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h17112399\E\財政担当共有フォルダー\12 普通会計決算統計\財政状況資料集\R1財政状況資料集\10　→総務省・市町\公表データ\"/>
    </mc:Choice>
  </mc:AlternateContent>
  <xr:revisionPtr revIDLastSave="0" documentId="13_ncr:1_{30FB59CD-2C05-4847-A302-F70486501956}" xr6:coauthVersionLast="45" xr6:coauthVersionMax="45" xr10:uidLastSave="{00000000-0000-0000-0000-000000000000}"/>
  <bookViews>
    <workbookView xWindow="-28920" yWindow="-120" windowWidth="29040" windowHeight="15840" firstSheet="12"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AM36" i="10"/>
  <c r="U36" i="10"/>
  <c r="CO35" i="10"/>
  <c r="AM35" i="10"/>
  <c r="C34" i="10"/>
  <c r="C35" i="10" s="1"/>
  <c r="C36" i="10" s="1"/>
  <c r="C37"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<sst xmlns="http://schemas.openxmlformats.org/spreadsheetml/2006/main" count="1091" uniqueCount="624">
  <si>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</si>
  <si>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</si>
  <si>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</si>
  <si>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</si>
  <si>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</si>
  <si>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</si>
  <si>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</si>
  <si>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</si>
  <si>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</si>
  <si>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</si>
  <si>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</si>
  <si>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</si>
  <si>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</si>
  <si>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</si>
  <si>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</si>
  <si>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</si>
  <si>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</si>
  <si>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</si>
  <si>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</si>
  <si>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</si>
  <si>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</si>
  <si>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</si>
  <si>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</si>
  <si>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</si>
  <si>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</si>
  <si>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</si>
  <si>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</si>
  <si>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</si>
  <si>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</si>
  <si>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</si>
  <si>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</si>
  <si>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</si>
  <si>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</si>
  <si>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</si>
  <si>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</si>
  <si>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</si>
  <si>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</si>
  <si>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</si>
  <si>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</si>
  <si>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</si>
  <si>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</si>
  <si>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</si>
  <si>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</si>
  <si>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</si>
  <si>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</si>
  <si>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</si>
  <si>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</si>
  <si>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</si>
  <si>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</si>
  <si>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</si>
  <si>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</si>
  <si>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</si>
  <si>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</si>
  <si>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</si>
  <si>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</si>
  <si>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</si>
  <si>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</si>
  <si>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</si>
  <si>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</si>
  <si>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</si>
  <si>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</si>
  <si>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</si>
  <si>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</si>
  <si>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</si>
  <si>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</si>
  <si>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</si>
  <si>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</si>
  <si>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</si>
  <si>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</si>
  <si>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</si>
  <si>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</si>
  <si>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</si>
  <si>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</si>
  <si>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</si>
  <si>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</si>
  <si>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</si>
  <si>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</si>
  <si>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</si>
  <si>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</si>
  <si>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</si>
  <si>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</si>
  <si>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</si>
  <si>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</si>
  <si>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</si>
  <si>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</si>
  <si>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</si>
  <si>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</si>
  <si>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</si>
  <si>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</si>
  <si>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</si>
  <si>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</si>
  <si>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</si>
  <si>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</si>
  <si>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</si>
  <si>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</si>
  <si>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</si>
  <si>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</si>
  <si>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</si>
  <si>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嬉野市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</si>
  <si>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</si>
  <si>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</si>
  <si>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</si>
  <si>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</si>
  <si>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</si>
  <si>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</si>
  <si>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</si>
  <si>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</si>
  <si>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</si>
  <si>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</si>
  <si>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</si>
  <si>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</si>
  <si>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</si>
  <si>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</si>
  <si>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</si>
  <si>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</si>
  <si>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</si>
  <si>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</si>
  <si>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</si>
  <si>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</si>
  <si>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</si>
  <si>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</si>
  <si>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</si>
  <si>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</si>
  <si>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</si>
  <si>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</si>
  <si>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</si>
  <si>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</si>
  <si>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</si>
  <si>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</si>
  <si>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</si>
  <si>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</si>
  <si>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</si>
  <si>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</si>
  <si>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</si>
  <si>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</si>
  <si>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</si>
  <si>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</si>
  <si>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</si>
  <si>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</si>
  <si>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</si>
  <si>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</si>
  <si>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</si>
  <si>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</si>
  <si>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</si>
  <si>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</si>
  <si>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</si>
  <si>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</si>
  <si>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</si>
  <si>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</si>
  <si>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</si>
  <si>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</si>
  <si>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</si>
  <si>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</si>
  <si>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</si>
  <si>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</si>
  <si>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</si>
  <si>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</si>
  <si>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</si>
  <si>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</si>
  <si>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</si>
  <si>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</si>
  <si>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</si>
  <si>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</si>
  <si>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</si>
  <si>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</si>
  <si>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</si>
  <si>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</si>
  <si>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</si>
  <si>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</si>
  <si>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</si>
  <si>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</si>
  <si>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</si>
  <si>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</si>
  <si>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</si>
  <si>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</si>
  <si>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</si>
  <si>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</si>
  <si>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</si>
  <si>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</si>
  <si>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</si>
  <si>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</si>
  <si>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</si>
  <si>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</si>
  <si>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</si>
  <si>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</si>
  <si>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</si>
  <si>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</si>
  <si>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</si>
  <si>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</si>
  <si>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</si>
  <si>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</si>
  <si>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</si>
  <si>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</si>
  <si>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</si>
  <si>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</si>
  <si>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</si>
  <si>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</si>
  <si>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</si>
  <si>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</si>
  <si>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</si>
  <si>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</si>
  <si>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</si>
  <si>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</si>
  <si>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</si>
  <si>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</si>
  <si>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</si>
  <si>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</si>
  <si>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</si>
  <si>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</si>
  <si>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</si>
  <si>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</si>
  <si>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</si>
  <si>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</si>
  <si>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</si>
  <si>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佐賀県嬉野市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</si>
  <si>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</si>
  <si>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</si>
  <si>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</si>
  <si>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</si>
  <si>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</si>
  <si>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</si>
  <si>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</si>
  <si>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</si>
  <si>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</si>
  <si>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</si>
  <si>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</si>
  <si>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</si>
  <si>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</si>
  <si>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</si>
  <si>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</si>
  <si>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</si>
  <si>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</si>
  <si>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</si>
  <si>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</si>
  <si>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</si>
  <si>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</si>
  <si>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</si>
  <si>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</si>
  <si>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</si>
  <si>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</si>
  <si>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</si>
  <si>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</si>
  <si>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</si>
  <si>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</si>
  <si>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</si>
  <si>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</si>
  <si>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</si>
  <si>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</si>
  <si>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</si>
  <si>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</si>
  <si>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</si>
  <si>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</si>
  <si>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</si>
  <si>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</si>
  <si>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</si>
  <si>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</si>
  <si>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</si>
  <si>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</si>
  <si>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</si>
  <si>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</si>
  <si>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</si>
  <si>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</si>
  <si>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</si>
  <si>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</si>
  <si>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</si>
  <si>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</si>
  <si>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</si>
  <si>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</si>
  <si>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</si>
  <si>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</si>
  <si>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</si>
  <si>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</si>
  <si>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</si>
  <si>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</si>
  <si>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</si>
  <si>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</si>
  <si>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</si>
  <si>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</si>
  <si>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</si>
  <si>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</si>
  <si>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</si>
  <si>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</si>
  <si>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</si>
  <si>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</si>
  <si>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</si>
  <si>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</si>
  <si>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</si>
  <si>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</si>
  <si>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</si>
  <si>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</si>
  <si>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</si>
  <si>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</si>
  <si>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</si>
  <si>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</si>
  <si>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</si>
  <si>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</si>
  <si>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</si>
  <si>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</si>
  <si>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</si>
  <si>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</si>
  <si>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</si>
  <si>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</si>
  <si>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</si>
  <si>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</si>
  <si>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</si>
  <si>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</si>
  <si>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</si>
  <si>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</si>
  <si>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</si>
  <si>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</si>
  <si>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</si>
  <si>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</si>
  <si>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</si>
  <si>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</si>
  <si>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</si>
  <si>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</si>
  <si>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</si>
  <si>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</si>
  <si>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</si>
  <si>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</si>
  <si>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</si>
  <si>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</si>
  <si>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</si>
  <si>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</si>
  <si>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</si>
  <si>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</si>
  <si>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</si>
  <si>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</si>
  <si>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</si>
  <si>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</si>
  <si>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</si>
  <si>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</si>
  <si>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</si>
  <si>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</si>
  <si>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</si>
  <si>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</si>
  <si>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</si>
  <si>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</si>
  <si>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</si>
  <si>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</si>
  <si>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</si>
  <si>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</si>
  <si>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</si>
  <si>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</si>
  <si>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</si>
  <si>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</si>
  <si>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</si>
  <si>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</si>
  <si>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</si>
  <si>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</si>
  <si>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</si>
  <si>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</si>
  <si>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</si>
  <si>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</si>
  <si>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</si>
  <si>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</si>
  <si>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</si>
  <si>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</si>
  <si>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</si>
  <si>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</si>
  <si>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</si>
  <si>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</si>
  <si>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</si>
  <si>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</si>
  <si>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</si>
  <si>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</si>
  <si>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</si>
  <si>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</si>
  <si>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佐賀県嬉野市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</si>
  <si>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</si>
  <si>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</si>
  <si>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</si>
  <si>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</si>
  <si>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</si>
  <si>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</si>
  <si>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</si>
  <si>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</si>
  <si>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</si>
  <si>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</si>
  <si>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</si>
  <si>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</si>
  <si>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</si>
  <si>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</si>
  <si>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</si>
  <si>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</si>
  <si>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</si>
  <si>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</si>
  <si>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</si>
  <si>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</si>
  <si>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嬉野市嬉野都市計画事業嬉野第七土地区画整理事業費特別会計</t>
    <phoneticPr fontId="5"/>
  </si>
  <si>
    <t>嬉野市嬉野都市計画事業嬉野第八土地区画整理事業費特別会計</t>
    <phoneticPr fontId="5"/>
  </si>
  <si>
    <t>嬉野市嬉野都市計画事業嬉野温泉駅周辺土地区画整理事業費特別会計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</si>
  <si>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</si>
  <si>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</si>
  <si>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</si>
  <si>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</si>
  <si>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</si>
  <si>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</si>
  <si>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</si>
  <si>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</si>
  <si>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</si>
  <si>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</si>
  <si>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</si>
  <si>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</si>
  <si>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</si>
  <si>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嬉野市国民健康保険特別会計</t>
    <phoneticPr fontId="5"/>
  </si>
  <si>
    <t>嬉野市後期高齢者医療特別会計</t>
    <phoneticPr fontId="5"/>
  </si>
  <si>
    <t>嬉野市水道事業会計</t>
    <phoneticPr fontId="5"/>
  </si>
  <si>
    <t>法適用企業</t>
    <phoneticPr fontId="5"/>
  </si>
  <si>
    <t>嬉野市農業集落排水特別会計</t>
    <phoneticPr fontId="5"/>
  </si>
  <si>
    <t>法非適用企業</t>
    <phoneticPr fontId="5"/>
  </si>
  <si>
    <t>嬉野都市計画下水道事業嬉野市公共下水道事業費特別会計</t>
    <phoneticPr fontId="5"/>
  </si>
  <si>
    <t>法非適用企業</t>
    <phoneticPr fontId="5"/>
  </si>
  <si>
    <t>嬉野市浄化槽特別会計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</si>
  <si>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</si>
  <si>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</si>
  <si>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</si>
  <si>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</si>
  <si>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</si>
  <si>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</si>
  <si>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</si>
  <si>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</si>
  <si>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</si>
  <si>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</si>
  <si>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</si>
  <si>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</si>
  <si>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</si>
  <si>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</si>
  <si>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</si>
  <si>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</si>
  <si>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</si>
  <si>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</si>
  <si>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</si>
  <si>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</si>
  <si>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</si>
  <si>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</si>
  <si>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</si>
  <si>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</si>
  <si>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</si>
  <si>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</si>
  <si>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</si>
  <si>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</si>
  <si>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</si>
  <si>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</si>
  <si>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</si>
  <si>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</si>
  <si>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</si>
  <si>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</si>
  <si>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</si>
  <si>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</si>
  <si>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</si>
  <si>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</si>
  <si>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</si>
  <si>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</si>
  <si>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</si>
  <si>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</si>
  <si>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</si>
  <si>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</si>
  <si>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</si>
  <si>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</si>
  <si>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</si>
  <si>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</si>
  <si>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</si>
  <si>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</si>
  <si>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</si>
  <si>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</si>
  <si>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</si>
  <si>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</si>
  <si>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</si>
  <si>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</si>
  <si>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</si>
  <si>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</si>
  <si>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</si>
  <si>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</si>
  <si>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</si>
  <si>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</si>
  <si>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</si>
  <si>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</si>
  <si>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</si>
  <si>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</si>
  <si>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嬉野市農業集落排水特別会計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</si>
  <si>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</si>
  <si>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</si>
  <si>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嬉野都市計画下水道事業嬉野市公共下水道事業費特別会計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</si>
  <si>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</si>
  <si>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嬉野市水道事業会計</t>
    <phoneticPr fontId="5"/>
  </si>
  <si>
    <t>-</t>
    <phoneticPr fontId="5"/>
  </si>
  <si>
    <t>(Ｆ)</t>
    <phoneticPr fontId="5"/>
  </si>
  <si>
    <t>嬉野市浄化槽特別会計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</si>
  <si>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</si>
  <si>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</si>
  <si>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</si>
  <si>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</si>
  <si>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</si>
  <si>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</si>
  <si>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</si>
  <si>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</si>
  <si>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</si>
  <si>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</si>
  <si>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</si>
  <si>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</si>
  <si>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</si>
  <si>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</si>
  <si>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</si>
  <si>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</si>
  <si>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</si>
  <si>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</si>
  <si>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</si>
  <si>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</si>
  <si>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</si>
  <si>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</si>
  <si>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</si>
  <si>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</si>
  <si>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</si>
  <si>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</si>
  <si>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</si>
  <si>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</si>
  <si>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</si>
  <si>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</si>
  <si>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</si>
  <si>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</si>
  <si>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</si>
  <si>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</si>
  <si>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</si>
  <si>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</si>
  <si>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</si>
  <si>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</si>
  <si>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</si>
  <si>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</si>
  <si>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</si>
  <si>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</si>
  <si>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</si>
  <si>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</si>
  <si>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</si>
  <si>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</si>
  <si>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</si>
  <si>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</si>
  <si>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</si>
  <si>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</si>
  <si>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</si>
  <si>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</si>
  <si>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</si>
  <si>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</si>
  <si>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</si>
  <si>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</si>
  <si>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</si>
  <si>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</si>
  <si>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</si>
  <si>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</si>
  <si>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</si>
  <si>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</si>
  <si>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</si>
  <si>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</si>
  <si>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</si>
  <si>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</si>
  <si>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</si>
  <si>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</si>
  <si>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</si>
  <si>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</si>
  <si>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</si>
  <si>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</si>
  <si>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</si>
  <si>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</si>
  <si>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</si>
  <si>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</si>
  <si>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</si>
  <si>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</si>
  <si>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</si>
  <si>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</si>
  <si>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</si>
  <si>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</si>
  <si>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</si>
  <si>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</si>
  <si>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</si>
  <si>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</si>
  <si>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</si>
  <si>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2.33</t>
  </si>
  <si>
    <t>嬉野市水道事業会計</t>
  </si>
  <si>
    <t>一般会計</t>
  </si>
  <si>
    <t>嬉野市国民健康保険特別会計</t>
  </si>
  <si>
    <t>▲ 3.64</t>
  </si>
  <si>
    <t>▲ 3.11</t>
  </si>
  <si>
    <t>嬉野市嬉野都市計画事業嬉野第七土地区画整理事業費特別会計</t>
  </si>
  <si>
    <t>嬉野都市計画下水道事業嬉野市公共下水道事業費特別会計</t>
  </si>
  <si>
    <t>嬉野市嬉野都市計画事業嬉野第八土地区画整理事業費特別会計</t>
  </si>
  <si>
    <t>嬉野市農業集落排水特別会計</t>
  </si>
  <si>
    <t>嬉野市浄化槽特別会計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</si>
  <si>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</si>
  <si>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</si>
  <si>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</si>
  <si>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</si>
  <si>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</si>
  <si>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</si>
  <si>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</si>
  <si>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</si>
  <si>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</si>
  <si>
    <t>鹿島・藤津地区衛生施設組合</t>
  </si>
  <si>
    <t>杵藤地区広域市町村圏組合</t>
  </si>
  <si>
    <t>杵藤地区広域市町村圏組合(特別会計)</t>
    <rPh sb="13" eb="15">
      <t>トクベツ</t>
    </rPh>
    <rPh sb="15" eb="17">
      <t>カイケイ</t>
    </rPh>
    <phoneticPr fontId="2"/>
  </si>
  <si>
    <t>佐賀県後期高齢者医療広域連合</t>
  </si>
  <si>
    <t>佐賀県後期高齢者医療広域連合(特別会計)</t>
    <rPh sb="15" eb="17">
      <t>トクベツ</t>
    </rPh>
    <rPh sb="17" eb="19">
      <t>カイケイ</t>
    </rPh>
    <phoneticPr fontId="2"/>
  </si>
  <si>
    <t>佐賀県市町総合事務組合</t>
  </si>
  <si>
    <t>佐賀県市町総合事務組合（交通災害）</t>
  </si>
  <si>
    <t>佐賀県西部広域環境組合</t>
  </si>
  <si>
    <t>佐賀西部広域水道企業団</t>
    <rPh sb="0" eb="2">
      <t>サガ</t>
    </rPh>
    <rPh sb="2" eb="4">
      <t>セイブ</t>
    </rPh>
    <rPh sb="4" eb="6">
      <t>コウイキ</t>
    </rPh>
    <rPh sb="6" eb="8">
      <t>スイドウ</t>
    </rPh>
    <rPh sb="8" eb="10">
      <t>キギョウ</t>
    </rPh>
    <rPh sb="10" eb="11">
      <t>ダン</t>
    </rPh>
    <phoneticPr fontId="2"/>
  </si>
  <si>
    <t>嬉野市土地開発公社</t>
    <rPh sb="0" eb="3">
      <t>ウレシノシ</t>
    </rPh>
    <rPh sb="3" eb="5">
      <t>トチ</t>
    </rPh>
    <rPh sb="5" eb="7">
      <t>カイハツ</t>
    </rPh>
    <rPh sb="7" eb="9">
      <t>コウシャ</t>
    </rPh>
    <phoneticPr fontId="2"/>
  </si>
  <si>
    <t>ふるさと応援寄附金基金</t>
    <phoneticPr fontId="2"/>
  </si>
  <si>
    <t>合併振興基金</t>
    <phoneticPr fontId="2"/>
  </si>
  <si>
    <t>地域づくり推進事業基金</t>
    <phoneticPr fontId="2"/>
  </si>
  <si>
    <t>公共施設建設基金</t>
    <phoneticPr fontId="2"/>
  </si>
  <si>
    <t>地域福祉基金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</si>
  <si>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</si>
  <si>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</si>
  <si>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</si>
  <si>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</si>
  <si>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H27～H30年まで駅周辺区画整理事業用地取得に係る債務負担や中央体育館及び市民センターの建設等大型事業に伴う地方債借入により残高が増加し、類似団体と比較すると高い水準にあった。今年度は、大型の投資的事業が一旦落ち着き新規の起債が減となった事やふるさと応援寄付金の充当が増となった為、前年比が大きく減となった。今後は、嬉野温泉駅周辺整備事業といった大型事業が控えており、相当の起債発行が予定されているため、改善に向けて努力を継続していく。
有形固定資産減価償却率については、類似団体と比較し低水準である。平成28年度に策定した公共施設等総合管理計画において、この先40年間で公共施設等の延べ床面積を1.5万㎡削減する目標を掲げており、今後は個別施設計画を策定し、更新時期や更新費用について留意しながら長寿命化保全等の具体的な実施計画の検討を含め、大規模改修や施設の建替え、集約化・複合化を計画的に推進していく。</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</si>
  <si>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</si>
  <si>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</si>
  <si>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</si>
  <si>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</si>
  <si>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</si>
  <si>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</si>
  <si>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</si>
  <si>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比率については、年々増となってきているが、令和元年度は元利償還金等は減少したが、標準税収入額及び臨時財政対策債の減等により標準財政規模が減となったことにより今年度も増加となった。また、将来負担比率については駅周辺区画整理事業用地取得に係る債務負担額及び一部事務組合の起債や中央体育館及び市民センターの建設等大型事業により増加していたが、今年度は大型事業の新規借入れが減となった事やふるさと応援寄付金の財源充当により大きく減少した。今後は新幹線嬉野温泉駅周辺整備事業などの大型事業も予定されており、減債基金の確保と計画的な起債の発行により指標の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</si>
</sst>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DAD9-4224-B8C9-3867514D65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77298</c:v>
                </c:pt>
                <c:pt idx="1">
                  <c:v>87830</c:v>
                </c:pt>
                <c:pt idx="2">
                  <c:v>82358</c:v>
                </c:pt>
                <c:pt idx="3">
                  <c:v>103012</c:v>
                </c:pt>
                <c:pt idx="4">
                  <c:v>59597</c:v>
                </c:pt>
              </c:numCache>
            </c:numRef>
          </c:val>
          <c:smooth val="0"/>
          <c:extLst>
            <c:ext xmlns:c16="http://schemas.microsoft.com/office/drawing/2014/chart" uri="{C3380CC4-5D6E-409C-BE32-E72D297353CC}">
              <c16:uniqueId val="{00000001-DAD9-4224-B8C9-3867514D65F9}"/>
            </c:ext>
          </c:extLst>
        </c:ser>
        <c:dLbls>
          <c:showLegendKey val="0"/>
          <c:showVal val="0"/>
          <c:showCatName val="0"/>
          <c:showSerName val="0"/>
          <c:showPercent val="0"/>
          <c:showBubbleSize val="0"/>
        </c:dLbls>
        <c:marker val="1"/>
        <c:smooth val="0"/>
        <c:axId val="693607912"/>
        <c:axId val="693608696"/>
      </c:lineChart>
      <c:catAx>
        <c:axId val="693607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3608696"/>
        <c:crosses val="autoZero"/>
        <c:auto val="1"/>
        <c:lblAlgn val="ctr"/>
        <c:lblOffset val="100"/>
        <c:tickLblSkip val="1"/>
        <c:tickMarkSkip val="1"/>
        <c:noMultiLvlLbl val="0"/>
      </c:catAx>
      <c:valAx>
        <c:axId val="6936086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3607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5.76</c:v>
                </c:pt>
                <c:pt idx="1">
                  <c:v>6.87</c:v>
                </c:pt>
                <c:pt idx="2">
                  <c:v>5.56</c:v>
                </c:pt>
                <c:pt idx="3">
                  <c:v>4.76</c:v>
                </c:pt>
                <c:pt idx="4">
                  <c:v>7.13</c:v>
                </c:pt>
              </c:numCache>
            </c:numRef>
          </c:val>
          <c:extLst>
            <c:ext xmlns:c16="http://schemas.microsoft.com/office/drawing/2014/chart" uri="{C3380CC4-5D6E-409C-BE32-E72D297353CC}">
              <c16:uniqueId val="{00000000-E071-408A-B815-10987AD52E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22.49</c:v>
                </c:pt>
                <c:pt idx="1">
                  <c:v>33.840000000000003</c:v>
                </c:pt>
                <c:pt idx="2">
                  <c:v>37.840000000000003</c:v>
                </c:pt>
                <c:pt idx="3">
                  <c:v>40.82</c:v>
                </c:pt>
                <c:pt idx="4">
                  <c:v>41.14</c:v>
                </c:pt>
              </c:numCache>
            </c:numRef>
          </c:val>
          <c:extLst>
            <c:ext xmlns:c16="http://schemas.microsoft.com/office/drawing/2014/chart" uri="{C3380CC4-5D6E-409C-BE32-E72D297353CC}">
              <c16:uniqueId val="{00000001-E071-408A-B815-10987AD52EEE}"/>
            </c:ext>
          </c:extLst>
        </c:ser>
        <c:dLbls>
          <c:showLegendKey val="0"/>
          <c:showVal val="0"/>
          <c:showCatName val="0"/>
          <c:showSerName val="0"/>
          <c:showPercent val="0"/>
          <c:showBubbleSize val="0"/>
        </c:dLbls>
        <c:gapWidth val="250"/>
        <c:overlap val="100"/>
        <c:axId val="761316208"/>
        <c:axId val="761316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-2.33</c:v>
                </c:pt>
                <c:pt idx="1">
                  <c:v>12.42</c:v>
                </c:pt>
                <c:pt idx="2">
                  <c:v>2.2400000000000002</c:v>
                </c:pt>
                <c:pt idx="3">
                  <c:v>2.02</c:v>
                </c:pt>
                <c:pt idx="4">
                  <c:v>2.31</c:v>
                </c:pt>
              </c:numCache>
            </c:numRef>
          </c:val>
          <c:smooth val="0"/>
          <c:extLst>
            <c:ext xmlns:c16="http://schemas.microsoft.com/office/drawing/2014/chart" uri="{C3380CC4-5D6E-409C-BE32-E72D297353CC}">
              <c16:uniqueId val="{00000002-E071-408A-B815-10987AD52EEE}"/>
            </c:ext>
          </c:extLst>
        </c:ser>
        <c:dLbls>
          <c:showLegendKey val="0"/>
          <c:showVal val="0"/>
          <c:showCatName val="0"/>
          <c:showSerName val="0"/>
          <c:showPercent val="0"/>
          <c:showBubbleSize val="0"/>
        </c:dLbls>
        <c:marker val="1"/>
        <c:smooth val="0"/>
        <c:axId val="761316208"/>
        <c:axId val="761316600"/>
      </c:lineChart>
      <c:catAx>
        <c:axId val="76131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61316600"/>
        <c:crosses val="autoZero"/>
        <c:auto val="1"/>
        <c:lblAlgn val="ctr"/>
        <c:lblOffset val="100"/>
        <c:tickLblSkip val="1"/>
        <c:tickMarkSkip val="1"/>
        <c:noMultiLvlLbl val="0"/>
      </c:catAx>
      <c:valAx>
        <c:axId val="761316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131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0.35</c:v>
                </c:pt>
                <c:pt idx="2">
                  <c:v>#N/A</c:v>
                </c:pt>
                <c:pt idx="3">
                  <c:v>0.18</c:v>
                </c:pt>
                <c:pt idx="4">
                  <c:v>#N/A</c:v>
                </c:pt>
                <c:pt idx="5">
                  <c:v>0.03</c:v>
                </c:pt>
                <c:pt idx="6">
                  <c:v>#N/A</c:v>
                </c:pt>
                <c:pt idx="7">
                  <c:v>0.06</c:v>
                </c:pt>
                <c:pt idx="8">
                  <c:v>#N/A</c:v>
                </c:pt>
                <c:pt idx="9">
                  <c:v>0.11</c:v>
                </c:pt>
              </c:numCache>
            </c:numRef>
          </c:val>
          <c:extLst>
            <c:ext xmlns:c16="http://schemas.microsoft.com/office/drawing/2014/chart" uri="{C3380CC4-5D6E-409C-BE32-E72D297353CC}">
              <c16:uniqueId val="{00000000-5060-4669-ADEE-77083D6DF0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60-4669-ADEE-77083D6DF006}"/>
            </c:ext>
          </c:extLst>
        </c:ser>
        <c:ser>
          <c:idx val="2"/>
          <c:order val="2"/>
          <c:tx>
            <c:strRef>
              <c:f>データシート!$A$29</c:f>
              <c:strCache>
                <c:ptCount val="1"/>
                <c:pt idx="0">
                  <c:v>嬉野市浄化槽特別会計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0.03</c:v>
                </c:pt>
                <c:pt idx="4">
                  <c:v>#N/A</c:v>
                </c:pt>
                <c:pt idx="5">
                  <c:v>0.08</c:v>
                </c:pt>
                <c:pt idx="6">
                  <c:v>#N/A</c:v>
                </c:pt>
                <c:pt idx="7">
                  <c:v>7.0000000000000007E-2</c:v>
                </c:pt>
                <c:pt idx="8">
                  <c:v>#N/A</c:v>
                </c:pt>
                <c:pt idx="9">
                  <c:v>0.08</c:v>
                </c:pt>
              </c:numCache>
            </c:numRef>
          </c:val>
          <c:extLst>
            <c:ext xmlns:c16="http://schemas.microsoft.com/office/drawing/2014/chart" uri="{C3380CC4-5D6E-409C-BE32-E72D297353CC}">
              <c16:uniqueId val="{00000002-5060-4669-ADEE-77083D6DF006}"/>
            </c:ext>
          </c:extLst>
        </c:ser>
        <c:ser>
          <c:idx val="3"/>
          <c:order val="3"/>
          <c:tx>
            <c:strRef>
              <c:f>データシート!$A$30</c:f>
              <c:strCache>
                <c:ptCount val="1"/>
                <c:pt idx="0">
                  <c:v>嬉野市農業集落排水特別会計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0.12</c:v>
                </c:pt>
                <c:pt idx="2">
                  <c:v>#N/A</c:v>
                </c:pt>
                <c:pt idx="3">
                  <c:v>0.12</c:v>
                </c:pt>
                <c:pt idx="4">
                  <c:v>#N/A</c:v>
                </c:pt>
                <c:pt idx="5">
                  <c:v>0.11</c:v>
                </c:pt>
                <c:pt idx="6">
                  <c:v>#N/A</c:v>
                </c:pt>
                <c:pt idx="7">
                  <c:v>0.06</c:v>
                </c:pt>
                <c:pt idx="8">
                  <c:v>#N/A</c:v>
                </c:pt>
                <c:pt idx="9">
                  <c:v>0.09</c:v>
                </c:pt>
              </c:numCache>
            </c:numRef>
          </c:val>
          <c:extLst>
            <c:ext xmlns:c16="http://schemas.microsoft.com/office/drawing/2014/chart" uri="{C3380CC4-5D6E-409C-BE32-E72D297353CC}">
              <c16:uniqueId val="{00000003-5060-4669-ADEE-77083D6DF006}"/>
            </c:ext>
          </c:extLst>
        </c:ser>
        <c:ser>
          <c:idx val="4"/>
          <c:order val="4"/>
          <c:tx>
            <c:strRef>
              <c:f>データシート!$A$31</c:f>
              <c:strCache>
                <c:ptCount val="1"/>
                <c:pt idx="0">
                  <c:v>嬉野市嬉野都市計画事業嬉野第八土地区画整理事業費特別会計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0.14000000000000001</c:v>
                </c:pt>
                <c:pt idx="2">
                  <c:v>#N/A</c:v>
                </c:pt>
                <c:pt idx="3">
                  <c:v>0.14000000000000001</c:v>
                </c:pt>
                <c:pt idx="4">
                  <c:v>#N/A</c:v>
                </c:pt>
                <c:pt idx="5">
                  <c:v>0.01</c:v>
                </c:pt>
                <c:pt idx="6">
                  <c:v>#N/A</c:v>
                </c:pt>
                <c:pt idx="7">
                  <c:v>0.01</c:v>
                </c:pt>
                <c:pt idx="8">
                  <c:v>#N/A</c:v>
                </c:pt>
                <c:pt idx="9">
                  <c:v>0.1</c:v>
                </c:pt>
              </c:numCache>
            </c:numRef>
          </c:val>
          <c:extLst>
            <c:ext xmlns:c16="http://schemas.microsoft.com/office/drawing/2014/chart" uri="{C3380CC4-5D6E-409C-BE32-E72D297353CC}">
              <c16:uniqueId val="{00000004-5060-4669-ADEE-77083D6DF006}"/>
            </c:ext>
          </c:extLst>
        </c:ser>
        <c:ser>
          <c:idx val="5"/>
          <c:order val="5"/>
          <c:tx>
            <c:strRef>
              <c:f>データシート!$A$32</c:f>
              <c:strCache>
                <c:ptCount val="1"/>
                <c:pt idx="0">
                  <c:v>嬉野都市計画下水道事業嬉野市公共下水道事業費特別会計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0.14000000000000001</c:v>
                </c:pt>
                <c:pt idx="2">
                  <c:v>#N/A</c:v>
                </c:pt>
                <c:pt idx="3">
                  <c:v>0.11</c:v>
                </c:pt>
                <c:pt idx="4">
                  <c:v>#N/A</c:v>
                </c:pt>
                <c:pt idx="5">
                  <c:v>0.16</c:v>
                </c:pt>
                <c:pt idx="6">
                  <c:v>#N/A</c:v>
                </c:pt>
                <c:pt idx="7">
                  <c:v>0.04</c:v>
                </c:pt>
                <c:pt idx="8">
                  <c:v>#N/A</c:v>
                </c:pt>
                <c:pt idx="9">
                  <c:v>0.15</c:v>
                </c:pt>
              </c:numCache>
            </c:numRef>
          </c:val>
          <c:extLst>
            <c:ext xmlns:c16="http://schemas.microsoft.com/office/drawing/2014/chart" uri="{C3380CC4-5D6E-409C-BE32-E72D297353CC}">
              <c16:uniqueId val="{00000005-5060-4669-ADEE-77083D6DF006}"/>
            </c:ext>
          </c:extLst>
        </c:ser>
        <c:ser>
          <c:idx val="6"/>
          <c:order val="6"/>
          <c:tx>
            <c:strRef>
              <c:f>データシート!$A$33</c:f>
              <c:strCache>
                <c:ptCount val="1"/>
                <c:pt idx="0">
                  <c:v>嬉野市嬉野都市計画事業嬉野第七土地区画整理事業費特別会計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0.09</c:v>
                </c:pt>
                <c:pt idx="2">
                  <c:v>#N/A</c:v>
                </c:pt>
                <c:pt idx="3">
                  <c:v>0</c:v>
                </c:pt>
                <c:pt idx="4">
                  <c:v>#N/A</c:v>
                </c:pt>
                <c:pt idx="5">
                  <c:v>0.16</c:v>
                </c:pt>
                <c:pt idx="6">
                  <c:v>#N/A</c:v>
                </c:pt>
                <c:pt idx="7">
                  <c:v>0.38</c:v>
                </c:pt>
                <c:pt idx="8">
                  <c:v>#N/A</c:v>
                </c:pt>
                <c:pt idx="9">
                  <c:v>0.21</c:v>
                </c:pt>
              </c:numCache>
            </c:numRef>
          </c:val>
          <c:extLst>
            <c:ext xmlns:c16="http://schemas.microsoft.com/office/drawing/2014/chart" uri="{C3380CC4-5D6E-409C-BE32-E72D297353CC}">
              <c16:uniqueId val="{00000006-5060-4669-ADEE-77083D6DF006}"/>
            </c:ext>
          </c:extLst>
        </c:ser>
        <c:ser>
          <c:idx val="7"/>
          <c:order val="7"/>
          <c:tx>
            <c:strRef>
              <c:f>データシート!$A$34</c:f>
              <c:strCache>
                <c:ptCount val="1"/>
                <c:pt idx="0">
                  <c:v>嬉野市国民健康保険特別会計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3.64</c:v>
                </c:pt>
                <c:pt idx="1">
                  <c:v>#N/A</c:v>
                </c:pt>
                <c:pt idx="2">
                  <c:v>3.11</c:v>
                </c:pt>
                <c:pt idx="3">
                  <c:v>#N/A</c:v>
                </c:pt>
                <c:pt idx="4">
                  <c:v>#N/A</c:v>
                </c:pt>
                <c:pt idx="5">
                  <c:v>0.87</c:v>
                </c:pt>
                <c:pt idx="6">
                  <c:v>#N/A</c:v>
                </c:pt>
                <c:pt idx="7">
                  <c:v>1.79</c:v>
                </c:pt>
                <c:pt idx="8">
                  <c:v>#N/A</c:v>
                </c:pt>
                <c:pt idx="9">
                  <c:v>0.37</c:v>
                </c:pt>
              </c:numCache>
            </c:numRef>
          </c:val>
          <c:extLst>
            <c:ext xmlns:c16="http://schemas.microsoft.com/office/drawing/2014/chart" uri="{C3380CC4-5D6E-409C-BE32-E72D297353CC}">
              <c16:uniqueId val="{00000007-5060-4669-ADEE-77083D6DF0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5.4</c:v>
                </c:pt>
                <c:pt idx="2">
                  <c:v>#N/A</c:v>
                </c:pt>
                <c:pt idx="3">
                  <c:v>6.68</c:v>
                </c:pt>
                <c:pt idx="4">
                  <c:v>#N/A</c:v>
                </c:pt>
                <c:pt idx="5">
                  <c:v>5.5</c:v>
                </c:pt>
                <c:pt idx="6">
                  <c:v>#N/A</c:v>
                </c:pt>
                <c:pt idx="7">
                  <c:v>4.71</c:v>
                </c:pt>
                <c:pt idx="8">
                  <c:v>#N/A</c:v>
                </c:pt>
                <c:pt idx="9">
                  <c:v>7.03</c:v>
                </c:pt>
              </c:numCache>
            </c:numRef>
          </c:val>
          <c:extLst>
            <c:ext xmlns:c16="http://schemas.microsoft.com/office/drawing/2014/chart" uri="{C3380CC4-5D6E-409C-BE32-E72D297353CC}">
              <c16:uniqueId val="{00000008-5060-4669-ADEE-77083D6DF006}"/>
            </c:ext>
          </c:extLst>
        </c:ser>
        <c:ser>
          <c:idx val="9"/>
          <c:order val="9"/>
          <c:tx>
            <c:strRef>
              <c:f>データシート!$A$36</c:f>
              <c:strCache>
                <c:ptCount val="1"/>
                <c:pt idx="0">
                  <c:v>嬉野市水道事業会計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15.66</c:v>
                </c:pt>
                <c:pt idx="2">
                  <c:v>#N/A</c:v>
                </c:pt>
                <c:pt idx="3">
                  <c:v>16.96</c:v>
                </c:pt>
                <c:pt idx="4">
                  <c:v>#N/A</c:v>
                </c:pt>
                <c:pt idx="5">
                  <c:v>17.690000000000001</c:v>
                </c:pt>
                <c:pt idx="6">
                  <c:v>#N/A</c:v>
                </c:pt>
                <c:pt idx="7">
                  <c:v>16.28</c:v>
                </c:pt>
                <c:pt idx="8">
                  <c:v>#N/A</c:v>
                </c:pt>
                <c:pt idx="9">
                  <c:v>14.94</c:v>
                </c:pt>
              </c:numCache>
            </c:numRef>
          </c:val>
          <c:extLst>
            <c:ext xmlns:c16="http://schemas.microsoft.com/office/drawing/2014/chart" uri="{C3380CC4-5D6E-409C-BE32-E72D297353CC}">
              <c16:uniqueId val="{00000009-5060-4669-ADEE-77083D6DF006}"/>
            </c:ext>
          </c:extLst>
        </c:ser>
        <c:dLbls>
          <c:showLegendKey val="0"/>
          <c:showVal val="0"/>
          <c:showCatName val="0"/>
          <c:showSerName val="0"/>
          <c:showPercent val="0"/>
          <c:showBubbleSize val="0"/>
        </c:dLbls>
        <c:gapWidth val="150"/>
        <c:overlap val="100"/>
        <c:axId val="761317384"/>
        <c:axId val="705191008"/>
      </c:barChart>
      <c:catAx>
        <c:axId val="761317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05191008"/>
        <c:crosses val="autoZero"/>
        <c:auto val="1"/>
        <c:lblAlgn val="ctr"/>
        <c:lblOffset val="100"/>
        <c:tickLblSkip val="1"/>
        <c:tickMarkSkip val="1"/>
        <c:noMultiLvlLbl val="0"/>
      </c:catAx>
      <c:valAx>
        <c:axId val="70519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1317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1274</c:v>
                </c:pt>
                <c:pt idx="5">
                  <c:v>1410</c:v>
                </c:pt>
                <c:pt idx="8">
                  <c:v>1407</c:v>
                </c:pt>
                <c:pt idx="11">
                  <c:v>1400</c:v>
                </c:pt>
                <c:pt idx="14">
                  <c:v>1361</c:v>
                </c:pt>
              </c:numCache>
            </c:numRef>
          </c:val>
          <c:extLst>
            <c:ext xmlns:c16="http://schemas.microsoft.com/office/drawing/2014/chart" uri="{C3380CC4-5D6E-409C-BE32-E72D297353CC}">
              <c16:uniqueId val="{00000000-9110-4660-9C11-CC2585466F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10-4660-9C11-CC2585466F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110-4660-9C11-CC2585466F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27</c:v>
                </c:pt>
                <c:pt idx="6">
                  <c:v>43</c:v>
                </c:pt>
                <c:pt idx="9">
                  <c:v>94</c:v>
                </c:pt>
                <c:pt idx="12">
                  <c:v>115</c:v>
                </c:pt>
              </c:numCache>
            </c:numRef>
          </c:val>
          <c:extLst>
            <c:ext xmlns:c16="http://schemas.microsoft.com/office/drawing/2014/chart" uri="{C3380CC4-5D6E-409C-BE32-E72D297353CC}">
              <c16:uniqueId val="{00000003-9110-4660-9C11-CC2585466F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408</c:v>
                </c:pt>
                <c:pt idx="3">
                  <c:v>415</c:v>
                </c:pt>
                <c:pt idx="6">
                  <c:v>437</c:v>
                </c:pt>
                <c:pt idx="9">
                  <c:v>423</c:v>
                </c:pt>
                <c:pt idx="12">
                  <c:v>448</c:v>
                </c:pt>
              </c:numCache>
            </c:numRef>
          </c:val>
          <c:extLst>
            <c:ext xmlns:c16="http://schemas.microsoft.com/office/drawing/2014/chart" uri="{C3380CC4-5D6E-409C-BE32-E72D297353CC}">
              <c16:uniqueId val="{00000004-9110-4660-9C11-CC2585466F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10-4660-9C11-CC2585466F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10-4660-9C11-CC2585466F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1340</c:v>
                </c:pt>
                <c:pt idx="3">
                  <c:v>1498</c:v>
                </c:pt>
                <c:pt idx="6">
                  <c:v>1540</c:v>
                </c:pt>
                <c:pt idx="9">
                  <c:v>1492</c:v>
                </c:pt>
                <c:pt idx="12">
                  <c:v>1431</c:v>
                </c:pt>
              </c:numCache>
            </c:numRef>
          </c:val>
          <c:extLst>
            <c:ext xmlns:c16="http://schemas.microsoft.com/office/drawing/2014/chart" uri="{C3380CC4-5D6E-409C-BE32-E72D297353CC}">
              <c16:uniqueId val="{00000007-9110-4660-9C11-CC2585466F08}"/>
            </c:ext>
          </c:extLst>
        </c:ser>
        <c:dLbls>
          <c:showLegendKey val="0"/>
          <c:showVal val="0"/>
          <c:showCatName val="0"/>
          <c:showSerName val="0"/>
          <c:showPercent val="0"/>
          <c:showBubbleSize val="0"/>
        </c:dLbls>
        <c:gapWidth val="100"/>
        <c:overlap val="100"/>
        <c:axId val="705188656"/>
        <c:axId val="705190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483</c:v>
                </c:pt>
                <c:pt idx="2">
                  <c:v>#N/A</c:v>
                </c:pt>
                <c:pt idx="3">
                  <c:v>#N/A</c:v>
                </c:pt>
                <c:pt idx="4">
                  <c:v>530</c:v>
                </c:pt>
                <c:pt idx="5">
                  <c:v>#N/A</c:v>
                </c:pt>
                <c:pt idx="6">
                  <c:v>#N/A</c:v>
                </c:pt>
                <c:pt idx="7">
                  <c:v>613</c:v>
                </c:pt>
                <c:pt idx="8">
                  <c:v>#N/A</c:v>
                </c:pt>
                <c:pt idx="9">
                  <c:v>#N/A</c:v>
                </c:pt>
                <c:pt idx="10">
                  <c:v>609</c:v>
                </c:pt>
                <c:pt idx="11">
                  <c:v>#N/A</c:v>
                </c:pt>
                <c:pt idx="12">
                  <c:v>#N/A</c:v>
                </c:pt>
                <c:pt idx="13">
                  <c:v>633</c:v>
                </c:pt>
                <c:pt idx="14">
                  <c:v>#N/A</c:v>
                </c:pt>
              </c:numCache>
            </c:numRef>
          </c:val>
          <c:smooth val="0"/>
          <c:extLst>
            <c:ext xmlns:c16="http://schemas.microsoft.com/office/drawing/2014/chart" uri="{C3380CC4-5D6E-409C-BE32-E72D297353CC}">
              <c16:uniqueId val="{00000008-9110-4660-9C11-CC2585466F08}"/>
            </c:ext>
          </c:extLst>
        </c:ser>
        <c:dLbls>
          <c:showLegendKey val="0"/>
          <c:showVal val="0"/>
          <c:showCatName val="0"/>
          <c:showSerName val="0"/>
          <c:showPercent val="0"/>
          <c:showBubbleSize val="0"/>
        </c:dLbls>
        <c:marker val="1"/>
        <c:smooth val="0"/>
        <c:axId val="705188656"/>
        <c:axId val="705190616"/>
      </c:lineChart>
      <c:catAx>
        <c:axId val="70518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05190616"/>
        <c:crosses val="autoZero"/>
        <c:auto val="1"/>
        <c:lblAlgn val="ctr"/>
        <c:lblOffset val="100"/>
        <c:tickLblSkip val="1"/>
        <c:tickMarkSkip val="1"/>
        <c:noMultiLvlLbl val="0"/>
      </c:catAx>
      <c:valAx>
        <c:axId val="705190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518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13903</c:v>
                </c:pt>
                <c:pt idx="5">
                  <c:v>13527</c:v>
                </c:pt>
                <c:pt idx="8">
                  <c:v>13263</c:v>
                </c:pt>
                <c:pt idx="11">
                  <c:v>12978</c:v>
                </c:pt>
                <c:pt idx="14">
                  <c:v>11546</c:v>
                </c:pt>
              </c:numCache>
            </c:numRef>
          </c:val>
          <c:extLst>
            <c:ext xmlns:c16="http://schemas.microsoft.com/office/drawing/2014/chart" uri="{C3380CC4-5D6E-409C-BE32-E72D297353CC}">
              <c16:uniqueId val="{00000000-D6AC-4021-BB72-3C94FE1AFD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262</c:v>
                </c:pt>
                <c:pt idx="5">
                  <c:v>195</c:v>
                </c:pt>
                <c:pt idx="8">
                  <c:v>158</c:v>
                </c:pt>
                <c:pt idx="11">
                  <c:v>127</c:v>
                </c:pt>
                <c:pt idx="14">
                  <c:v>101</c:v>
                </c:pt>
              </c:numCache>
            </c:numRef>
          </c:val>
          <c:extLst>
            <c:ext xmlns:c16="http://schemas.microsoft.com/office/drawing/2014/chart" uri="{C3380CC4-5D6E-409C-BE32-E72D297353CC}">
              <c16:uniqueId val="{00000001-D6AC-4021-BB72-3C94FE1AFD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5410</c:v>
                </c:pt>
                <c:pt idx="5">
                  <c:v>5814</c:v>
                </c:pt>
                <c:pt idx="8">
                  <c:v>6037</c:v>
                </c:pt>
                <c:pt idx="11">
                  <c:v>6052</c:v>
                </c:pt>
                <c:pt idx="14">
                  <c:v>7195</c:v>
                </c:pt>
              </c:numCache>
            </c:numRef>
          </c:val>
          <c:extLst>
            <c:ext xmlns:c16="http://schemas.microsoft.com/office/drawing/2014/chart" uri="{C3380CC4-5D6E-409C-BE32-E72D297353CC}">
              <c16:uniqueId val="{00000002-D6AC-4021-BB72-3C94FE1AFD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AC-4021-BB72-3C94FE1AFD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AC-4021-BB72-3C94FE1AFD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AC-4021-BB72-3C94FE1AFD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2094</c:v>
                </c:pt>
                <c:pt idx="3">
                  <c:v>1994</c:v>
                </c:pt>
                <c:pt idx="6">
                  <c:v>1964</c:v>
                </c:pt>
                <c:pt idx="9">
                  <c:v>1844</c:v>
                </c:pt>
                <c:pt idx="12">
                  <c:v>1770</c:v>
                </c:pt>
              </c:numCache>
            </c:numRef>
          </c:val>
          <c:extLst>
            <c:ext xmlns:c16="http://schemas.microsoft.com/office/drawing/2014/chart" uri="{C3380CC4-5D6E-409C-BE32-E72D297353CC}">
              <c16:uniqueId val="{00000006-D6AC-4021-BB72-3C94FE1AFD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1662</c:v>
                </c:pt>
                <c:pt idx="3">
                  <c:v>1607</c:v>
                </c:pt>
                <c:pt idx="6">
                  <c:v>1542</c:v>
                </c:pt>
                <c:pt idx="9">
                  <c:v>1508</c:v>
                </c:pt>
                <c:pt idx="12">
                  <c:v>1366</c:v>
                </c:pt>
              </c:numCache>
            </c:numRef>
          </c:val>
          <c:extLst>
            <c:ext xmlns:c16="http://schemas.microsoft.com/office/drawing/2014/chart" uri="{C3380CC4-5D6E-409C-BE32-E72D297353CC}">
              <c16:uniqueId val="{00000007-D6AC-4021-BB72-3C94FE1AFD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6165</c:v>
                </c:pt>
                <c:pt idx="3">
                  <c:v>6067</c:v>
                </c:pt>
                <c:pt idx="6">
                  <c:v>6071</c:v>
                </c:pt>
                <c:pt idx="9">
                  <c:v>5749</c:v>
                </c:pt>
                <c:pt idx="12">
                  <c:v>5646</c:v>
                </c:pt>
              </c:numCache>
            </c:numRef>
          </c:val>
          <c:extLst>
            <c:ext xmlns:c16="http://schemas.microsoft.com/office/drawing/2014/chart" uri="{C3380CC4-5D6E-409C-BE32-E72D297353CC}">
              <c16:uniqueId val="{00000008-D6AC-4021-BB72-3C94FE1AFD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1767</c:v>
                </c:pt>
                <c:pt idx="3">
                  <c:v>1720</c:v>
                </c:pt>
                <c:pt idx="6">
                  <c:v>1803</c:v>
                </c:pt>
                <c:pt idx="9">
                  <c:v>1765</c:v>
                </c:pt>
                <c:pt idx="12">
                  <c:v>1767</c:v>
                </c:pt>
              </c:numCache>
            </c:numRef>
          </c:val>
          <c:extLst>
            <c:ext xmlns:c16="http://schemas.microsoft.com/office/drawing/2014/chart" uri="{C3380CC4-5D6E-409C-BE32-E72D297353CC}">
              <c16:uniqueId val="{00000009-D6AC-4021-BB72-3C94FE1AFD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13098</c:v>
                </c:pt>
                <c:pt idx="3">
                  <c:v>12744</c:v>
                </c:pt>
                <c:pt idx="6">
                  <c:v>12527</c:v>
                </c:pt>
                <c:pt idx="9">
                  <c:v>12672</c:v>
                </c:pt>
                <c:pt idx="12">
                  <c:v>12046</c:v>
                </c:pt>
              </c:numCache>
            </c:numRef>
          </c:val>
          <c:extLst>
            <c:ext xmlns:c16="http://schemas.microsoft.com/office/drawing/2014/chart" uri="{C3380CC4-5D6E-409C-BE32-E72D297353CC}">
              <c16:uniqueId val="{0000000A-D6AC-4021-BB72-3C94FE1AFD3D}"/>
            </c:ext>
          </c:extLst>
        </c:ser>
        <c:dLbls>
          <c:showLegendKey val="0"/>
          <c:showVal val="0"/>
          <c:showCatName val="0"/>
          <c:showSerName val="0"/>
          <c:showPercent val="0"/>
          <c:showBubbleSize val="0"/>
        </c:dLbls>
        <c:gapWidth val="100"/>
        <c:overlap val="100"/>
        <c:axId val="714578736"/>
        <c:axId val="714577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5211</c:v>
                </c:pt>
                <c:pt idx="2">
                  <c:v>#N/A</c:v>
                </c:pt>
                <c:pt idx="3">
                  <c:v>#N/A</c:v>
                </c:pt>
                <c:pt idx="4">
                  <c:v>4596</c:v>
                </c:pt>
                <c:pt idx="5">
                  <c:v>#N/A</c:v>
                </c:pt>
                <c:pt idx="6">
                  <c:v>#N/A</c:v>
                </c:pt>
                <c:pt idx="7">
                  <c:v>4448</c:v>
                </c:pt>
                <c:pt idx="8">
                  <c:v>#N/A</c:v>
                </c:pt>
                <c:pt idx="9">
                  <c:v>#N/A</c:v>
                </c:pt>
                <c:pt idx="10">
                  <c:v>4382</c:v>
                </c:pt>
                <c:pt idx="11">
                  <c:v>#N/A</c:v>
                </c:pt>
                <c:pt idx="12">
                  <c:v>#N/A</c:v>
                </c:pt>
                <c:pt idx="13">
                  <c:v>3752</c:v>
                </c:pt>
                <c:pt idx="14">
                  <c:v>#N/A</c:v>
                </c:pt>
              </c:numCache>
            </c:numRef>
          </c:val>
          <c:smooth val="0"/>
          <c:extLst>
            <c:ext xmlns:c16="http://schemas.microsoft.com/office/drawing/2014/chart" uri="{C3380CC4-5D6E-409C-BE32-E72D297353CC}">
              <c16:uniqueId val="{0000000B-D6AC-4021-BB72-3C94FE1AFD3D}"/>
            </c:ext>
          </c:extLst>
        </c:ser>
        <c:dLbls>
          <c:showLegendKey val="0"/>
          <c:showVal val="0"/>
          <c:showCatName val="0"/>
          <c:showSerName val="0"/>
          <c:showPercent val="0"/>
          <c:showBubbleSize val="0"/>
        </c:dLbls>
        <c:marker val="1"/>
        <c:smooth val="0"/>
        <c:axId val="714578736"/>
        <c:axId val="714577952"/>
      </c:lineChart>
      <c:catAx>
        <c:axId val="71457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14577952"/>
        <c:crosses val="autoZero"/>
        <c:auto val="1"/>
        <c:lblAlgn val="ctr"/>
        <c:lblOffset val="100"/>
        <c:tickLblSkip val="1"/>
        <c:tickMarkSkip val="1"/>
        <c:noMultiLvlLbl val="0"/>
      </c:catAx>
      <c:valAx>
        <c:axId val="71457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457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2953</c:v>
                </c:pt>
                <c:pt idx="1">
                  <c:v>3174</c:v>
                </c:pt>
                <c:pt idx="2">
                  <c:v>3172</c:v>
                </c:pt>
              </c:numCache>
            </c:numRef>
          </c:val>
          <c:extLst>
            <c:ext xmlns:c16="http://schemas.microsoft.com/office/drawing/2014/chart" uri="{C3380CC4-5D6E-409C-BE32-E72D297353CC}">
              <c16:uniqueId val="{00000000-92CD-495D-AFBD-A0170A760C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1271</c:v>
                </c:pt>
                <c:pt idx="1">
                  <c:v>1259</c:v>
                </c:pt>
                <c:pt idx="2">
                  <c:v>1113</c:v>
                </c:pt>
              </c:numCache>
            </c:numRef>
          </c:val>
          <c:extLst>
            <c:ext xmlns:c16="http://schemas.microsoft.com/office/drawing/2014/chart" uri="{C3380CC4-5D6E-409C-BE32-E72D297353CC}">
              <c16:uniqueId val="{00000001-92CD-495D-AFBD-A0170A760C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3073</c:v>
                </c:pt>
                <c:pt idx="1">
                  <c:v>2876</c:v>
                </c:pt>
                <c:pt idx="2">
                  <c:v>4161</c:v>
                </c:pt>
              </c:numCache>
            </c:numRef>
          </c:val>
          <c:extLst>
            <c:ext xmlns:c16="http://schemas.microsoft.com/office/drawing/2014/chart" uri="{C3380CC4-5D6E-409C-BE32-E72D297353CC}">
              <c16:uniqueId val="{00000002-92CD-495D-AFBD-A0170A760C2A}"/>
            </c:ext>
          </c:extLst>
        </c:ser>
        <c:dLbls>
          <c:showLegendKey val="0"/>
          <c:showVal val="0"/>
          <c:showCatName val="0"/>
          <c:showSerName val="0"/>
          <c:showPercent val="0"/>
          <c:showBubbleSize val="0"/>
        </c:dLbls>
        <c:gapWidth val="120"/>
        <c:overlap val="100"/>
        <c:axId val="770213392"/>
        <c:axId val="770213000"/>
      </c:barChart>
      <c:catAx>
        <c:axId val="77021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70213000"/>
        <c:crosses val="autoZero"/>
        <c:auto val="1"/>
        <c:lblAlgn val="ctr"/>
        <c:lblOffset val="100"/>
        <c:tickLblSkip val="1"/>
        <c:tickMarkSkip val="1"/>
        <c:noMultiLvlLbl val="0"/>
      </c:catAx>
      <c:valAx>
        <c:axId val="770213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7021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{EC4ECF73-3B9C-41C8-92C1-093ED1BC62B9}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A5D-4D64-BA9E-F7731CBE37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{4369556C-0AEE-441E-9503-601E7F4898A9}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5D-4D64-BA9E-F7731CBE37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{2F04B88B-D61C-4BC8-90C2-F526B472F3BC}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5D-4D64-BA9E-F7731CBE37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{98F55CC0-6402-4774-B7F6-E6121396C53D}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5D-4D64-BA9E-F7731CBE37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{B1276F5C-5C1B-45B2-B948-116743784EB0}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5D-4D64-BA9E-F7731CBE376A}"/>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{1DC40F0C-C193-4AF7-90E8-2A5006BC1CC9}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A5D-4D64-BA9E-F7731CBE376A}"/>
                </c:ext>
              </c:extLst>
            </c:dLbl>
            <c:dLbl>
              <c:idx val="16"/>
              <c:layout>
                <c:manualLayout>
                  <c:x val="0"/>
                  <c:y val="-1.182883131544462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{E4477223-586D-4EF1-9409-CBE449B3F54D}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A5D-4D64-BA9E-F7731CBE376A}"/>
                </c:ext>
              </c:extLst>
            </c:dLbl>
            <c:dLbl>
              <c:idx val="24"/>
              <c:layout>
                <c:manualLayout>
                  <c:x val="0"/>
                  <c:y val="1.1828831315444537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{7AFE1761-8644-41AB-AEFB-66A8A40CB750}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A5D-4D64-BA9E-F7731CBE376A}"/>
                </c:ext>
              </c:extLst>
            </c:dLbl>
            <c:dLbl>
              <c:idx val="32"/>
              <c:layout>
                <c:manualLayout>
                  <c:x val="0"/>
                  <c:y val="-1.0092285416602282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{5A2F5323-F460-4411-94C8-BEFC89865332}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A5D-4D64-BA9E-F7731CBE37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56.5</c:v>
                </c:pt>
                <c:pt idx="8">
                  <c:v>56.9</c:v>
                </c:pt>
                <c:pt idx="16">
                  <c:v>57.7</c:v>
                </c:pt>
                <c:pt idx="24">
                  <c:v>57.7</c:v>
                </c:pt>
                <c:pt idx="32">
                  <c:v>57.7</c:v>
                </c:pt>
              </c:numCache>
            </c:numRef>
          </c:xVal>
          <c:yVal>
            <c:numRef>
              <c:f>公会計指標分析・財政指標組合せ分析表!$BP$51:$DC$51</c:f>
              <c:numCache>
                <c:formatCode>#,##0.0;"▲ "#,##0.0</c:formatCode>
                <c:ptCount val="40"/>
                <c:pt idx="0">
                  <c:v>78.400000000000006</c:v>
                </c:pt>
                <c:pt idx="8">
                  <c:v>70.7</c:v>
                </c:pt>
                <c:pt idx="16">
                  <c:v>69.3</c:v>
                </c:pt>
                <c:pt idx="24">
                  <c:v>68.5</c:v>
                </c:pt>
                <c:pt idx="32">
                  <c:v>58.9</c:v>
                </c:pt>
              </c:numCache>
            </c:numRef>
          </c:yVal>
          <c:smooth val="0"/>
          <c:extLst>
            <c:ext xmlns:c16="http://schemas.microsoft.com/office/drawing/2014/chart" uri="{C3380CC4-5D6E-409C-BE32-E72D297353CC}">
              <c16:uniqueId val="{00000009-FA5D-4D64-BA9E-F7731CBE37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{795FB62D-26A9-4E2C-A3CF-023B0F5780E2}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A5D-4D64-BA9E-F7731CBE376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{311D03BA-365E-4470-87E1-FCBBAD638152}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5D-4D64-BA9E-F7731CBE37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{D7EB96CD-DC3B-4858-8A35-CBDF7B8AF34F}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5D-4D64-BA9E-F7731CBE37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{C7303615-C35C-4A2D-92B5-213F14118AC0}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5D-4D64-BA9E-F7731CBE37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{8306BCF4-A9EA-4E31-BF6E-67312EEAD5EB}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5D-4D64-BA9E-F7731CBE376A}"/>
                </c:ext>
              </c:extLst>
            </c:dLbl>
            <c:dLbl>
              <c:idx val="8"/>
              <c:layout>
                <c:manualLayout>
                  <c:x val="-3.2145200469572303E-2"/>
                  <c:y val="-5.4646756689262901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{B7A7C06A-63AC-4A23-9192-D5618AAA0606}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A5D-4D64-BA9E-F7731CBE376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{116543F6-55DE-4BFD-B1D2-0C217D2E1C39}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A5D-4D64-BA9E-F7731CBE376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{5F54257B-2579-4ABD-8577-A3198B0F94F4}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A5D-4D64-BA9E-F7731CBE376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{92F8FB69-8C08-416E-8A70-A7F53974B553}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A5D-4D64-BA9E-F7731CBE37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FA5D-4D64-BA9E-F7731CBE376A}"/>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4"/>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{B9D2EE1C-61FD-4938-8BC1-4C2C0875BE8D}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C12-45C2-B535-3B96A1D845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{62C58E1D-2212-4CDE-B86E-CBDC93EF67D8}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12-45C2-B535-3B96A1D845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{A167DE60-60C0-4AE3-AED7-6E08354CE5D6}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12-45C2-B535-3B96A1D845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{F9A1EE28-4D6D-4989-8183-4BEA7D278875}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12-45C2-B535-3B96A1D845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{1CE4B948-20F2-45C9-A50D-0E011A6469A2}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12-45C2-B535-3B96A1D8457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{4F1C9821-5209-4E8B-9B64-A5E63E2A5C9D}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C12-45C2-B535-3B96A1D8457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{448BAE6E-EEF3-47C8-92E3-B2EC8FF3C680}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C12-45C2-B535-3B96A1D8457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{49E80BA5-7C7C-40A0-B861-F89F1C1D7332}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C12-45C2-B535-3B96A1D8457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{F9146860-658A-4BCB-9DF8-D1813989FE72}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C12-45C2-B535-3B96A1D845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7.7</c:v>
                </c:pt>
                <c:pt idx="16">
                  <c:v>8.3000000000000007</c:v>
                </c:pt>
                <c:pt idx="24">
                  <c:v>9</c:v>
                </c:pt>
                <c:pt idx="32">
                  <c:v>9.6</c:v>
                </c:pt>
              </c:numCache>
            </c:numRef>
          </c:xVal>
          <c:yVal>
            <c:numRef>
              <c:f>公会計指標分析・財政指標組合せ分析表!$BP$73:$DC$73</c:f>
              <c:numCache>
                <c:formatCode>#,##0.0;"▲ "#,##0.0</c:formatCode>
                <c:ptCount val="40"/>
                <c:pt idx="0">
                  <c:v>78.400000000000006</c:v>
                </c:pt>
                <c:pt idx="8">
                  <c:v>70.7</c:v>
                </c:pt>
                <c:pt idx="16">
                  <c:v>69.3</c:v>
                </c:pt>
                <c:pt idx="24">
                  <c:v>68.5</c:v>
                </c:pt>
                <c:pt idx="32">
                  <c:v>58.9</c:v>
                </c:pt>
              </c:numCache>
            </c:numRef>
          </c:yVal>
          <c:smooth val="0"/>
          <c:extLst>
            <c:ext xmlns:c16="http://schemas.microsoft.com/office/drawing/2014/chart" uri="{C3380CC4-5D6E-409C-BE32-E72D297353CC}">
              <c16:uniqueId val="{00000009-2C12-45C2-B535-3B96A1D845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{3D34938C-85A4-4B0B-9BAD-6C3825A98C65}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C12-45C2-B535-3B96A1D845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{6416B8BC-F70F-47B9-A691-F6E4098306FA}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12-45C2-B535-3B96A1D845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{98C04535-6E60-427E-B30B-57DC71BA6E17}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12-45C2-B535-3B96A1D845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{BD393C22-C9F8-4F37-A10C-D13CEB242CD9}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12-45C2-B535-3B96A1D845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{912CC217-E4CF-4654-8F0C-9878B9159DE5}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12-45C2-B535-3B96A1D8457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{E4432072-0A03-4E8F-9FE5-E44905B19386}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C12-45C2-B535-3B96A1D8457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{DEA6FB65-843D-4CE2-8D6F-7143F4013667}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C12-45C2-B535-3B96A1D8457E}"/>
                </c:ext>
              </c:extLst>
            </c:dLbl>
            <c:dLbl>
              <c:idx val="24"/>
              <c:layout>
                <c:manualLayout>
                  <c:x val="-3.027949507898436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{7DB2864A-6E18-4CE2-BCF8-8762B52A9E80}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C12-45C2-B535-3B96A1D8457E}"/>
                </c:ext>
              </c:extLst>
            </c:dLbl>
            <c:dLbl>
              <c:idx val="32"/>
              <c:layout>
                <c:manualLayout>
                  <c:x val="-3.2988839265201915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{B2179BB6-B1C8-46B1-8385-BE53BBA7A74E}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C12-45C2-B535-3B96A1D845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2C12-45C2-B535-3B96A1D8457E}"/>
            </c:ext>
          </c:extLst>
        </c:ser>
        <c:dLbls>
          <c:showLegendKey val="0"/>
          <c:showVal val="1"/>
          <c:showCatName val="0"/>
          <c:showSerName val="0"/>
          <c:showPercent val="0"/>
          <c:showBubbleSize val="0"/>
        </c:dLbls>
        <c:axId val="84219776"/>
        <c:axId val="84234240"/>
      </c:scatterChart>
      <c:valAx>
        <c:axId val="84219776"/>
        <c:scaling>
          <c:orientation val="minMax"/>
          <c:max val="11"/>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4"/>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佐賀県嬉野市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令和元年度の元利償還金については、学校教育施設等整備事業債及び地方道路等整備事業債の償還が進んだことによる利子分の減により、</a:t>
          </a:r>
          <a:r>
            <a:rPr kumimoji="1" lang="en-US" altLang="ja-JP" sz="1300">
              <a:solidFill>
                <a:schemeClr val="dk1"/>
              </a:solidFill>
              <a:effectLst/>
              <a:latin typeface="+mn-lt"/>
              <a:ea typeface="+mn-ea"/>
              <a:cs typeface="+mn-cs"/>
            </a:rPr>
            <a:t>61</a:t>
          </a:r>
          <a:r>
            <a:rPr kumimoji="1" lang="ja-JP" altLang="ja-JP" sz="1300">
              <a:solidFill>
                <a:schemeClr val="dk1"/>
              </a:solidFill>
              <a:effectLst/>
              <a:latin typeface="+mn-lt"/>
              <a:ea typeface="+mn-ea"/>
              <a:cs typeface="+mn-cs"/>
            </a:rPr>
            <a:t>百万円減少した。また、組合等が起こした地方債の元利償還金に対する負担金等については、一部事務組合の借入金の償還金増により、</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百万円増加した。算入公債費等は</a:t>
          </a:r>
          <a:r>
            <a:rPr kumimoji="1" lang="ja-JP" altLang="en-US" sz="1300">
              <a:solidFill>
                <a:schemeClr val="dk1"/>
              </a:solidFill>
              <a:effectLst/>
              <a:latin typeface="+mn-lt"/>
              <a:ea typeface="+mn-ea"/>
              <a:cs typeface="+mn-cs"/>
            </a:rPr>
            <a:t>地方債償還費への算入額の減により</a:t>
          </a:r>
          <a:r>
            <a:rPr kumimoji="1" lang="en-US" altLang="ja-JP" sz="1300">
              <a:solidFill>
                <a:schemeClr val="dk1"/>
              </a:solidFill>
              <a:effectLst/>
              <a:latin typeface="+mn-lt"/>
              <a:ea typeface="+mn-ea"/>
              <a:cs typeface="+mn-cs"/>
            </a:rPr>
            <a:t>39</a:t>
          </a:r>
          <a:r>
            <a:rPr kumimoji="1" lang="ja-JP" altLang="en-US" sz="1300">
              <a:solidFill>
                <a:schemeClr val="dk1"/>
              </a:solidFill>
              <a:effectLst/>
              <a:latin typeface="+mn-lt"/>
              <a:ea typeface="+mn-ea"/>
              <a:cs typeface="+mn-cs"/>
            </a:rPr>
            <a:t>百万円の減小した。</a:t>
          </a:r>
          <a:endParaRPr lang="ja-JP" altLang="ja-JP" sz="1300">
            <a:effectLst/>
          </a:endParaRPr>
        </a:p>
        <a:p>
          <a:r>
            <a:rPr kumimoji="1" lang="ja-JP" altLang="ja-JP" sz="1300">
              <a:solidFill>
                <a:schemeClr val="dk1"/>
              </a:solidFill>
              <a:effectLst/>
              <a:latin typeface="+mn-lt"/>
              <a:ea typeface="+mn-ea"/>
              <a:cs typeface="+mn-cs"/>
            </a:rPr>
            <a:t>実質公債費比率については、元利償還金等</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分子</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は増加したが、</a:t>
          </a:r>
          <a:r>
            <a:rPr kumimoji="1" lang="ja-JP" altLang="en-US" sz="1300">
              <a:solidFill>
                <a:schemeClr val="dk1"/>
              </a:solidFill>
              <a:effectLst/>
              <a:latin typeface="+mn-lt"/>
              <a:ea typeface="+mn-ea"/>
              <a:cs typeface="+mn-cs"/>
            </a:rPr>
            <a:t>臨時財政対策債発行可能額の減</a:t>
          </a:r>
          <a:r>
            <a:rPr kumimoji="1" lang="ja-JP" altLang="ja-JP" sz="1300">
              <a:solidFill>
                <a:schemeClr val="dk1"/>
              </a:solidFill>
              <a:effectLst/>
              <a:latin typeface="+mn-lt"/>
              <a:ea typeface="+mn-ea"/>
              <a:cs typeface="+mn-cs"/>
            </a:rPr>
            <a:t>等により標準財政規模</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分母</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減となったため上昇した。今後は新幹線嬉野温泉駅周辺整備事業などの大型事業も控えているため、減債基金の確保及び計画的な起債により償還額の平準化に努める。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満期一括償還地方債は発行していない。</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佐賀県嬉野市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将来負担比率の分子は、地方債の償還額が新規起債額より多く地方債現在高が減少したほか、公営企業債等繰入見込み額</a:t>
          </a:r>
          <a:r>
            <a:rPr kumimoji="1" lang="ja-JP" altLang="en-US" sz="1300">
              <a:solidFill>
                <a:schemeClr val="dk1"/>
              </a:solidFill>
              <a:effectLst/>
              <a:latin typeface="+mn-lt"/>
              <a:ea typeface="+mn-ea"/>
              <a:cs typeface="+mn-cs"/>
            </a:rPr>
            <a:t>、一部事務組合の地方債残高</a:t>
          </a:r>
          <a:r>
            <a:rPr kumimoji="1" lang="ja-JP" altLang="ja-JP" sz="1300">
              <a:solidFill>
                <a:schemeClr val="dk1"/>
              </a:solidFill>
              <a:effectLst/>
              <a:latin typeface="+mn-lt"/>
              <a:ea typeface="+mn-ea"/>
              <a:cs typeface="+mn-cs"/>
            </a:rPr>
            <a:t>が減少したため、将来負担額は</a:t>
          </a:r>
          <a:r>
            <a:rPr kumimoji="1" lang="en-US" altLang="ja-JP" sz="1300">
              <a:solidFill>
                <a:schemeClr val="dk1"/>
              </a:solidFill>
              <a:effectLst/>
              <a:latin typeface="+mn-lt"/>
              <a:ea typeface="+mn-ea"/>
              <a:cs typeface="+mn-cs"/>
            </a:rPr>
            <a:t>944</a:t>
          </a:r>
          <a:r>
            <a:rPr kumimoji="1" lang="ja-JP" altLang="ja-JP" sz="1300">
              <a:solidFill>
                <a:schemeClr val="dk1"/>
              </a:solidFill>
              <a:effectLst/>
              <a:latin typeface="+mn-lt"/>
              <a:ea typeface="+mn-ea"/>
              <a:cs typeface="+mn-cs"/>
            </a:rPr>
            <a:t>百万円減少した。また充当可能財源も基準財政需要額算入見込額等の減により</a:t>
          </a:r>
          <a:r>
            <a:rPr kumimoji="1" lang="en-US" altLang="ja-JP" sz="1300">
              <a:solidFill>
                <a:schemeClr val="dk1"/>
              </a:solidFill>
              <a:effectLst/>
              <a:latin typeface="+mn-lt"/>
              <a:ea typeface="+mn-ea"/>
              <a:cs typeface="+mn-cs"/>
            </a:rPr>
            <a:t>314</a:t>
          </a:r>
          <a:r>
            <a:rPr kumimoji="1" lang="ja-JP" altLang="ja-JP" sz="1300">
              <a:solidFill>
                <a:schemeClr val="dk1"/>
              </a:solidFill>
              <a:effectLst/>
              <a:latin typeface="+mn-lt"/>
              <a:ea typeface="+mn-ea"/>
              <a:cs typeface="+mn-cs"/>
            </a:rPr>
            <a:t>百万円の減となったため、将来負担比率の分子は減少している。</a:t>
          </a:r>
          <a:endParaRPr lang="ja-JP" altLang="ja-JP" sz="1300">
            <a:effectLst/>
          </a:endParaRPr>
        </a:p>
        <a:p>
          <a:r>
            <a:rPr kumimoji="1" lang="ja-JP" altLang="ja-JP" sz="1300">
              <a:solidFill>
                <a:schemeClr val="dk1"/>
              </a:solidFill>
              <a:effectLst/>
              <a:latin typeface="+mn-lt"/>
              <a:ea typeface="+mn-ea"/>
              <a:cs typeface="+mn-cs"/>
            </a:rPr>
            <a:t>今後は、地方債の計画的な借入や新幹線駅周辺整備事業に関しては、補助事業等を有効に活用し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先行取得用地を早期に買い戻すことなど、将来負担額の軽減を図る。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佐賀県嬉野市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基金全体では、ふるさと応援寄附金の増に伴い、ふるさと応援寄附金基金が増加したことが主な要因で、</a:t>
          </a:r>
          <a:r>
            <a:rPr kumimoji="1" lang="en-US" altLang="ja-JP" sz="1600">
              <a:solidFill>
                <a:schemeClr val="dk1"/>
              </a:solidFill>
              <a:effectLst/>
              <a:latin typeface="+mn-lt"/>
              <a:ea typeface="+mn-ea"/>
              <a:cs typeface="+mn-cs"/>
            </a:rPr>
            <a:t>1,138</a:t>
          </a:r>
          <a:r>
            <a:rPr kumimoji="1" lang="ja-JP" altLang="en-US" sz="1600">
              <a:solidFill>
                <a:schemeClr val="dk1"/>
              </a:solidFill>
              <a:effectLst/>
              <a:latin typeface="+mn-lt"/>
              <a:ea typeface="+mn-ea"/>
              <a:cs typeface="+mn-cs"/>
            </a:rPr>
            <a:t>百万円の増となった。</a:t>
          </a:r>
          <a:endParaRPr kumimoji="1" lang="en-US" altLang="ja-JP" sz="16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財政調整基金</a:t>
          </a:r>
          <a:r>
            <a:rPr kumimoji="1" lang="ja-JP" altLang="en-US" sz="1600">
              <a:solidFill>
                <a:schemeClr val="dk1"/>
              </a:solidFill>
              <a:effectLst/>
              <a:latin typeface="+mn-lt"/>
              <a:ea typeface="+mn-ea"/>
              <a:cs typeface="+mn-cs"/>
            </a:rPr>
            <a:t>：</a:t>
          </a:r>
          <a:r>
            <a:rPr kumimoji="1" lang="en-US" altLang="ja-JP" sz="1600">
              <a:solidFill>
                <a:schemeClr val="dk1"/>
              </a:solidFill>
              <a:effectLst/>
              <a:latin typeface="+mn-lt"/>
              <a:ea typeface="+mn-ea"/>
              <a:cs typeface="+mn-cs"/>
            </a:rPr>
            <a:t>1.5</a:t>
          </a:r>
          <a:r>
            <a:rPr kumimoji="1" lang="ja-JP" altLang="ja-JP" sz="1600">
              <a:solidFill>
                <a:schemeClr val="dk1"/>
              </a:solidFill>
              <a:effectLst/>
              <a:latin typeface="+mn-lt"/>
              <a:ea typeface="+mn-ea"/>
              <a:cs typeface="+mn-cs"/>
            </a:rPr>
            <a:t>百万円の減</a:t>
          </a:r>
          <a:r>
            <a:rPr kumimoji="1" lang="ja-JP" altLang="en-US"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減債基金</a:t>
          </a:r>
          <a:r>
            <a:rPr kumimoji="1" lang="ja-JP" altLang="en-US" sz="1600">
              <a:solidFill>
                <a:schemeClr val="dk1"/>
              </a:solidFill>
              <a:effectLst/>
              <a:latin typeface="+mn-lt"/>
              <a:ea typeface="+mn-ea"/>
              <a:cs typeface="+mn-cs"/>
            </a:rPr>
            <a:t>：</a:t>
          </a:r>
          <a:r>
            <a:rPr kumimoji="1" lang="en-US" altLang="ja-JP" sz="1600">
              <a:solidFill>
                <a:schemeClr val="dk1"/>
              </a:solidFill>
              <a:effectLst/>
              <a:latin typeface="+mn-lt"/>
              <a:ea typeface="+mn-ea"/>
              <a:cs typeface="+mn-cs"/>
            </a:rPr>
            <a:t>145</a:t>
          </a:r>
          <a:r>
            <a:rPr kumimoji="1" lang="ja-JP" altLang="en-US" sz="1600">
              <a:solidFill>
                <a:schemeClr val="dk1"/>
              </a:solidFill>
              <a:effectLst/>
              <a:latin typeface="+mn-lt"/>
              <a:ea typeface="+mn-ea"/>
              <a:cs typeface="+mn-cs"/>
            </a:rPr>
            <a:t>百万円の</a:t>
          </a:r>
          <a:r>
            <a:rPr kumimoji="1" lang="ja-JP" altLang="ja-JP" sz="1600">
              <a:solidFill>
                <a:schemeClr val="dk1"/>
              </a:solidFill>
              <a:effectLst/>
              <a:latin typeface="+mn-lt"/>
              <a:ea typeface="+mn-ea"/>
              <a:cs typeface="+mn-cs"/>
            </a:rPr>
            <a:t>減</a:t>
          </a:r>
          <a:r>
            <a:rPr kumimoji="1" lang="ja-JP" altLang="en-US"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その他特定目的基金</a:t>
          </a:r>
          <a:r>
            <a:rPr kumimoji="1" lang="ja-JP" altLang="en-US" sz="1600">
              <a:solidFill>
                <a:schemeClr val="dk1"/>
              </a:solidFill>
              <a:effectLst/>
              <a:latin typeface="+mn-lt"/>
              <a:ea typeface="+mn-ea"/>
              <a:cs typeface="+mn-cs"/>
            </a:rPr>
            <a:t>：</a:t>
          </a:r>
          <a:r>
            <a:rPr kumimoji="1" lang="en-US" altLang="ja-JP" sz="1600">
              <a:solidFill>
                <a:schemeClr val="dk1"/>
              </a:solidFill>
              <a:effectLst/>
              <a:latin typeface="+mn-lt"/>
              <a:ea typeface="+mn-ea"/>
              <a:cs typeface="+mn-cs"/>
            </a:rPr>
            <a:t>1,285</a:t>
          </a:r>
          <a:r>
            <a:rPr kumimoji="1" lang="ja-JP" altLang="ja-JP" sz="1600">
              <a:solidFill>
                <a:schemeClr val="dk1"/>
              </a:solidFill>
              <a:effectLst/>
              <a:latin typeface="+mn-lt"/>
              <a:ea typeface="+mn-ea"/>
              <a:cs typeface="+mn-cs"/>
            </a:rPr>
            <a:t>百万円の</a:t>
          </a:r>
          <a:r>
            <a:rPr kumimoji="1" lang="ja-JP" altLang="en-US" sz="1600">
              <a:solidFill>
                <a:schemeClr val="dk1"/>
              </a:solidFill>
              <a:effectLst/>
              <a:latin typeface="+mn-lt"/>
              <a:ea typeface="+mn-ea"/>
              <a:cs typeface="+mn-cs"/>
            </a:rPr>
            <a:t>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今後は、合併特例期間の終了による普通交付税の減額や、新幹線嬉野温泉駅周辺事業などの大型事業の本格化に備え、可能な限り基金の積み増しに努め、財政の安定化を図っていく。</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ふるさと応援寄附金基金：多様な人々の参加による個性と活力のあるふるさとづくりを推進</a:t>
          </a:r>
          <a:endParaRPr lang="ja-JP" altLang="ja-JP" sz="1600">
            <a:effectLst/>
          </a:endParaRPr>
        </a:p>
        <a:p>
          <a:pPr eaLnBrk="1" fontAlgn="auto" latinLnBrk="0" hangingPunct="1"/>
          <a:r>
            <a:rPr kumimoji="1" lang="ja-JP" altLang="ja-JP" sz="1600">
              <a:solidFill>
                <a:schemeClr val="dk1"/>
              </a:solidFill>
              <a:effectLst/>
              <a:latin typeface="+mn-lt"/>
              <a:ea typeface="+mn-ea"/>
              <a:cs typeface="+mn-cs"/>
            </a:rPr>
            <a:t>合併振興基金：市民の連携の強化及び一体感の醸成並びに本市の振興</a:t>
          </a:r>
          <a:endParaRPr lang="ja-JP" altLang="ja-JP" sz="1600">
            <a:effectLst/>
          </a:endParaRPr>
        </a:p>
        <a:p>
          <a:pPr eaLnBrk="1" fontAlgn="auto" latinLnBrk="0" hangingPunct="1"/>
          <a:r>
            <a:rPr kumimoji="1" lang="ja-JP" altLang="ja-JP" sz="1600">
              <a:solidFill>
                <a:schemeClr val="dk1"/>
              </a:solidFill>
              <a:effectLst/>
              <a:latin typeface="+mn-lt"/>
              <a:ea typeface="+mn-ea"/>
              <a:cs typeface="+mn-cs"/>
            </a:rPr>
            <a:t>地域づくり推進事業基金：地域づくり推進事業を円滑に推進</a:t>
          </a:r>
          <a:endParaRPr lang="ja-JP" altLang="ja-JP" sz="1600">
            <a:effectLst/>
          </a:endParaRPr>
        </a:p>
        <a:p>
          <a:pPr eaLnBrk="1" fontAlgn="auto" latinLnBrk="0" hangingPunct="1"/>
          <a:r>
            <a:rPr kumimoji="1" lang="ja-JP" altLang="ja-JP" sz="1600" b="0" i="0" baseline="0">
              <a:solidFill>
                <a:schemeClr val="dk1"/>
              </a:solidFill>
              <a:effectLst/>
              <a:latin typeface="+mn-lt"/>
              <a:ea typeface="+mn-ea"/>
              <a:cs typeface="+mn-cs"/>
            </a:rPr>
            <a:t>公共施設建設基金：公共施設の建設資金</a:t>
          </a:r>
          <a:endParaRPr lang="ja-JP" altLang="ja-JP" sz="1600">
            <a:effectLst/>
          </a:endParaRPr>
        </a:p>
        <a:p>
          <a:pPr eaLnBrk="1" fontAlgn="auto" latinLnBrk="0" hangingPunct="1"/>
          <a:r>
            <a:rPr kumimoji="1" lang="ja-JP" altLang="ja-JP" sz="1600" b="0" i="0" baseline="0">
              <a:solidFill>
                <a:schemeClr val="dk1"/>
              </a:solidFill>
              <a:effectLst/>
              <a:latin typeface="+mn-lt"/>
              <a:ea typeface="+mn-ea"/>
              <a:cs typeface="+mn-cs"/>
            </a:rPr>
            <a:t>地域福祉基金：地域における保健福祉活動の推進</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chemeClr val="dk1"/>
              </a:solidFill>
              <a:effectLst/>
              <a:latin typeface="+mn-lt"/>
              <a:ea typeface="+mn-ea"/>
              <a:cs typeface="+mn-cs"/>
            </a:rPr>
            <a:t>ふるさと応援寄附金：</a:t>
          </a:r>
          <a:r>
            <a:rPr kumimoji="1" lang="ja-JP" altLang="en-US" sz="1600">
              <a:solidFill>
                <a:schemeClr val="dk1"/>
              </a:solidFill>
              <a:effectLst/>
              <a:latin typeface="+mn-lt"/>
              <a:ea typeface="+mn-ea"/>
              <a:cs typeface="+mn-cs"/>
            </a:rPr>
            <a:t>令和元</a:t>
          </a:r>
          <a:r>
            <a:rPr kumimoji="1" lang="ja-JP" altLang="ja-JP" sz="1600">
              <a:solidFill>
                <a:schemeClr val="dk1"/>
              </a:solidFill>
              <a:effectLst/>
              <a:latin typeface="+mn-lt"/>
              <a:ea typeface="+mn-ea"/>
              <a:cs typeface="+mn-cs"/>
            </a:rPr>
            <a:t>年度分の基金積立金</a:t>
          </a:r>
          <a:r>
            <a:rPr kumimoji="1" lang="en-US" altLang="ja-JP"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寄附受入額－経費）は</a:t>
          </a:r>
          <a:r>
            <a:rPr kumimoji="1" lang="en-US" altLang="ja-JP" sz="1600">
              <a:solidFill>
                <a:schemeClr val="dk1"/>
              </a:solidFill>
              <a:effectLst/>
              <a:latin typeface="+mn-lt"/>
              <a:ea typeface="+mn-ea"/>
              <a:cs typeface="+mn-cs"/>
            </a:rPr>
            <a:t>1,598</a:t>
          </a:r>
          <a:r>
            <a:rPr kumimoji="1" lang="ja-JP" altLang="ja-JP" sz="1600">
              <a:solidFill>
                <a:schemeClr val="dk1"/>
              </a:solidFill>
              <a:effectLst/>
              <a:latin typeface="+mn-lt"/>
              <a:ea typeface="+mn-ea"/>
              <a:cs typeface="+mn-cs"/>
            </a:rPr>
            <a:t>百万円</a:t>
          </a:r>
          <a:r>
            <a:rPr kumimoji="1" lang="ja-JP" altLang="en-US" sz="1600">
              <a:solidFill>
                <a:schemeClr val="dk1"/>
              </a:solidFill>
              <a:effectLst/>
              <a:latin typeface="+mn-lt"/>
              <a:ea typeface="+mn-ea"/>
              <a:cs typeface="+mn-cs"/>
            </a:rPr>
            <a:t>。令和元</a:t>
          </a:r>
          <a:r>
            <a:rPr kumimoji="1" lang="ja-JP" altLang="ja-JP" sz="1600">
              <a:solidFill>
                <a:schemeClr val="dk1"/>
              </a:solidFill>
              <a:effectLst/>
              <a:latin typeface="+mn-lt"/>
              <a:ea typeface="+mn-ea"/>
              <a:cs typeface="+mn-cs"/>
            </a:rPr>
            <a:t>度繰入金</a:t>
          </a:r>
          <a:r>
            <a:rPr kumimoji="1" lang="en-US" altLang="ja-JP"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平成</a:t>
          </a:r>
          <a:r>
            <a:rPr kumimoji="1" lang="en-US" altLang="ja-JP" sz="1600">
              <a:solidFill>
                <a:schemeClr val="dk1"/>
              </a:solidFill>
              <a:effectLst/>
              <a:latin typeface="+mn-lt"/>
              <a:ea typeface="+mn-ea"/>
              <a:cs typeface="+mn-cs"/>
            </a:rPr>
            <a:t>30</a:t>
          </a:r>
          <a:r>
            <a:rPr kumimoji="1" lang="ja-JP" altLang="ja-JP" sz="1600">
              <a:solidFill>
                <a:schemeClr val="dk1"/>
              </a:solidFill>
              <a:effectLst/>
              <a:latin typeface="+mn-lt"/>
              <a:ea typeface="+mn-ea"/>
              <a:cs typeface="+mn-cs"/>
            </a:rPr>
            <a:t>年度積立金）は</a:t>
          </a:r>
          <a:r>
            <a:rPr kumimoji="1" lang="en-US" altLang="ja-JP" sz="1600">
              <a:solidFill>
                <a:schemeClr val="dk1"/>
              </a:solidFill>
              <a:effectLst/>
              <a:latin typeface="+mn-lt"/>
              <a:ea typeface="+mn-ea"/>
              <a:cs typeface="+mn-cs"/>
            </a:rPr>
            <a:t>323</a:t>
          </a:r>
          <a:r>
            <a:rPr kumimoji="1" lang="ja-JP" altLang="ja-JP" sz="1600">
              <a:solidFill>
                <a:schemeClr val="dk1"/>
              </a:solidFill>
              <a:effectLst/>
              <a:latin typeface="+mn-lt"/>
              <a:ea typeface="+mn-ea"/>
              <a:cs typeface="+mn-cs"/>
            </a:rPr>
            <a:t>百万円。差引</a:t>
          </a:r>
          <a:r>
            <a:rPr kumimoji="1" lang="en-US" altLang="ja-JP" sz="1600">
              <a:solidFill>
                <a:schemeClr val="dk1"/>
              </a:solidFill>
              <a:effectLst/>
              <a:latin typeface="+mn-lt"/>
              <a:ea typeface="+mn-ea"/>
              <a:cs typeface="+mn-cs"/>
            </a:rPr>
            <a:t>1,275</a:t>
          </a:r>
          <a:r>
            <a:rPr kumimoji="1" lang="ja-JP" altLang="ja-JP" sz="1600">
              <a:solidFill>
                <a:schemeClr val="dk1"/>
              </a:solidFill>
              <a:effectLst/>
              <a:latin typeface="+mn-lt"/>
              <a:ea typeface="+mn-ea"/>
              <a:cs typeface="+mn-cs"/>
            </a:rPr>
            <a:t>百万円の減となった。</a:t>
          </a:r>
          <a:endParaRPr lang="ja-JP" altLang="ja-JP" sz="1600">
            <a:effectLst/>
          </a:endParaRPr>
        </a:p>
        <a:p>
          <a:r>
            <a:rPr kumimoji="1" lang="ja-JP" altLang="ja-JP" sz="1600">
              <a:solidFill>
                <a:schemeClr val="dk1"/>
              </a:solidFill>
              <a:effectLst/>
              <a:latin typeface="+mn-lt"/>
              <a:ea typeface="+mn-ea"/>
              <a:cs typeface="+mn-cs"/>
            </a:rPr>
            <a:t>合併振興基金：</a:t>
          </a:r>
          <a:r>
            <a:rPr kumimoji="1" lang="ja-JP" altLang="en-US" sz="1600">
              <a:solidFill>
                <a:schemeClr val="dk1"/>
              </a:solidFill>
              <a:effectLst/>
              <a:latin typeface="+mn-lt"/>
              <a:ea typeface="+mn-ea"/>
              <a:cs typeface="+mn-cs"/>
            </a:rPr>
            <a:t>令和元</a:t>
          </a:r>
          <a:r>
            <a:rPr kumimoji="1" lang="ja-JP" altLang="ja-JP" sz="1600">
              <a:solidFill>
                <a:schemeClr val="dk1"/>
              </a:solidFill>
              <a:effectLst/>
              <a:latin typeface="+mn-lt"/>
              <a:ea typeface="+mn-ea"/>
              <a:cs typeface="+mn-cs"/>
            </a:rPr>
            <a:t>年度は</a:t>
          </a:r>
          <a:r>
            <a:rPr kumimoji="1" lang="en-US" altLang="ja-JP" sz="1600">
              <a:solidFill>
                <a:schemeClr val="dk1"/>
              </a:solidFill>
              <a:effectLst/>
              <a:latin typeface="+mn-lt"/>
              <a:ea typeface="+mn-ea"/>
              <a:cs typeface="+mn-cs"/>
            </a:rPr>
            <a:t>4.4</a:t>
          </a:r>
          <a:r>
            <a:rPr kumimoji="1" lang="ja-JP" altLang="ja-JP" sz="1600">
              <a:solidFill>
                <a:schemeClr val="dk1"/>
              </a:solidFill>
              <a:effectLst/>
              <a:latin typeface="+mn-lt"/>
              <a:ea typeface="+mn-ea"/>
              <a:cs typeface="+mn-cs"/>
            </a:rPr>
            <a:t>百万円の積立てを行っているが、令和元年度事業へ</a:t>
          </a:r>
          <a:r>
            <a:rPr kumimoji="1" lang="en-US" altLang="ja-JP" sz="1600">
              <a:solidFill>
                <a:schemeClr val="dk1"/>
              </a:solidFill>
              <a:effectLst/>
              <a:latin typeface="+mn-lt"/>
              <a:ea typeface="+mn-ea"/>
              <a:cs typeface="+mn-cs"/>
            </a:rPr>
            <a:t>8</a:t>
          </a:r>
          <a:r>
            <a:rPr kumimoji="1" lang="ja-JP" altLang="ja-JP" sz="1600">
              <a:solidFill>
                <a:schemeClr val="dk1"/>
              </a:solidFill>
              <a:effectLst/>
              <a:latin typeface="+mn-lt"/>
              <a:ea typeface="+mn-ea"/>
              <a:cs typeface="+mn-cs"/>
            </a:rPr>
            <a:t>百万円を充当したため微減となった。</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baseline="0">
              <a:solidFill>
                <a:schemeClr val="dk1"/>
              </a:solidFill>
              <a:effectLst/>
              <a:latin typeface="+mn-lt"/>
              <a:ea typeface="+mn-ea"/>
              <a:cs typeface="+mn-cs"/>
            </a:rPr>
            <a:t>合併振興基金：市史編纂のため令和</a:t>
          </a:r>
          <a:r>
            <a:rPr kumimoji="1" lang="en-US" altLang="ja-JP" sz="1600" b="0" i="0" baseline="0">
              <a:solidFill>
                <a:schemeClr val="dk1"/>
              </a:solidFill>
              <a:effectLst/>
              <a:latin typeface="+mn-lt"/>
              <a:ea typeface="+mn-ea"/>
              <a:cs typeface="+mn-cs"/>
            </a:rPr>
            <a:t>5</a:t>
          </a:r>
          <a:r>
            <a:rPr kumimoji="1" lang="ja-JP" altLang="ja-JP" sz="1600" b="0" i="0" baseline="0">
              <a:solidFill>
                <a:schemeClr val="dk1"/>
              </a:solidFill>
              <a:effectLst/>
              <a:latin typeface="+mn-lt"/>
              <a:ea typeface="+mn-ea"/>
              <a:cs typeface="+mn-cs"/>
            </a:rPr>
            <a:t>年度までに、</a:t>
          </a:r>
          <a:r>
            <a:rPr kumimoji="1" lang="en-US" altLang="ja-JP" sz="1600" b="0" i="0" baseline="0">
              <a:solidFill>
                <a:schemeClr val="dk1"/>
              </a:solidFill>
              <a:effectLst/>
              <a:latin typeface="+mn-lt"/>
              <a:ea typeface="+mn-ea"/>
              <a:cs typeface="+mn-cs"/>
            </a:rPr>
            <a:t>1.5</a:t>
          </a:r>
          <a:r>
            <a:rPr kumimoji="1" lang="ja-JP" altLang="ja-JP" sz="1600" b="0" i="0" baseline="0">
              <a:solidFill>
                <a:schemeClr val="dk1"/>
              </a:solidFill>
              <a:effectLst/>
              <a:latin typeface="+mn-lt"/>
              <a:ea typeface="+mn-ea"/>
              <a:cs typeface="+mn-cs"/>
            </a:rPr>
            <a:t>億円を取り崩す予定である。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地方財政法第７条第１項の規定に基づき、平成</a:t>
          </a:r>
          <a:r>
            <a:rPr kumimoji="1" lang="en-US" altLang="ja-JP" sz="1600">
              <a:solidFill>
                <a:schemeClr val="dk1"/>
              </a:solidFill>
              <a:effectLst/>
              <a:latin typeface="+mn-lt"/>
              <a:ea typeface="+mn-ea"/>
              <a:cs typeface="+mn-cs"/>
            </a:rPr>
            <a:t>30</a:t>
          </a:r>
          <a:r>
            <a:rPr kumimoji="1" lang="ja-JP" altLang="ja-JP" sz="1600">
              <a:solidFill>
                <a:schemeClr val="dk1"/>
              </a:solidFill>
              <a:effectLst/>
              <a:latin typeface="+mn-lt"/>
              <a:ea typeface="+mn-ea"/>
              <a:cs typeface="+mn-cs"/>
            </a:rPr>
            <a:t>年度の決算剰余金の</a:t>
          </a:r>
          <a:r>
            <a:rPr kumimoji="1" lang="en-US" altLang="ja-JP" sz="1600">
              <a:solidFill>
                <a:schemeClr val="dk1"/>
              </a:solidFill>
              <a:effectLst/>
              <a:latin typeface="+mn-lt"/>
              <a:ea typeface="+mn-ea"/>
              <a:cs typeface="+mn-cs"/>
            </a:rPr>
            <a:t>1/2</a:t>
          </a:r>
          <a:r>
            <a:rPr kumimoji="1" lang="ja-JP" altLang="ja-JP" sz="1600">
              <a:solidFill>
                <a:schemeClr val="dk1"/>
              </a:solidFill>
              <a:effectLst/>
              <a:latin typeface="+mn-lt"/>
              <a:ea typeface="+mn-ea"/>
              <a:cs typeface="+mn-cs"/>
            </a:rPr>
            <a:t>を下回らない額を積立てたが</a:t>
          </a:r>
          <a:r>
            <a:rPr kumimoji="1" lang="ja-JP" altLang="en-US"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取崩額が</a:t>
          </a:r>
          <a:r>
            <a:rPr kumimoji="1" lang="en-US" altLang="ja-JP" sz="1600">
              <a:solidFill>
                <a:schemeClr val="dk1"/>
              </a:solidFill>
              <a:effectLst/>
              <a:latin typeface="+mn-lt"/>
              <a:ea typeface="+mn-ea"/>
              <a:cs typeface="+mn-cs"/>
            </a:rPr>
            <a:t>190</a:t>
          </a:r>
          <a:r>
            <a:rPr kumimoji="1" lang="ja-JP" altLang="ja-JP" sz="1600">
              <a:solidFill>
                <a:schemeClr val="dk1"/>
              </a:solidFill>
              <a:effectLst/>
              <a:latin typeface="+mn-lt"/>
              <a:ea typeface="+mn-ea"/>
              <a:cs typeface="+mn-cs"/>
            </a:rPr>
            <a:t>百万円あり</a:t>
          </a:r>
          <a:r>
            <a:rPr kumimoji="1" lang="ja-JP" altLang="en-US" sz="1600">
              <a:solidFill>
                <a:schemeClr val="dk1"/>
              </a:solidFill>
              <a:effectLst/>
              <a:latin typeface="+mn-lt"/>
              <a:ea typeface="+mn-ea"/>
              <a:cs typeface="+mn-cs"/>
            </a:rPr>
            <a:t>、</a:t>
          </a:r>
          <a:r>
            <a:rPr kumimoji="1" lang="en-US" altLang="ja-JP" sz="1600">
              <a:solidFill>
                <a:schemeClr val="dk1"/>
              </a:solidFill>
              <a:effectLst/>
              <a:latin typeface="+mn-lt"/>
              <a:ea typeface="+mn-ea"/>
              <a:cs typeface="+mn-cs"/>
            </a:rPr>
            <a:t>1.5</a:t>
          </a:r>
          <a:r>
            <a:rPr kumimoji="1" lang="ja-JP" altLang="ja-JP" sz="1600">
              <a:solidFill>
                <a:schemeClr val="dk1"/>
              </a:solidFill>
              <a:effectLst/>
              <a:latin typeface="+mn-lt"/>
              <a:ea typeface="+mn-ea"/>
              <a:cs typeface="+mn-cs"/>
            </a:rPr>
            <a:t>百万円の減となった。</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合併特例期間の終了による普通交付税の減額や、新幹線嬉野温泉駅周辺事業などの大型事業の本格化に備え、可能な限り積み増しに努める。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地方債の償還に備え、</a:t>
          </a:r>
          <a:r>
            <a:rPr kumimoji="1" lang="ja-JP" altLang="en-US" sz="1600">
              <a:solidFill>
                <a:schemeClr val="dk1"/>
              </a:solidFill>
              <a:effectLst/>
              <a:latin typeface="+mn-lt"/>
              <a:ea typeface="+mn-ea"/>
              <a:cs typeface="+mn-cs"/>
            </a:rPr>
            <a:t>令和元</a:t>
          </a:r>
          <a:r>
            <a:rPr kumimoji="1" lang="ja-JP" altLang="ja-JP" sz="1600">
              <a:solidFill>
                <a:schemeClr val="dk1"/>
              </a:solidFill>
              <a:effectLst/>
              <a:latin typeface="+mn-lt"/>
              <a:ea typeface="+mn-ea"/>
              <a:cs typeface="+mn-cs"/>
            </a:rPr>
            <a:t>年度は</a:t>
          </a:r>
          <a:r>
            <a:rPr kumimoji="1" lang="en-US" altLang="ja-JP" sz="1600">
              <a:solidFill>
                <a:schemeClr val="dk1"/>
              </a:solidFill>
              <a:effectLst/>
              <a:latin typeface="+mn-lt"/>
              <a:ea typeface="+mn-ea"/>
              <a:cs typeface="+mn-cs"/>
            </a:rPr>
            <a:t>9.6</a:t>
          </a:r>
          <a:r>
            <a:rPr kumimoji="1" lang="ja-JP" altLang="ja-JP" sz="1600">
              <a:solidFill>
                <a:schemeClr val="dk1"/>
              </a:solidFill>
              <a:effectLst/>
              <a:latin typeface="+mn-lt"/>
              <a:ea typeface="+mn-ea"/>
              <a:cs typeface="+mn-cs"/>
            </a:rPr>
            <a:t>百万円の積立てを行ったが、償還財源として</a:t>
          </a:r>
          <a:r>
            <a:rPr kumimoji="1" lang="en-US" altLang="ja-JP" sz="1600">
              <a:solidFill>
                <a:schemeClr val="dk1"/>
              </a:solidFill>
              <a:effectLst/>
              <a:latin typeface="+mn-lt"/>
              <a:ea typeface="+mn-ea"/>
              <a:cs typeface="+mn-cs"/>
            </a:rPr>
            <a:t>155</a:t>
          </a:r>
          <a:r>
            <a:rPr kumimoji="1" lang="ja-JP" altLang="ja-JP" sz="1600">
              <a:solidFill>
                <a:schemeClr val="dk1"/>
              </a:solidFill>
              <a:effectLst/>
              <a:latin typeface="+mn-lt"/>
              <a:ea typeface="+mn-ea"/>
              <a:cs typeface="+mn-cs"/>
            </a:rPr>
            <a:t>百万円の取崩しを行ったため、</a:t>
          </a:r>
          <a:r>
            <a:rPr kumimoji="1" lang="en-US" altLang="ja-JP" sz="1600">
              <a:solidFill>
                <a:schemeClr val="dk1"/>
              </a:solidFill>
              <a:effectLst/>
              <a:latin typeface="+mn-lt"/>
              <a:ea typeface="+mn-ea"/>
              <a:cs typeface="+mn-cs"/>
            </a:rPr>
            <a:t>146</a:t>
          </a:r>
          <a:r>
            <a:rPr kumimoji="1" lang="ja-JP" altLang="ja-JP" sz="1600">
              <a:solidFill>
                <a:schemeClr val="dk1"/>
              </a:solidFill>
              <a:effectLst/>
              <a:latin typeface="+mn-lt"/>
              <a:ea typeface="+mn-ea"/>
              <a:cs typeface="+mn-cs"/>
            </a:rPr>
            <a:t>百万円減少した。</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地方債残高は平成</a:t>
          </a:r>
          <a:r>
            <a:rPr kumimoji="1" lang="en-US" altLang="ja-JP" sz="1600">
              <a:solidFill>
                <a:schemeClr val="dk1"/>
              </a:solidFill>
              <a:effectLst/>
              <a:latin typeface="+mn-lt"/>
              <a:ea typeface="+mn-ea"/>
              <a:cs typeface="+mn-cs"/>
            </a:rPr>
            <a:t>30</a:t>
          </a:r>
          <a:r>
            <a:rPr kumimoji="1" lang="ja-JP" altLang="ja-JP" sz="1600">
              <a:solidFill>
                <a:schemeClr val="dk1"/>
              </a:solidFill>
              <a:effectLst/>
              <a:latin typeface="+mn-lt"/>
              <a:ea typeface="+mn-ea"/>
              <a:cs typeface="+mn-cs"/>
            </a:rPr>
            <a:t>年度の中央体育館及び市民センター等大型事業の借入に伴い増加している。今後は、新幹線嬉野温泉駅周辺事業などの大型事業も本格化するため、可能な限り積み増しに努める。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25,945
25,780
126.41
17,396,135
16,782,299
549,896
7,710,545
12,037,971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年度に策定した公共施設等総合管理計画において、この先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年間で公共施設等の延べ床面積を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万㎡削減する目標を掲げ、老朽化施設の集約化・複合化を進めている。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については、類似団体と比較しやや低い水準であるが、今後は個別施設計画を策定し、更新時期や更新費用について留意し、長寿命化保全等の具体的な実施計画の検討を含め、大規模改修や施設の建替え、集約化・複合化を計画的に推進していく。</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144018</xdr:rowOff>
    </xdr:from>
    <xdr:to>
      <xdr:col>23</xdr:col>
      <xdr:colOff>136525</xdr:colOff>
      <xdr:row>29</xdr:row>
      <xdr:rowOff>74168</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166895</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567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144018</xdr:rowOff>
    </xdr:from>
    <xdr:to>
      <xdr:col>19</xdr:col>
      <xdr:colOff>187325</xdr:colOff>
      <xdr:row>29</xdr:row>
      <xdr:rowOff>74168</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23368</xdr:rowOff>
    </xdr:from>
    <xdr:to>
      <xdr:col>23</xdr:col>
      <xdr:colOff>85725</xdr:colOff>
      <xdr:row>29</xdr:row>
      <xdr:rowOff>23368</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766943"/>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144018</xdr:rowOff>
    </xdr:from>
    <xdr:to>
      <xdr:col>15</xdr:col>
      <xdr:colOff>187325</xdr:colOff>
      <xdr:row>29</xdr:row>
      <xdr:rowOff>74168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23368</xdr:rowOff>
    </xdr:from>
    <xdr:to>
      <xdr:col>19</xdr:col>
      <xdr:colOff>136525</xdr:colOff>
      <xdr:row>29</xdr:row>
      <xdr:rowOff>23368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76694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126746</xdr:rowOff>
    </xdr:from>
    <xdr:to>
      <xdr:col>11</xdr:col>
      <xdr:colOff>187325</xdr:colOff>
      <xdr:row>29</xdr:row>
      <xdr:rowOff>56896</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6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6096</xdr:rowOff>
    </xdr:from>
    <xdr:to>
      <xdr:col>15</xdr:col>
      <xdr:colOff>136525</xdr:colOff>
      <xdr:row>29</xdr:row>
      <xdr:rowOff>23368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749671"/>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118110</xdr:rowOff>
    </xdr:from>
    <xdr:to>
      <xdr:col>7</xdr:col>
      <xdr:colOff>187325</xdr:colOff>
      <xdr:row>29</xdr:row>
      <xdr:rowOff>48260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168910</xdr:rowOff>
    </xdr:from>
    <xdr:to>
      <xdr:col>11</xdr:col>
      <xdr:colOff>136525</xdr:colOff>
      <xdr:row>29</xdr:row>
      <xdr:rowOff>6096</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741035"/>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90695</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49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90695</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49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73423</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47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39387</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までの駅周辺区画整理事業用地取得に係る債務負担や中央体育館及び市民センターの建設等大型事業に伴う地方債借入により地方債残高が年々増となっていたものが一旦落ち着いた事で将来負担比率が大きく低減した。債務償還比率は、平均よりやや低めに推移している為、今後は事務事業の見直しによる業務支出の削減及び減債基金の確保、計画的な起債の発行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118969</xdr:rowOff>
    </xdr:from>
    <xdr:to>
      <xdr:col>76</xdr:col>
      <xdr:colOff>73025</xdr:colOff>
      <xdr:row>30</xdr:row>
      <xdr:rowOff>49119</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86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141846</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71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169345</xdr:rowOff>
    </xdr:from>
    <xdr:to>
      <xdr:col>72</xdr:col>
      <xdr:colOff>123825</xdr:colOff>
      <xdr:row>30</xdr:row>
      <xdr:rowOff>99495</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91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169769</xdr:rowOff>
    </xdr:from>
    <xdr:to>
      <xdr:col>76</xdr:col>
      <xdr:colOff>22225</xdr:colOff>
      <xdr:row>30</xdr:row>
      <xdr:rowOff>48695</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5913344"/>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167906</xdr:rowOff>
    </xdr:from>
    <xdr:to>
      <xdr:col>68</xdr:col>
      <xdr:colOff>123825</xdr:colOff>
      <xdr:row>30</xdr:row>
      <xdr:rowOff>98056</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9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47256</xdr:rowOff>
    </xdr:from>
    <xdr:to>
      <xdr:col>72</xdr:col>
      <xdr:colOff>73025</xdr:colOff>
      <xdr:row>30</xdr:row>
      <xdr:rowOff>48695</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5962281"/>
          <a:ext cx="7620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8551</xdr:rowOff>
    </xdr:from>
    <xdr:to>
      <xdr:col>64</xdr:col>
      <xdr:colOff>123825</xdr:colOff>
      <xdr:row>29</xdr:row>
      <xdr:rowOff>110151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7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59351</xdr:rowOff>
    </xdr:from>
    <xdr:to>
      <xdr:col>68</xdr:col>
      <xdr:colOff>73025</xdr:colOff>
      <xdr:row>30</xdr:row>
      <xdr:rowOff>47256</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5802926"/>
          <a:ext cx="762000" cy="15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21644</xdr:rowOff>
    </xdr:from>
    <xdr:to>
      <xdr:col>60</xdr:col>
      <xdr:colOff>123825</xdr:colOff>
      <xdr:row>30</xdr:row>
      <xdr:rowOff>123244</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93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59351</xdr:rowOff>
    </xdr:from>
    <xdr:to>
      <xdr:col>64</xdr:col>
      <xdr:colOff>73025</xdr:colOff>
      <xdr:row>30</xdr:row>
      <xdr:rowOff>72444</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5802926"/>
          <a:ext cx="762000" cy="18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116022</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568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114583</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568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126678</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114371</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02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25,945
25,780
126.41
17,396,135
16,782,299
549,896
7,710,545
12,037,971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110309</xdr:rowOff>
    </xdr:from>
    <xdr:to>
      <xdr:col>24</xdr:col>
      <xdr:colOff>114300</xdr:colOff>
      <xdr:row>39</xdr:row>
      <xdr:rowOff>40459</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133186</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476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115207</xdr:rowOff>
    </xdr:from>
    <xdr:to>
      <xdr:col>20</xdr:col>
      <xdr:colOff>38100</xdr:colOff>
      <xdr:row>39</xdr:row>
      <xdr:rowOff>45357</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161109</xdr:rowOff>
    </xdr:from>
    <xdr:to>
      <xdr:col>24</xdr:col>
      <xdr:colOff>63500</xdr:colOff>
      <xdr:row>38</xdr:row>
      <xdr:rowOff>166007</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3797300" y="667620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110309</xdr:rowOff>
    </xdr:from>
    <xdr:to>
      <xdr:col>15</xdr:col>
      <xdr:colOff>101600</xdr:colOff>
      <xdr:row>39</xdr:row>
      <xdr:rowOff>40459</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161109</xdr:rowOff>
    </xdr:from>
    <xdr:to>
      <xdr:col>19</xdr:col>
      <xdr:colOff>177800</xdr:colOff>
      <xdr:row>38</xdr:row>
      <xdr:rowOff>166007</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67620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110309</xdr:rowOff>
    </xdr:from>
    <xdr:to>
      <xdr:col>10</xdr:col>
      <xdr:colOff>165100</xdr:colOff>
      <xdr:row>39</xdr:row>
      <xdr:rowOff>40459</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161109</xdr:rowOff>
    </xdr:from>
    <xdr:to>
      <xdr:col>15</xdr:col>
      <xdr:colOff>50800</xdr:colOff>
      <xdr:row>38</xdr:row>
      <xdr:rowOff>161109</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6762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E00-000052000000}"/>
            </a:ext>
          </a:extLst>
        </xdr:cNvPr>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E00-000053000000}"/>
            </a:ext>
          </a:extLst>
        </xdr:cNvPr>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E00-000054000000}"/>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E00-000055000000}"/>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36484</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E00-000056000000}"/>
            </a:ext>
          </a:extLst>
        </xdr:cNvPr>
        <xdr:cNvSpPr txBox="1"/>
      </xdr:nvSpPr>
      <xdr:spPr>
        <a:xfrm>
          <a:off x="3582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31586</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E00-000057000000}"/>
            </a:ext>
          </a:extLst>
        </xdr:cNvPr>
        <xdr:cNvSpPr txBox="1"/>
      </xdr:nvSpPr>
      <xdr:spPr>
        <a:xfrm>
          <a:off x="2705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31586</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E00-000058000000}"/>
            </a:ext>
          </a:extLst>
        </xdr:cNvPr>
        <xdr:cNvSpPr txBox="1"/>
      </xdr:nvSpPr>
      <xdr:spPr>
        <a:xfrm>
          <a:off x="1816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E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a:extLst>
            <a:ext uri="{FF2B5EF4-FFF2-40B4-BE49-F238E27FC236}">
              <a16:creationId xmlns:a16="http://schemas.microsoft.com/office/drawing/2014/main" id="{00000000-0008-0000-0E00-00006F000000}"/>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a:extLst>
            <a:ext uri="{FF2B5EF4-FFF2-40B4-BE49-F238E27FC236}">
              <a16:creationId xmlns:a16="http://schemas.microsoft.com/office/drawing/2014/main" id="{00000000-0008-0000-0E00-000071000000}"/>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5" name="【道路】&#10;一人当たり延長平均値テキスト">
          <a:extLst>
            <a:ext uri="{FF2B5EF4-FFF2-40B4-BE49-F238E27FC236}">
              <a16:creationId xmlns:a16="http://schemas.microsoft.com/office/drawing/2014/main" id="{00000000-0008-0000-0E00-000073000000}"/>
            </a:ext>
          </a:extLst>
        </xdr:cNvPr>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105438</xdr:rowOff>
    </xdr:from>
    <xdr:to>
      <xdr:col>55</xdr:col>
      <xdr:colOff>50800</xdr:colOff>
      <xdr:row>41</xdr:row>
      <xdr:rowOff>35588</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10426700" y="696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83865</xdr:rowOff>
    </xdr:from>
    <xdr:ext cx="534377" cy="259045"/>
    <xdr:sp macro="" textlink="">
      <xdr:nvSpPr>
        <xdr:cNvPr id="127" name="【道路】&#10;一人当たり延長該当値テキスト">
          <a:extLst>
            <a:ext uri="{FF2B5EF4-FFF2-40B4-BE49-F238E27FC236}">
              <a16:creationId xmlns:a16="http://schemas.microsoft.com/office/drawing/2014/main" id="{00000000-0008-0000-0E00-00007F000000}"/>
            </a:ext>
          </a:extLst>
        </xdr:cNvPr>
        <xdr:cNvSpPr txBox="1"/>
      </xdr:nvSpPr>
      <xdr:spPr>
        <a:xfrm>
          <a:off x="10515600" y="694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108080</xdr:rowOff>
    </xdr:from>
    <xdr:to>
      <xdr:col>50</xdr:col>
      <xdr:colOff>165100</xdr:colOff>
      <xdr:row>41</xdr:row>
      <xdr:rowOff>38230</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9588500" y="69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156238</xdr:rowOff>
    </xdr:from>
    <xdr:to>
      <xdr:col>55</xdr:col>
      <xdr:colOff>0</xdr:colOff>
      <xdr:row>40</xdr:row>
      <xdr:rowOff>158880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9639300" y="7014238"/>
          <a:ext cx="8382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105629</xdr:rowOff>
    </xdr:from>
    <xdr:to>
      <xdr:col>46</xdr:col>
      <xdr:colOff>38100</xdr:colOff>
      <xdr:row>41</xdr:row>
      <xdr:rowOff>35779</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8699500" y="69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156429</xdr:rowOff>
    </xdr:from>
    <xdr:to>
      <xdr:col>50</xdr:col>
      <xdr:colOff>114300</xdr:colOff>
      <xdr:row>40</xdr:row>
      <xdr:rowOff>158880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8750300" y="7014429"/>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107486</xdr:rowOff>
    </xdr:from>
    <xdr:to>
      <xdr:col>41</xdr:col>
      <xdr:colOff>101600</xdr:colOff>
      <xdr:row>41</xdr:row>
      <xdr:rowOff>37636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7810500" y="696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156429</xdr:rowOff>
    </xdr:from>
    <xdr:to>
      <xdr:col>45</xdr:col>
      <xdr:colOff>177800</xdr:colOff>
      <xdr:row>40</xdr:row>
      <xdr:rowOff>158286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7861300" y="7014429"/>
          <a:ext cx="8890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4" name="n_1aveValue【道路】&#10;一人当たり延長">
          <a:extLst>
            <a:ext uri="{FF2B5EF4-FFF2-40B4-BE49-F238E27FC236}">
              <a16:creationId xmlns:a16="http://schemas.microsoft.com/office/drawing/2014/main" id="{00000000-0008-0000-0E00-000086000000}"/>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35" name="n_2aveValue【道路】&#10;一人当たり延長">
          <a:extLst>
            <a:ext uri="{FF2B5EF4-FFF2-40B4-BE49-F238E27FC236}">
              <a16:creationId xmlns:a16="http://schemas.microsoft.com/office/drawing/2014/main" id="{00000000-0008-0000-0E00-000087000000}"/>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36" name="n_3aveValue【道路】&#10;一人当たり延長">
          <a:extLst>
            <a:ext uri="{FF2B5EF4-FFF2-40B4-BE49-F238E27FC236}">
              <a16:creationId xmlns:a16="http://schemas.microsoft.com/office/drawing/2014/main" id="{00000000-0008-0000-0E00-000088000000}"/>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7" name="n_4aveValue【道路】&#10;一人当たり延長">
          <a:extLst>
            <a:ext uri="{FF2B5EF4-FFF2-40B4-BE49-F238E27FC236}">
              <a16:creationId xmlns:a16="http://schemas.microsoft.com/office/drawing/2014/main" id="{00000000-0008-0000-0E00-000089000000}"/>
            </a:ext>
          </a:extLst>
        </xdr:cNvPr>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29357</xdr:rowOff>
    </xdr:from>
    <xdr:ext cx="534377" cy="259045"/>
    <xdr:sp macro="" textlink="">
      <xdr:nvSpPr>
        <xdr:cNvPr id="138" name="n_1mainValue【道路】&#10;一人当たり延長">
          <a:extLst>
            <a:ext uri="{FF2B5EF4-FFF2-40B4-BE49-F238E27FC236}">
              <a16:creationId xmlns:a16="http://schemas.microsoft.com/office/drawing/2014/main" id="{00000000-0008-0000-0E00-00008A000000}"/>
            </a:ext>
          </a:extLst>
        </xdr:cNvPr>
        <xdr:cNvSpPr txBox="1"/>
      </xdr:nvSpPr>
      <xdr:spPr>
        <a:xfrm>
          <a:off x="9359411" y="705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26906</xdr:rowOff>
    </xdr:from>
    <xdr:ext cx="534377" cy="259045"/>
    <xdr:sp macro="" textlink="">
      <xdr:nvSpPr>
        <xdr:cNvPr id="139" name="n_2mainValue【道路】&#10;一人当たり延長">
          <a:extLst>
            <a:ext uri="{FF2B5EF4-FFF2-40B4-BE49-F238E27FC236}">
              <a16:creationId xmlns:a16="http://schemas.microsoft.com/office/drawing/2014/main" id="{00000000-0008-0000-0E00-00008B000000}"/>
            </a:ext>
          </a:extLst>
        </xdr:cNvPr>
        <xdr:cNvSpPr txBox="1"/>
      </xdr:nvSpPr>
      <xdr:spPr>
        <a:xfrm>
          <a:off x="8483111" y="70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28763</xdr:rowOff>
    </xdr:from>
    <xdr:ext cx="534377" cy="259045"/>
    <xdr:sp macro="" textlink="">
      <xdr:nvSpPr>
        <xdr:cNvPr id="140" name="n_3mainValue【道路】&#10;一人当たり延長">
          <a:extLst>
            <a:ext uri="{FF2B5EF4-FFF2-40B4-BE49-F238E27FC236}">
              <a16:creationId xmlns:a16="http://schemas.microsoft.com/office/drawing/2014/main" id="{00000000-0008-0000-0E00-00008C000000}"/>
            </a:ext>
          </a:extLst>
        </xdr:cNvPr>
        <xdr:cNvSpPr txBox="1"/>
      </xdr:nvSpPr>
      <xdr:spPr>
        <a:xfrm>
          <a:off x="7594111" y="705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E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00000000-0008-0000-0E00-0000A5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a:extLst>
            <a:ext uri="{FF2B5EF4-FFF2-40B4-BE49-F238E27FC236}">
              <a16:creationId xmlns:a16="http://schemas.microsoft.com/office/drawing/2014/main" id="{00000000-0008-0000-0E00-0000A7000000}"/>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E00-0000A9000000}"/>
            </a:ext>
          </a:extLst>
        </xdr:cNvPr>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84455</xdr:rowOff>
    </xdr:from>
    <xdr:to>
      <xdr:col>24</xdr:col>
      <xdr:colOff>114300</xdr:colOff>
      <xdr:row>62</xdr:row>
      <xdr:rowOff>14605</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45847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107332</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00000000-0008-0000-0E00-0000B5000000}"/>
            </a:ext>
          </a:extLst>
        </xdr:cNvPr>
        <xdr:cNvSpPr txBox="1"/>
      </xdr:nvSpPr>
      <xdr:spPr>
        <a:xfrm>
          <a:off x="4673600" y="1039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59690</xdr:rowOff>
    </xdr:from>
    <xdr:to>
      <xdr:col>20</xdr:col>
      <xdr:colOff>38100</xdr:colOff>
      <xdr:row>61</xdr:row>
      <xdr:rowOff>161290</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3746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110490</xdr:rowOff>
    </xdr:from>
    <xdr:to>
      <xdr:col>24</xdr:col>
      <xdr:colOff>63500</xdr:colOff>
      <xdr:row>61</xdr:row>
      <xdr:rowOff>135255</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3797300" y="1056894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36830</xdr:rowOff>
    </xdr:from>
    <xdr:to>
      <xdr:col>15</xdr:col>
      <xdr:colOff>101600</xdr:colOff>
      <xdr:row>61</xdr:row>
      <xdr:rowOff>138430</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2857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87630</xdr:rowOff>
    </xdr:from>
    <xdr:to>
      <xdr:col>19</xdr:col>
      <xdr:colOff>177800</xdr:colOff>
      <xdr:row>61</xdr:row>
      <xdr:rowOff>110490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2908300" y="10546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13970</xdr:rowOff>
    </xdr:from>
    <xdr:to>
      <xdr:col>10</xdr:col>
      <xdr:colOff>165100</xdr:colOff>
      <xdr:row>61</xdr:row>
      <xdr:rowOff>115570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1968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64770</xdr:rowOff>
    </xdr:from>
    <xdr:to>
      <xdr:col>15</xdr:col>
      <xdr:colOff>50800</xdr:colOff>
      <xdr:row>61</xdr:row>
      <xdr:rowOff>87630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2019300" y="10523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6367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3582044"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154957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2705744"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132097</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18167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E00-0000D9000000}"/>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E00-0000DB000000}"/>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E00-0000DD000000}"/>
            </a:ext>
          </a:extLst>
        </xdr:cNvPr>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48827</xdr:rowOff>
    </xdr:from>
    <xdr:to>
      <xdr:col>55</xdr:col>
      <xdr:colOff>50800</xdr:colOff>
      <xdr:row>62</xdr:row>
      <xdr:rowOff>150427</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10426700" y="106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27254</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00000000-0008-0000-0E00-0000E9000000}"/>
            </a:ext>
          </a:extLst>
        </xdr:cNvPr>
        <xdr:cNvSpPr txBox="1"/>
      </xdr:nvSpPr>
      <xdr:spPr>
        <a:xfrm>
          <a:off x="10515600" y="1065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53032</xdr:rowOff>
    </xdr:from>
    <xdr:to>
      <xdr:col>50</xdr:col>
      <xdr:colOff>165100</xdr:colOff>
      <xdr:row>62</xdr:row>
      <xdr:rowOff>154632</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9588500" y="106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99627</xdr:rowOff>
    </xdr:from>
    <xdr:to>
      <xdr:col>55</xdr:col>
      <xdr:colOff>0</xdr:colOff>
      <xdr:row>62</xdr:row>
      <xdr:rowOff>103832</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9639300" y="10729527"/>
          <a:ext cx="8382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57933</xdr:rowOff>
    </xdr:from>
    <xdr:to>
      <xdr:col>46</xdr:col>
      <xdr:colOff>38100</xdr:colOff>
      <xdr:row>62</xdr:row>
      <xdr:rowOff>159533</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8699500" y="1068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103832</xdr:rowOff>
    </xdr:from>
    <xdr:to>
      <xdr:col>50</xdr:col>
      <xdr:colOff>114300</xdr:colOff>
      <xdr:row>62</xdr:row>
      <xdr:rowOff>108733</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8750300" y="10733732"/>
          <a:ext cx="889000" cy="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62336</xdr:rowOff>
    </xdr:from>
    <xdr:to>
      <xdr:col>41</xdr:col>
      <xdr:colOff>101600</xdr:colOff>
      <xdr:row>62</xdr:row>
      <xdr:rowOff>163936</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7810500" y="1069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108733</xdr:rowOff>
    </xdr:from>
    <xdr:to>
      <xdr:col>45</xdr:col>
      <xdr:colOff>177800</xdr:colOff>
      <xdr:row>62</xdr:row>
      <xdr:rowOff>113136</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flipV="1">
          <a:off x="7861300" y="10738633"/>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145759</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9327095" y="1077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150660</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8450795" y="1078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155063</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7561795" y="1078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a:extLst>
            <a:ext uri="{FF2B5EF4-FFF2-40B4-BE49-F238E27FC236}">
              <a16:creationId xmlns:a16="http://schemas.microsoft.com/office/drawing/2014/main" id="{00000000-0008-0000-0E00-000010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a:extLst>
            <a:ext uri="{FF2B5EF4-FFF2-40B4-BE49-F238E27FC236}">
              <a16:creationId xmlns:a16="http://schemas.microsoft.com/office/drawing/2014/main" id="{00000000-0008-0000-0E00-000012010000}"/>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00000000-0008-0000-0E00-000014010000}"/>
            </a:ext>
          </a:extLst>
        </xdr:cNvPr>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a:extLst>
            <a:ext uri="{FF2B5EF4-FFF2-40B4-BE49-F238E27FC236}">
              <a16:creationId xmlns:a16="http://schemas.microsoft.com/office/drawing/2014/main" id="{00000000-0008-0000-0E00-000016010000}"/>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a:extLst>
            <a:ext uri="{FF2B5EF4-FFF2-40B4-BE49-F238E27FC236}">
              <a16:creationId xmlns:a16="http://schemas.microsoft.com/office/drawing/2014/main" id="{00000000-0008-0000-0E00-000017010000}"/>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a:extLst>
            <a:ext uri="{FF2B5EF4-FFF2-40B4-BE49-F238E27FC236}">
              <a16:creationId xmlns:a16="http://schemas.microsoft.com/office/drawing/2014/main" id="{00000000-0008-0000-0E00-00001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149225</xdr:rowOff>
    </xdr:from>
    <xdr:to>
      <xdr:col>24</xdr:col>
      <xdr:colOff>114300</xdr:colOff>
      <xdr:row>85</xdr:row>
      <xdr:rowOff>79375</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45847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127652</xdr:rowOff>
    </xdr:from>
    <xdr:ext cx="405111" cy="259045"/>
    <xdr:sp macro="" textlink="">
      <xdr:nvSpPr>
        <xdr:cNvPr id="288" name="【公営住宅】&#10;有形固定資産減価償却率該当値テキスト">
          <a:extLst>
            <a:ext uri="{FF2B5EF4-FFF2-40B4-BE49-F238E27FC236}">
              <a16:creationId xmlns:a16="http://schemas.microsoft.com/office/drawing/2014/main" id="{00000000-0008-0000-0E00-000020010000}"/>
            </a:ext>
          </a:extLst>
        </xdr:cNvPr>
        <xdr:cNvSpPr txBox="1"/>
      </xdr:nvSpPr>
      <xdr:spPr>
        <a:xfrm>
          <a:off x="4673600"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105411</xdr:rowOff>
    </xdr:from>
    <xdr:to>
      <xdr:col>20</xdr:col>
      <xdr:colOff>38100</xdr:colOff>
      <xdr:row>85</xdr:row>
      <xdr:rowOff>35561</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3746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156211</xdr:rowOff>
    </xdr:from>
    <xdr:to>
      <xdr:col>24</xdr:col>
      <xdr:colOff>63500</xdr:colOff>
      <xdr:row>85</xdr:row>
      <xdr:rowOff>28575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3797300" y="1455801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67311</xdr:rowOff>
    </xdr:from>
    <xdr:to>
      <xdr:col>15</xdr:col>
      <xdr:colOff>101600</xdr:colOff>
      <xdr:row>84</xdr:row>
      <xdr:rowOff>168911</xdr:rowOff>
    </xdr:to>
    <xdr:sp macro="" textlink="">
      <xdr:nvSpPr>
        <xdr:cNvPr id="291" name="楕円 290">
          <a:extLst>
            <a:ext uri="{FF2B5EF4-FFF2-40B4-BE49-F238E27FC236}">
              <a16:creationId xmlns:a16="http://schemas.microsoft.com/office/drawing/2014/main" id="{00000000-0008-0000-0E00-000023010000}"/>
            </a:ext>
          </a:extLst>
        </xdr:cNvPr>
        <xdr:cNvSpPr/>
      </xdr:nvSpPr>
      <xdr:spPr>
        <a:xfrm>
          <a:off x="2857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118111</xdr:rowOff>
    </xdr:from>
    <xdr:to>
      <xdr:col>19</xdr:col>
      <xdr:colOff>177800</xdr:colOff>
      <xdr:row>84</xdr:row>
      <xdr:rowOff>156211</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2908300" y="14519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38736</xdr:rowOff>
    </xdr:from>
    <xdr:to>
      <xdr:col>10</xdr:col>
      <xdr:colOff>165100</xdr:colOff>
      <xdr:row>84</xdr:row>
      <xdr:rowOff>140336</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1968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89536</xdr:rowOff>
    </xdr:from>
    <xdr:to>
      <xdr:col>15</xdr:col>
      <xdr:colOff>50800</xdr:colOff>
      <xdr:row>84</xdr:row>
      <xdr:rowOff>118111</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2019300" y="144913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95" name="n_1aveValue【公営住宅】&#10;有形固定資産減価償却率">
          <a:extLst>
            <a:ext uri="{FF2B5EF4-FFF2-40B4-BE49-F238E27FC236}">
              <a16:creationId xmlns:a16="http://schemas.microsoft.com/office/drawing/2014/main" id="{00000000-0008-0000-0E00-000027010000}"/>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96" name="n_2aveValue【公営住宅】&#10;有形固定資産減価償却率">
          <a:extLst>
            <a:ext uri="{FF2B5EF4-FFF2-40B4-BE49-F238E27FC236}">
              <a16:creationId xmlns:a16="http://schemas.microsoft.com/office/drawing/2014/main" id="{00000000-0008-0000-0E00-000028010000}"/>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a:extLst>
            <a:ext uri="{FF2B5EF4-FFF2-40B4-BE49-F238E27FC236}">
              <a16:creationId xmlns:a16="http://schemas.microsoft.com/office/drawing/2014/main" id="{00000000-0008-0000-0E00-00002901000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98" name="n_4aveValue【公営住宅】&#10;有形固定資産減価償却率">
          <a:extLst>
            <a:ext uri="{FF2B5EF4-FFF2-40B4-BE49-F238E27FC236}">
              <a16:creationId xmlns:a16="http://schemas.microsoft.com/office/drawing/2014/main" id="{00000000-0008-0000-0E00-00002A010000}"/>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26688</xdr:rowOff>
    </xdr:from>
    <xdr:ext cx="405111" cy="259045"/>
    <xdr:sp macro="" textlink="">
      <xdr:nvSpPr>
        <xdr:cNvPr id="299" name="n_1mainValue【公営住宅】&#10;有形固定資産減価償却率">
          <a:extLst>
            <a:ext uri="{FF2B5EF4-FFF2-40B4-BE49-F238E27FC236}">
              <a16:creationId xmlns:a16="http://schemas.microsoft.com/office/drawing/2014/main" id="{00000000-0008-0000-0E00-00002B010000}"/>
            </a:ext>
          </a:extLst>
        </xdr:cNvPr>
        <xdr:cNvSpPr txBox="1"/>
      </xdr:nvSpPr>
      <xdr:spPr>
        <a:xfrm>
          <a:off x="35820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160038</xdr:rowOff>
    </xdr:from>
    <xdr:ext cx="405111" cy="259045"/>
    <xdr:sp macro="" textlink="">
      <xdr:nvSpPr>
        <xdr:cNvPr id="300" name="n_2mainValue【公営住宅】&#10;有形固定資産減価償却率">
          <a:extLst>
            <a:ext uri="{FF2B5EF4-FFF2-40B4-BE49-F238E27FC236}">
              <a16:creationId xmlns:a16="http://schemas.microsoft.com/office/drawing/2014/main" id="{00000000-0008-0000-0E00-00002C010000}"/>
            </a:ext>
          </a:extLst>
        </xdr:cNvPr>
        <xdr:cNvSpPr txBox="1"/>
      </xdr:nvSpPr>
      <xdr:spPr>
        <a:xfrm>
          <a:off x="27057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131463</xdr:rowOff>
    </xdr:from>
    <xdr:ext cx="405111" cy="259045"/>
    <xdr:sp macro="" textlink="">
      <xdr:nvSpPr>
        <xdr:cNvPr id="301" name="n_3mainValue【公営住宅】&#10;有形固定資産減価償却率">
          <a:extLst>
            <a:ext uri="{FF2B5EF4-FFF2-40B4-BE49-F238E27FC236}">
              <a16:creationId xmlns:a16="http://schemas.microsoft.com/office/drawing/2014/main" id="{00000000-0008-0000-0E00-00002D010000}"/>
            </a:ext>
          </a:extLst>
        </xdr:cNvPr>
        <xdr:cNvSpPr txBox="1"/>
      </xdr:nvSpPr>
      <xdr:spPr>
        <a:xfrm>
          <a:off x="1816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00000000-0008-0000-0E00-00004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a:extLst>
            <a:ext uri="{FF2B5EF4-FFF2-40B4-BE49-F238E27FC236}">
              <a16:creationId xmlns:a16="http://schemas.microsoft.com/office/drawing/2014/main" id="{00000000-0008-0000-0E00-000044010000}"/>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a:extLst>
            <a:ext uri="{FF2B5EF4-FFF2-40B4-BE49-F238E27FC236}">
              <a16:creationId xmlns:a16="http://schemas.microsoft.com/office/drawing/2014/main" id="{00000000-0008-0000-0E00-000046010000}"/>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28" name="【公営住宅】&#10;一人当たり面積平均値テキスト">
          <a:extLst>
            <a:ext uri="{FF2B5EF4-FFF2-40B4-BE49-F238E27FC236}">
              <a16:creationId xmlns:a16="http://schemas.microsoft.com/office/drawing/2014/main" id="{00000000-0008-0000-0E00-000048010000}"/>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150200</xdr:rowOff>
    </xdr:from>
    <xdr:to>
      <xdr:col>55</xdr:col>
      <xdr:colOff>50800</xdr:colOff>
      <xdr:row>86</xdr:row>
      <xdr:rowOff>80350</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10426700" y="147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40" name="【公営住宅】&#10;一人当たり面積該当値テキスト">
          <a:extLst>
            <a:ext uri="{FF2B5EF4-FFF2-40B4-BE49-F238E27FC236}">
              <a16:creationId xmlns:a16="http://schemas.microsoft.com/office/drawing/2014/main" id="{00000000-0008-0000-0E00-000054010000}"/>
            </a:ext>
          </a:extLst>
        </xdr:cNvPr>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146726</xdr:rowOff>
    </xdr:from>
    <xdr:to>
      <xdr:col>50</xdr:col>
      <xdr:colOff>165100</xdr:colOff>
      <xdr:row>86</xdr:row>
      <xdr:rowOff>76876</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9588500" y="147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26076</xdr:rowOff>
    </xdr:from>
    <xdr:to>
      <xdr:col>55</xdr:col>
      <xdr:colOff>0</xdr:colOff>
      <xdr:row>86</xdr:row>
      <xdr:rowOff>29550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9639300" y="14770776"/>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146909</xdr:rowOff>
    </xdr:from>
    <xdr:to>
      <xdr:col>46</xdr:col>
      <xdr:colOff>38100</xdr:colOff>
      <xdr:row>86</xdr:row>
      <xdr:rowOff>77059</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8699500" y="1472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26076</xdr:rowOff>
    </xdr:from>
    <xdr:to>
      <xdr:col>50</xdr:col>
      <xdr:colOff>114300</xdr:colOff>
      <xdr:row>86</xdr:row>
      <xdr:rowOff>26259</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8750300" y="1477077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147045</xdr:rowOff>
    </xdr:from>
    <xdr:to>
      <xdr:col>41</xdr:col>
      <xdr:colOff>101600</xdr:colOff>
      <xdr:row>86</xdr:row>
      <xdr:rowOff>77195</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7810500" y="1472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26259</xdr:rowOff>
    </xdr:from>
    <xdr:to>
      <xdr:col>45</xdr:col>
      <xdr:colOff>177800</xdr:colOff>
      <xdr:row>86</xdr:row>
      <xdr:rowOff>26395</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7861300" y="14770959"/>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47" name="n_1aveValue【公営住宅】&#10;一人当たり面積">
          <a:extLst>
            <a:ext uri="{FF2B5EF4-FFF2-40B4-BE49-F238E27FC236}">
              <a16:creationId xmlns:a16="http://schemas.microsoft.com/office/drawing/2014/main" id="{00000000-0008-0000-0E00-00005B010000}"/>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48" name="n_2aveValue【公営住宅】&#10;一人当たり面積">
          <a:extLst>
            <a:ext uri="{FF2B5EF4-FFF2-40B4-BE49-F238E27FC236}">
              <a16:creationId xmlns:a16="http://schemas.microsoft.com/office/drawing/2014/main" id="{00000000-0008-0000-0E00-00005C010000}"/>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49" name="n_3aveValue【公営住宅】&#10;一人当たり面積">
          <a:extLst>
            <a:ext uri="{FF2B5EF4-FFF2-40B4-BE49-F238E27FC236}">
              <a16:creationId xmlns:a16="http://schemas.microsoft.com/office/drawing/2014/main" id="{00000000-0008-0000-0E00-00005D010000}"/>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50" name="n_4aveValue【公営住宅】&#10;一人当たり面積">
          <a:extLst>
            <a:ext uri="{FF2B5EF4-FFF2-40B4-BE49-F238E27FC236}">
              <a16:creationId xmlns:a16="http://schemas.microsoft.com/office/drawing/2014/main" id="{00000000-0008-0000-0E00-00005E010000}"/>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68003</xdr:rowOff>
    </xdr:from>
    <xdr:ext cx="469744" cy="259045"/>
    <xdr:sp macro="" textlink="">
      <xdr:nvSpPr>
        <xdr:cNvPr id="351" name="n_1mainValue【公営住宅】&#10;一人当たり面積">
          <a:extLst>
            <a:ext uri="{FF2B5EF4-FFF2-40B4-BE49-F238E27FC236}">
              <a16:creationId xmlns:a16="http://schemas.microsoft.com/office/drawing/2014/main" id="{00000000-0008-0000-0E00-00005F010000}"/>
            </a:ext>
          </a:extLst>
        </xdr:cNvPr>
        <xdr:cNvSpPr txBox="1"/>
      </xdr:nvSpPr>
      <xdr:spPr>
        <a:xfrm>
          <a:off x="9391727" y="148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68186</xdr:rowOff>
    </xdr:from>
    <xdr:ext cx="469744" cy="259045"/>
    <xdr:sp macro="" textlink="">
      <xdr:nvSpPr>
        <xdr:cNvPr id="352" name="n_2mainValue【公営住宅】&#10;一人当たり面積">
          <a:extLst>
            <a:ext uri="{FF2B5EF4-FFF2-40B4-BE49-F238E27FC236}">
              <a16:creationId xmlns:a16="http://schemas.microsoft.com/office/drawing/2014/main" id="{00000000-0008-0000-0E00-000060010000}"/>
            </a:ext>
          </a:extLst>
        </xdr:cNvPr>
        <xdr:cNvSpPr txBox="1"/>
      </xdr:nvSpPr>
      <xdr:spPr>
        <a:xfrm>
          <a:off x="8515427" y="1481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68322</xdr:rowOff>
    </xdr:from>
    <xdr:ext cx="469744" cy="259045"/>
    <xdr:sp macro="" textlink="">
      <xdr:nvSpPr>
        <xdr:cNvPr id="353" name="n_3mainValue【公営住宅】&#10;一人当たり面積">
          <a:extLst>
            <a:ext uri="{FF2B5EF4-FFF2-40B4-BE49-F238E27FC236}">
              <a16:creationId xmlns:a16="http://schemas.microsoft.com/office/drawing/2014/main" id="{00000000-0008-0000-0E00-000061010000}"/>
            </a:ext>
          </a:extLst>
        </xdr:cNvPr>
        <xdr:cNvSpPr txBox="1"/>
      </xdr:nvSpPr>
      <xdr:spPr>
        <a:xfrm>
          <a:off x="7626427" y="1481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9" name="【学校施設】&#10;有形固定資産減価償却率グラフ枠">
          <a:extLst>
            <a:ext uri="{FF2B5EF4-FFF2-40B4-BE49-F238E27FC236}">
              <a16:creationId xmlns:a16="http://schemas.microsoft.com/office/drawing/2014/main" id="{00000000-0008-0000-0E00-00009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411" name="【学校施設】&#10;有形固定資産減価償却率最小値テキスト">
          <a:extLst>
            <a:ext uri="{FF2B5EF4-FFF2-40B4-BE49-F238E27FC236}">
              <a16:creationId xmlns:a16="http://schemas.microsoft.com/office/drawing/2014/main" id="{00000000-0008-0000-0E00-00009B010000}"/>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413" name="【学校施設】&#10;有形固定資産減価償却率最大値テキスト">
          <a:extLst>
            <a:ext uri="{FF2B5EF4-FFF2-40B4-BE49-F238E27FC236}">
              <a16:creationId xmlns:a16="http://schemas.microsoft.com/office/drawing/2014/main" id="{00000000-0008-0000-0E00-00009D010000}"/>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415" name="【学校施設】&#10;有形固定資産減価償却率平均値テキスト">
          <a:extLst>
            <a:ext uri="{FF2B5EF4-FFF2-40B4-BE49-F238E27FC236}">
              <a16:creationId xmlns:a16="http://schemas.microsoft.com/office/drawing/2014/main" id="{00000000-0008-0000-0E00-00009F010000}"/>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18" name="フローチャート: 判断 417">
          <a:extLst>
            <a:ext uri="{FF2B5EF4-FFF2-40B4-BE49-F238E27FC236}">
              <a16:creationId xmlns:a16="http://schemas.microsoft.com/office/drawing/2014/main" id="{00000000-0008-0000-0E00-0000A2010000}"/>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419" name="フローチャート: 判断 418">
          <a:extLst>
            <a:ext uri="{FF2B5EF4-FFF2-40B4-BE49-F238E27FC236}">
              <a16:creationId xmlns:a16="http://schemas.microsoft.com/office/drawing/2014/main" id="{00000000-0008-0000-0E00-0000A3010000}"/>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124460</xdr:rowOff>
    </xdr:from>
    <xdr:to>
      <xdr:col>85</xdr:col>
      <xdr:colOff>177800</xdr:colOff>
      <xdr:row>60</xdr:row>
      <xdr:rowOff>54610</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6268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147337</xdr:rowOff>
    </xdr:from>
    <xdr:ext cx="405111" cy="259045"/>
    <xdr:sp macro="" textlink="">
      <xdr:nvSpPr>
        <xdr:cNvPr id="427" name="【学校施設】&#10;有形固定資産減価償却率該当値テキスト">
          <a:extLst>
            <a:ext uri="{FF2B5EF4-FFF2-40B4-BE49-F238E27FC236}">
              <a16:creationId xmlns:a16="http://schemas.microsoft.com/office/drawing/2014/main" id="{00000000-0008-0000-0E00-0000AB010000}"/>
            </a:ext>
          </a:extLst>
        </xdr:cNvPr>
        <xdr:cNvSpPr txBox="1"/>
      </xdr:nvSpPr>
      <xdr:spPr>
        <a:xfrm>
          <a:off x="16357600"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153035</xdr:rowOff>
    </xdr:from>
    <xdr:to>
      <xdr:col>81</xdr:col>
      <xdr:colOff>101600</xdr:colOff>
      <xdr:row>60</xdr:row>
      <xdr:rowOff>83185</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5430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xdr:rowOff>
    </xdr:from>
    <xdr:to>
      <xdr:col>85</xdr:col>
      <xdr:colOff>127000</xdr:colOff>
      <xdr:row>60</xdr:row>
      <xdr:rowOff>32385</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flipV="1">
          <a:off x="15481300" y="102908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4541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1905</xdr:rowOff>
    </xdr:from>
    <xdr:to>
      <xdr:col>81</xdr:col>
      <xdr:colOff>50800</xdr:colOff>
      <xdr:row>60</xdr:row>
      <xdr:rowOff>32385</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4592300" y="102889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86360</xdr:rowOff>
    </xdr:from>
    <xdr:to>
      <xdr:col>72</xdr:col>
      <xdr:colOff>38100</xdr:colOff>
      <xdr:row>60</xdr:row>
      <xdr:rowOff>16510</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3652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137160</xdr:rowOff>
    </xdr:from>
    <xdr:to>
      <xdr:col>76</xdr:col>
      <xdr:colOff>114300</xdr:colOff>
      <xdr:row>60</xdr:row>
      <xdr:rowOff>1905</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3703300" y="102527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434" name="n_1aveValue【学校施設】&#10;有形固定資産減価償却率">
          <a:extLst>
            <a:ext uri="{FF2B5EF4-FFF2-40B4-BE49-F238E27FC236}">
              <a16:creationId xmlns:a16="http://schemas.microsoft.com/office/drawing/2014/main" id="{00000000-0008-0000-0E00-0000B2010000}"/>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435" name="n_2aveValue【学校施設】&#10;有形固定資産減価償却率">
          <a:extLst>
            <a:ext uri="{FF2B5EF4-FFF2-40B4-BE49-F238E27FC236}">
              <a16:creationId xmlns:a16="http://schemas.microsoft.com/office/drawing/2014/main" id="{00000000-0008-0000-0E00-0000B3010000}"/>
            </a:ext>
          </a:extLst>
        </xdr:cNvPr>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436" name="n_3aveValue【学校施設】&#10;有形固定資産減価償却率">
          <a:extLst>
            <a:ext uri="{FF2B5EF4-FFF2-40B4-BE49-F238E27FC236}">
              <a16:creationId xmlns:a16="http://schemas.microsoft.com/office/drawing/2014/main" id="{00000000-0008-0000-0E00-0000B4010000}"/>
            </a:ext>
          </a:extLst>
        </xdr:cNvPr>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437" name="n_4aveValue【学校施設】&#10;有形固定資産減価償却率">
          <a:extLst>
            <a:ext uri="{FF2B5EF4-FFF2-40B4-BE49-F238E27FC236}">
              <a16:creationId xmlns:a16="http://schemas.microsoft.com/office/drawing/2014/main" id="{00000000-0008-0000-0E00-0000B5010000}"/>
            </a:ext>
          </a:extLst>
        </xdr:cNvPr>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74312</xdr:rowOff>
    </xdr:from>
    <xdr:ext cx="405111" cy="259045"/>
    <xdr:sp macro="" textlink="">
      <xdr:nvSpPr>
        <xdr:cNvPr id="438" name="n_1mainValue【学校施設】&#10;有形固定資産減価償却率">
          <a:extLst>
            <a:ext uri="{FF2B5EF4-FFF2-40B4-BE49-F238E27FC236}">
              <a16:creationId xmlns:a16="http://schemas.microsoft.com/office/drawing/2014/main" id="{00000000-0008-0000-0E00-0000B6010000}"/>
            </a:ext>
          </a:extLst>
        </xdr:cNvPr>
        <xdr:cNvSpPr txBox="1"/>
      </xdr:nvSpPr>
      <xdr:spPr>
        <a:xfrm>
          <a:off x="15266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439" name="n_2mainValue【学校施設】&#10;有形固定資産減価償却率">
          <a:extLst>
            <a:ext uri="{FF2B5EF4-FFF2-40B4-BE49-F238E27FC236}">
              <a16:creationId xmlns:a16="http://schemas.microsoft.com/office/drawing/2014/main" id="{00000000-0008-0000-0E00-0000B7010000}"/>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440" name="n_3mainValue【学校施設】&#10;有形固定資産減価償却率">
          <a:extLst>
            <a:ext uri="{FF2B5EF4-FFF2-40B4-BE49-F238E27FC236}">
              <a16:creationId xmlns:a16="http://schemas.microsoft.com/office/drawing/2014/main" id="{00000000-0008-0000-0E00-0000B801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学校施設】&#10;一人当たり面積グラフ枠">
          <a:extLst>
            <a:ext uri="{FF2B5EF4-FFF2-40B4-BE49-F238E27FC236}">
              <a16:creationId xmlns:a16="http://schemas.microsoft.com/office/drawing/2014/main" id="{00000000-0008-0000-0E00-0000C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465" name="【学校施設】&#10;一人当たり面積最小値テキスト">
          <a:extLst>
            <a:ext uri="{FF2B5EF4-FFF2-40B4-BE49-F238E27FC236}">
              <a16:creationId xmlns:a16="http://schemas.microsoft.com/office/drawing/2014/main" id="{00000000-0008-0000-0E00-0000D1010000}"/>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467" name="【学校施設】&#10;一人当たり面積最大値テキスト">
          <a:extLst>
            <a:ext uri="{FF2B5EF4-FFF2-40B4-BE49-F238E27FC236}">
              <a16:creationId xmlns:a16="http://schemas.microsoft.com/office/drawing/2014/main" id="{00000000-0008-0000-0E00-0000D3010000}"/>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469" name="【学校施設】&#10;一人当たり面積平均値テキスト">
          <a:extLst>
            <a:ext uri="{FF2B5EF4-FFF2-40B4-BE49-F238E27FC236}">
              <a16:creationId xmlns:a16="http://schemas.microsoft.com/office/drawing/2014/main" id="{00000000-0008-0000-0E00-0000D5010000}"/>
            </a:ext>
          </a:extLst>
        </xdr:cNvPr>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123698</xdr:rowOff>
    </xdr:from>
    <xdr:to>
      <xdr:col>116</xdr:col>
      <xdr:colOff>114300</xdr:colOff>
      <xdr:row>62</xdr:row>
      <xdr:rowOff>53848</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22110700" y="105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102125</xdr:rowOff>
    </xdr:from>
    <xdr:ext cx="469744" cy="259045"/>
    <xdr:sp macro="" textlink="">
      <xdr:nvSpPr>
        <xdr:cNvPr id="481" name="【学校施設】&#10;一人当たり面積該当値テキスト">
          <a:extLst>
            <a:ext uri="{FF2B5EF4-FFF2-40B4-BE49-F238E27FC236}">
              <a16:creationId xmlns:a16="http://schemas.microsoft.com/office/drawing/2014/main" id="{00000000-0008-0000-0E00-0000E1010000}"/>
            </a:ext>
          </a:extLst>
        </xdr:cNvPr>
        <xdr:cNvSpPr txBox="1"/>
      </xdr:nvSpPr>
      <xdr:spPr>
        <a:xfrm>
          <a:off x="22199600" y="105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31306</xdr:rowOff>
    </xdr:from>
    <xdr:to>
      <xdr:col>112</xdr:col>
      <xdr:colOff>38100</xdr:colOff>
      <xdr:row>61</xdr:row>
      <xdr:rowOff>132906</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21272500" y="104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82106</xdr:rowOff>
    </xdr:from>
    <xdr:to>
      <xdr:col>116</xdr:col>
      <xdr:colOff>63500</xdr:colOff>
      <xdr:row>62</xdr:row>
      <xdr:rowOff>3048</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21323300" y="10540556"/>
          <a:ext cx="838200" cy="9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31686</xdr:rowOff>
    </xdr:from>
    <xdr:to>
      <xdr:col>107</xdr:col>
      <xdr:colOff>101600</xdr:colOff>
      <xdr:row>61</xdr:row>
      <xdr:rowOff>133286</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20383500" y="1049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82106</xdr:rowOff>
    </xdr:from>
    <xdr:to>
      <xdr:col>111</xdr:col>
      <xdr:colOff>177800</xdr:colOff>
      <xdr:row>61</xdr:row>
      <xdr:rowOff>82486</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20434300" y="10540556"/>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37402</xdr:rowOff>
    </xdr:from>
    <xdr:to>
      <xdr:col>102</xdr:col>
      <xdr:colOff>165100</xdr:colOff>
      <xdr:row>61</xdr:row>
      <xdr:rowOff>139002</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19494500" y="104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82486</xdr:rowOff>
    </xdr:from>
    <xdr:to>
      <xdr:col>107</xdr:col>
      <xdr:colOff>50800</xdr:colOff>
      <xdr:row>61</xdr:row>
      <xdr:rowOff>88202</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19545300" y="10540936"/>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488" name="n_1aveValue【学校施設】&#10;一人当たり面積">
          <a:extLst>
            <a:ext uri="{FF2B5EF4-FFF2-40B4-BE49-F238E27FC236}">
              <a16:creationId xmlns:a16="http://schemas.microsoft.com/office/drawing/2014/main" id="{00000000-0008-0000-0E00-0000E8010000}"/>
            </a:ext>
          </a:extLst>
        </xdr:cNvPr>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489" name="n_2aveValue【学校施設】&#10;一人当たり面積">
          <a:extLst>
            <a:ext uri="{FF2B5EF4-FFF2-40B4-BE49-F238E27FC236}">
              <a16:creationId xmlns:a16="http://schemas.microsoft.com/office/drawing/2014/main" id="{00000000-0008-0000-0E00-0000E9010000}"/>
            </a:ext>
          </a:extLst>
        </xdr:cNvPr>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490" name="n_3aveValue【学校施設】&#10;一人当たり面積">
          <a:extLst>
            <a:ext uri="{FF2B5EF4-FFF2-40B4-BE49-F238E27FC236}">
              <a16:creationId xmlns:a16="http://schemas.microsoft.com/office/drawing/2014/main" id="{00000000-0008-0000-0E00-0000EA010000}"/>
            </a:ext>
          </a:extLst>
        </xdr:cNvPr>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491" name="n_4aveValue【学校施設】&#10;一人当たり面積">
          <a:extLst>
            <a:ext uri="{FF2B5EF4-FFF2-40B4-BE49-F238E27FC236}">
              <a16:creationId xmlns:a16="http://schemas.microsoft.com/office/drawing/2014/main" id="{00000000-0008-0000-0E00-0000EB010000}"/>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149433</xdr:rowOff>
    </xdr:from>
    <xdr:ext cx="469744" cy="259045"/>
    <xdr:sp macro="" textlink="">
      <xdr:nvSpPr>
        <xdr:cNvPr id="492" name="n_1mainValue【学校施設】&#10;一人当たり面積">
          <a:extLst>
            <a:ext uri="{FF2B5EF4-FFF2-40B4-BE49-F238E27FC236}">
              <a16:creationId xmlns:a16="http://schemas.microsoft.com/office/drawing/2014/main" id="{00000000-0008-0000-0E00-0000EC010000}"/>
            </a:ext>
          </a:extLst>
        </xdr:cNvPr>
        <xdr:cNvSpPr txBox="1"/>
      </xdr:nvSpPr>
      <xdr:spPr>
        <a:xfrm>
          <a:off x="21075727" y="102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149813</xdr:rowOff>
    </xdr:from>
    <xdr:ext cx="469744" cy="259045"/>
    <xdr:sp macro="" textlink="">
      <xdr:nvSpPr>
        <xdr:cNvPr id="493" name="n_2mainValue【学校施設】&#10;一人当たり面積">
          <a:extLst>
            <a:ext uri="{FF2B5EF4-FFF2-40B4-BE49-F238E27FC236}">
              <a16:creationId xmlns:a16="http://schemas.microsoft.com/office/drawing/2014/main" id="{00000000-0008-0000-0E00-0000ED010000}"/>
            </a:ext>
          </a:extLst>
        </xdr:cNvPr>
        <xdr:cNvSpPr txBox="1"/>
      </xdr:nvSpPr>
      <xdr:spPr>
        <a:xfrm>
          <a:off x="20199427" y="1026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155529</xdr:rowOff>
    </xdr:from>
    <xdr:ext cx="469744" cy="259045"/>
    <xdr:sp macro="" textlink="">
      <xdr:nvSpPr>
        <xdr:cNvPr id="494" name="n_3mainValue【学校施設】&#10;一人当たり面積">
          <a:extLst>
            <a:ext uri="{FF2B5EF4-FFF2-40B4-BE49-F238E27FC236}">
              <a16:creationId xmlns:a16="http://schemas.microsoft.com/office/drawing/2014/main" id="{00000000-0008-0000-0E00-0000EE010000}"/>
            </a:ext>
          </a:extLst>
        </xdr:cNvPr>
        <xdr:cNvSpPr txBox="1"/>
      </xdr:nvSpPr>
      <xdr:spPr>
        <a:xfrm>
          <a:off x="19310427" y="1027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5" name="【公民館】&#10;有形固定資産減価償却率グラフ枠">
          <a:extLst>
            <a:ext uri="{FF2B5EF4-FFF2-40B4-BE49-F238E27FC236}">
              <a16:creationId xmlns:a16="http://schemas.microsoft.com/office/drawing/2014/main" id="{00000000-0008-0000-0E00-00001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37" name="【公民館】&#10;有形固定資産減価償却率最小値テキスト">
          <a:extLst>
            <a:ext uri="{FF2B5EF4-FFF2-40B4-BE49-F238E27FC236}">
              <a16:creationId xmlns:a16="http://schemas.microsoft.com/office/drawing/2014/main" id="{00000000-0008-0000-0E00-000019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539" name="【公民館】&#10;有形固定資産減価償却率最大値テキスト">
          <a:extLst>
            <a:ext uri="{FF2B5EF4-FFF2-40B4-BE49-F238E27FC236}">
              <a16:creationId xmlns:a16="http://schemas.microsoft.com/office/drawing/2014/main" id="{00000000-0008-0000-0E00-00001B020000}"/>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541" name="【公民館】&#10;有形固定資産減価償却率平均値テキスト">
          <a:extLst>
            <a:ext uri="{FF2B5EF4-FFF2-40B4-BE49-F238E27FC236}">
              <a16:creationId xmlns:a16="http://schemas.microsoft.com/office/drawing/2014/main" id="{00000000-0008-0000-0E00-00001D020000}"/>
            </a:ext>
          </a:extLst>
        </xdr:cNvPr>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67855</xdr:rowOff>
    </xdr:from>
    <xdr:to>
      <xdr:col>85</xdr:col>
      <xdr:colOff>177800</xdr:colOff>
      <xdr:row>106</xdr:row>
      <xdr:rowOff>169455</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62687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46282</xdr:rowOff>
    </xdr:from>
    <xdr:ext cx="405111" cy="259045"/>
    <xdr:sp macro="" textlink="">
      <xdr:nvSpPr>
        <xdr:cNvPr id="553" name="【公民館】&#10;有形固定資産減価償却率該当値テキスト">
          <a:extLst>
            <a:ext uri="{FF2B5EF4-FFF2-40B4-BE49-F238E27FC236}">
              <a16:creationId xmlns:a16="http://schemas.microsoft.com/office/drawing/2014/main" id="{00000000-0008-0000-0E00-000029020000}"/>
            </a:ext>
          </a:extLst>
        </xdr:cNvPr>
        <xdr:cNvSpPr txBox="1"/>
      </xdr:nvSpPr>
      <xdr:spPr>
        <a:xfrm>
          <a:off x="16357600"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31931</xdr:rowOff>
    </xdr:from>
    <xdr:to>
      <xdr:col>81</xdr:col>
      <xdr:colOff>101600</xdr:colOff>
      <xdr:row>106</xdr:row>
      <xdr:rowOff>133531</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5430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82731</xdr:rowOff>
    </xdr:from>
    <xdr:to>
      <xdr:col>85</xdr:col>
      <xdr:colOff>127000</xdr:colOff>
      <xdr:row>106</xdr:row>
      <xdr:rowOff>118655</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5481300" y="182564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147864</xdr:rowOff>
    </xdr:from>
    <xdr:to>
      <xdr:col>76</xdr:col>
      <xdr:colOff>165100</xdr:colOff>
      <xdr:row>107</xdr:row>
      <xdr:rowOff>78014</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4541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82731</xdr:rowOff>
    </xdr:from>
    <xdr:to>
      <xdr:col>81</xdr:col>
      <xdr:colOff>50800</xdr:colOff>
      <xdr:row>107</xdr:row>
      <xdr:rowOff>27214</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flipV="1">
          <a:off x="14592300" y="18256431"/>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125005</xdr:rowOff>
    </xdr:from>
    <xdr:to>
      <xdr:col>72</xdr:col>
      <xdr:colOff>38100</xdr:colOff>
      <xdr:row>107</xdr:row>
      <xdr:rowOff>55155</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3652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4355</xdr:rowOff>
    </xdr:from>
    <xdr:to>
      <xdr:col>76</xdr:col>
      <xdr:colOff>114300</xdr:colOff>
      <xdr:row>107</xdr:row>
      <xdr:rowOff>27214</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3703300" y="183495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560" name="n_1aveValue【公民館】&#10;有形固定資産減価償却率">
          <a:extLst>
            <a:ext uri="{FF2B5EF4-FFF2-40B4-BE49-F238E27FC236}">
              <a16:creationId xmlns:a16="http://schemas.microsoft.com/office/drawing/2014/main" id="{00000000-0008-0000-0E00-000030020000}"/>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561" name="n_2aveValue【公民館】&#10;有形固定資産減価償却率">
          <a:extLst>
            <a:ext uri="{FF2B5EF4-FFF2-40B4-BE49-F238E27FC236}">
              <a16:creationId xmlns:a16="http://schemas.microsoft.com/office/drawing/2014/main" id="{00000000-0008-0000-0E00-000031020000}"/>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562" name="n_3aveValue【公民館】&#10;有形固定資産減価償却率">
          <a:extLst>
            <a:ext uri="{FF2B5EF4-FFF2-40B4-BE49-F238E27FC236}">
              <a16:creationId xmlns:a16="http://schemas.microsoft.com/office/drawing/2014/main" id="{00000000-0008-0000-0E00-000032020000}"/>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563" name="n_4aveValue【公民館】&#10;有形固定資産減価償却率">
          <a:extLst>
            <a:ext uri="{FF2B5EF4-FFF2-40B4-BE49-F238E27FC236}">
              <a16:creationId xmlns:a16="http://schemas.microsoft.com/office/drawing/2014/main" id="{00000000-0008-0000-0E00-000033020000}"/>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124658</xdr:rowOff>
    </xdr:from>
    <xdr:ext cx="405111" cy="259045"/>
    <xdr:sp macro="" textlink="">
      <xdr:nvSpPr>
        <xdr:cNvPr id="564" name="n_1mainValue【公民館】&#10;有形固定資産減価償却率">
          <a:extLst>
            <a:ext uri="{FF2B5EF4-FFF2-40B4-BE49-F238E27FC236}">
              <a16:creationId xmlns:a16="http://schemas.microsoft.com/office/drawing/2014/main" id="{00000000-0008-0000-0E00-000034020000}"/>
            </a:ext>
          </a:extLst>
        </xdr:cNvPr>
        <xdr:cNvSpPr txBox="1"/>
      </xdr:nvSpPr>
      <xdr:spPr>
        <a:xfrm>
          <a:off x="152660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69141</xdr:rowOff>
    </xdr:from>
    <xdr:ext cx="405111" cy="259045"/>
    <xdr:sp macro="" textlink="">
      <xdr:nvSpPr>
        <xdr:cNvPr id="565" name="n_2mainValue【公民館】&#10;有形固定資産減価償却率">
          <a:extLst>
            <a:ext uri="{FF2B5EF4-FFF2-40B4-BE49-F238E27FC236}">
              <a16:creationId xmlns:a16="http://schemas.microsoft.com/office/drawing/2014/main" id="{00000000-0008-0000-0E00-000035020000}"/>
            </a:ext>
          </a:extLst>
        </xdr:cNvPr>
        <xdr:cNvSpPr txBox="1"/>
      </xdr:nvSpPr>
      <xdr:spPr>
        <a:xfrm>
          <a:off x="14389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46282</xdr:rowOff>
    </xdr:from>
    <xdr:ext cx="405111" cy="259045"/>
    <xdr:sp macro="" textlink="">
      <xdr:nvSpPr>
        <xdr:cNvPr id="566" name="n_3mainValue【公民館】&#10;有形固定資産減価償却率">
          <a:extLst>
            <a:ext uri="{FF2B5EF4-FFF2-40B4-BE49-F238E27FC236}">
              <a16:creationId xmlns:a16="http://schemas.microsoft.com/office/drawing/2014/main" id="{00000000-0008-0000-0E00-000036020000}"/>
            </a:ext>
          </a:extLst>
        </xdr:cNvPr>
        <xdr:cNvSpPr txBox="1"/>
      </xdr:nvSpPr>
      <xdr:spPr>
        <a:xfrm>
          <a:off x="135007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1" name="【公民館】&#10;一人当たり面積グラフ枠">
          <a:extLst>
            <a:ext uri="{FF2B5EF4-FFF2-40B4-BE49-F238E27FC236}">
              <a16:creationId xmlns:a16="http://schemas.microsoft.com/office/drawing/2014/main" id="{00000000-0008-0000-0E00-00004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593" name="【公民館】&#10;一人当たり面積最小値テキスト">
          <a:extLst>
            <a:ext uri="{FF2B5EF4-FFF2-40B4-BE49-F238E27FC236}">
              <a16:creationId xmlns:a16="http://schemas.microsoft.com/office/drawing/2014/main" id="{00000000-0008-0000-0E00-00005102000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595" name="【公民館】&#10;一人当たり面積最大値テキスト">
          <a:extLst>
            <a:ext uri="{FF2B5EF4-FFF2-40B4-BE49-F238E27FC236}">
              <a16:creationId xmlns:a16="http://schemas.microsoft.com/office/drawing/2014/main" id="{00000000-0008-0000-0E00-000053020000}"/>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597" name="【公民館】&#10;一人当たり面積平均値テキスト">
          <a:extLst>
            <a:ext uri="{FF2B5EF4-FFF2-40B4-BE49-F238E27FC236}">
              <a16:creationId xmlns:a16="http://schemas.microsoft.com/office/drawing/2014/main" id="{00000000-0008-0000-0E00-000055020000}"/>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77651</xdr:rowOff>
    </xdr:from>
    <xdr:to>
      <xdr:col>116</xdr:col>
      <xdr:colOff>114300</xdr:colOff>
      <xdr:row>108</xdr:row>
      <xdr:rowOff>7801</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56078</xdr:rowOff>
    </xdr:from>
    <xdr:ext cx="469744" cy="259045"/>
    <xdr:sp macro="" textlink="">
      <xdr:nvSpPr>
        <xdr:cNvPr id="609" name="【公民館】&#10;一人当たり面積該当値テキスト">
          <a:extLst>
            <a:ext uri="{FF2B5EF4-FFF2-40B4-BE49-F238E27FC236}">
              <a16:creationId xmlns:a16="http://schemas.microsoft.com/office/drawing/2014/main" id="{00000000-0008-0000-0E00-000061020000}"/>
            </a:ext>
          </a:extLst>
        </xdr:cNvPr>
        <xdr:cNvSpPr txBox="1"/>
      </xdr:nvSpPr>
      <xdr:spPr>
        <a:xfrm>
          <a:off x="22199600" y="1840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80918</xdr:rowOff>
    </xdr:from>
    <xdr:to>
      <xdr:col>112</xdr:col>
      <xdr:colOff>38100</xdr:colOff>
      <xdr:row>108</xdr:row>
      <xdr:rowOff>11068</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128451</xdr:rowOff>
    </xdr:from>
    <xdr:to>
      <xdr:col>116</xdr:col>
      <xdr:colOff>63500</xdr:colOff>
      <xdr:row>107</xdr:row>
      <xdr:rowOff>131718</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1323300" y="1847360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133169</xdr:rowOff>
    </xdr:from>
    <xdr:to>
      <xdr:col>107</xdr:col>
      <xdr:colOff>101600</xdr:colOff>
      <xdr:row>108</xdr:row>
      <xdr:rowOff>63319</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131718</xdr:rowOff>
    </xdr:from>
    <xdr:to>
      <xdr:col>111</xdr:col>
      <xdr:colOff>177800</xdr:colOff>
      <xdr:row>108</xdr:row>
      <xdr:rowOff>12519</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0434300" y="1847686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134801</xdr:rowOff>
    </xdr:from>
    <xdr:to>
      <xdr:col>102</xdr:col>
      <xdr:colOff>165100</xdr:colOff>
      <xdr:row>108</xdr:row>
      <xdr:rowOff>64951</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12519</xdr:rowOff>
    </xdr:from>
    <xdr:to>
      <xdr:col>107</xdr:col>
      <xdr:colOff>50800</xdr:colOff>
      <xdr:row>108</xdr:row>
      <xdr:rowOff>14151</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9545300" y="185291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616" name="n_1aveValue【公民館】&#10;一人当たり面積">
          <a:extLst>
            <a:ext uri="{FF2B5EF4-FFF2-40B4-BE49-F238E27FC236}">
              <a16:creationId xmlns:a16="http://schemas.microsoft.com/office/drawing/2014/main" id="{00000000-0008-0000-0E00-000068020000}"/>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17" name="n_2aveValue【公民館】&#10;一人当たり面積">
          <a:extLst>
            <a:ext uri="{FF2B5EF4-FFF2-40B4-BE49-F238E27FC236}">
              <a16:creationId xmlns:a16="http://schemas.microsoft.com/office/drawing/2014/main" id="{00000000-0008-0000-0E00-000069020000}"/>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618" name="n_3aveValue【公民館】&#10;一人当たり面積">
          <a:extLst>
            <a:ext uri="{FF2B5EF4-FFF2-40B4-BE49-F238E27FC236}">
              <a16:creationId xmlns:a16="http://schemas.microsoft.com/office/drawing/2014/main" id="{00000000-0008-0000-0E00-00006A020000}"/>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619" name="n_4aveValue【公民館】&#10;一人当たり面積">
          <a:extLst>
            <a:ext uri="{FF2B5EF4-FFF2-40B4-BE49-F238E27FC236}">
              <a16:creationId xmlns:a16="http://schemas.microsoft.com/office/drawing/2014/main" id="{00000000-0008-0000-0E00-00006B020000}"/>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2195</xdr:rowOff>
    </xdr:from>
    <xdr:ext cx="469744" cy="259045"/>
    <xdr:sp macro="" textlink="">
      <xdr:nvSpPr>
        <xdr:cNvPr id="620" name="n_1mainValue【公民館】&#10;一人当たり面積">
          <a:extLst>
            <a:ext uri="{FF2B5EF4-FFF2-40B4-BE49-F238E27FC236}">
              <a16:creationId xmlns:a16="http://schemas.microsoft.com/office/drawing/2014/main" id="{00000000-0008-0000-0E00-00006C020000}"/>
            </a:ext>
          </a:extLst>
        </xdr:cNvPr>
        <xdr:cNvSpPr txBox="1"/>
      </xdr:nvSpPr>
      <xdr:spPr>
        <a:xfrm>
          <a:off x="21075727" y="1851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54446</xdr:rowOff>
    </xdr:from>
    <xdr:ext cx="469744" cy="259045"/>
    <xdr:sp macro="" textlink="">
      <xdr:nvSpPr>
        <xdr:cNvPr id="621" name="n_2mainValue【公民館】&#10;一人当たり面積">
          <a:extLst>
            <a:ext uri="{FF2B5EF4-FFF2-40B4-BE49-F238E27FC236}">
              <a16:creationId xmlns:a16="http://schemas.microsoft.com/office/drawing/2014/main" id="{00000000-0008-0000-0E00-00006D020000}"/>
            </a:ext>
          </a:extLst>
        </xdr:cNvPr>
        <xdr:cNvSpPr txBox="1"/>
      </xdr:nvSpPr>
      <xdr:spPr>
        <a:xfrm>
          <a:off x="20199427" y="185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56078</xdr:rowOff>
    </xdr:from>
    <xdr:ext cx="469744" cy="259045"/>
    <xdr:sp macro="" textlink="">
      <xdr:nvSpPr>
        <xdr:cNvPr id="622" name="n_3mainValue【公民館】&#10;一人当たり面積">
          <a:extLst>
            <a:ext uri="{FF2B5EF4-FFF2-40B4-BE49-F238E27FC236}">
              <a16:creationId xmlns:a16="http://schemas.microsoft.com/office/drawing/2014/main" id="{00000000-0008-0000-0E00-00006E020000}"/>
            </a:ext>
          </a:extLst>
        </xdr:cNvPr>
        <xdr:cNvSpPr txBox="1"/>
      </xdr:nvSpPr>
      <xdr:spPr>
        <a:xfrm>
          <a:off x="19310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類似団体と比較して特に有形固定資産償却率が高くなっている施設は、公営住宅、公民館である。公民館については、平成２９年度に老朽化した嬉野公民館と勤労者福祉研修所（嬉野地区コミュニティセンター）を統合した新施設の建設に着手し、平成３０年度に完成した。公営住宅については、今後具体的な長寿命化計画等の個別計画を策定し、改修等の老朽化対策に取り組む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25,945
25,780
126.41
17,396,135
16,782,299
549,896
7,710,545
12,037,971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106697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105410</xdr:rowOff>
    </xdr:from>
    <xdr:to>
      <xdr:col>20</xdr:col>
      <xdr:colOff>38100</xdr:colOff>
      <xdr:row>38</xdr:row>
      <xdr:rowOff>35560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7620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797300" y="6499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74930</xdr:rowOff>
    </xdr:from>
    <xdr:to>
      <xdr:col>15</xdr:col>
      <xdr:colOff>101600</xdr:colOff>
      <xdr:row>38</xdr:row>
      <xdr:rowOff>5080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125730</xdr:rowOff>
    </xdr:from>
    <xdr:to>
      <xdr:col>19</xdr:col>
      <xdr:colOff>177800</xdr:colOff>
      <xdr:row>37</xdr:row>
      <xdr:rowOff>156210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469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44450</xdr:rowOff>
    </xdr:from>
    <xdr:to>
      <xdr:col>10</xdr:col>
      <xdr:colOff>165100</xdr:colOff>
      <xdr:row>37</xdr:row>
      <xdr:rowOff>146050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95250</xdr:rowOff>
    </xdr:from>
    <xdr:to>
      <xdr:col>15</xdr:col>
      <xdr:colOff>50800</xdr:colOff>
      <xdr:row>37</xdr:row>
      <xdr:rowOff>125730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6438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3" name="n_4aveValue【図書館】&#10;有形固定資産減価償却率">
          <a:extLst>
            <a:ext uri="{FF2B5EF4-FFF2-40B4-BE49-F238E27FC236}">
              <a16:creationId xmlns:a16="http://schemas.microsoft.com/office/drawing/2014/main" id="{00000000-0008-0000-0F00-000053000000}"/>
            </a:ext>
          </a:extLst>
        </xdr:cNvPr>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26687</xdr:rowOff>
    </xdr:from>
    <xdr:ext cx="405111" cy="259045"/>
    <xdr:sp macro="" textlink="">
      <xdr:nvSpPr>
        <xdr:cNvPr id="84" name="n_1main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167657</xdr:rowOff>
    </xdr:from>
    <xdr:ext cx="405111" cy="259045"/>
    <xdr:sp macro="" textlink="">
      <xdr:nvSpPr>
        <xdr:cNvPr id="85" name="n_2main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137177</xdr:rowOff>
    </xdr:from>
    <xdr:ext cx="405111" cy="259045"/>
    <xdr:sp macro="" textlink="">
      <xdr:nvSpPr>
        <xdr:cNvPr id="86" name="n_3main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F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F00-00006F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F00-000071000000}"/>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F00-000073000000}"/>
            </a:ext>
          </a:extLst>
        </xdr:cNvPr>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166370</xdr:rowOff>
    </xdr:from>
    <xdr:to>
      <xdr:col>55</xdr:col>
      <xdr:colOff>50800</xdr:colOff>
      <xdr:row>41</xdr:row>
      <xdr:rowOff>96520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81297</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F00-00007F000000}"/>
            </a:ext>
          </a:extLst>
        </xdr:cNvPr>
        <xdr:cNvSpPr txBox="1"/>
      </xdr:nvSpPr>
      <xdr:spPr>
        <a:xfrm>
          <a:off x="10515600" y="693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170180</xdr:rowOff>
    </xdr:from>
    <xdr:to>
      <xdr:col>50</xdr:col>
      <xdr:colOff>165100</xdr:colOff>
      <xdr:row>41</xdr:row>
      <xdr:rowOff>100330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45720</xdr:rowOff>
    </xdr:from>
    <xdr:to>
      <xdr:col>55</xdr:col>
      <xdr:colOff>0</xdr:colOff>
      <xdr:row>41</xdr:row>
      <xdr:rowOff>49530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9639300" y="7075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2540</xdr:rowOff>
    </xdr:from>
    <xdr:to>
      <xdr:col>46</xdr:col>
      <xdr:colOff>38100</xdr:colOff>
      <xdr:row>41</xdr:row>
      <xdr:rowOff>104140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49530</xdr:rowOff>
    </xdr:from>
    <xdr:to>
      <xdr:col>50</xdr:col>
      <xdr:colOff>114300</xdr:colOff>
      <xdr:row>41</xdr:row>
      <xdr:rowOff>53340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8750300" y="7078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xdr:rowOff>
    </xdr:from>
    <xdr:to>
      <xdr:col>41</xdr:col>
      <xdr:colOff>101600</xdr:colOff>
      <xdr:row>41</xdr:row>
      <xdr:rowOff>104140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53340</xdr:rowOff>
    </xdr:from>
    <xdr:to>
      <xdr:col>45</xdr:col>
      <xdr:colOff>177800</xdr:colOff>
      <xdr:row>41</xdr:row>
      <xdr:rowOff>53340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861300" y="7082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4" name="n_1aveValue【図書館】&#10;一人当たり面積">
          <a:extLst>
            <a:ext uri="{FF2B5EF4-FFF2-40B4-BE49-F238E27FC236}">
              <a16:creationId xmlns:a16="http://schemas.microsoft.com/office/drawing/2014/main" id="{00000000-0008-0000-0F00-000086000000}"/>
            </a:ext>
          </a:extLst>
        </xdr:cNvPr>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5" name="n_2aveValue【図書館】&#10;一人当たり面積">
          <a:extLst>
            <a:ext uri="{FF2B5EF4-FFF2-40B4-BE49-F238E27FC236}">
              <a16:creationId xmlns:a16="http://schemas.microsoft.com/office/drawing/2014/main" id="{00000000-0008-0000-0F00-000087000000}"/>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36" name="n_3aveValue【図書館】&#10;一人当たり面積">
          <a:extLst>
            <a:ext uri="{FF2B5EF4-FFF2-40B4-BE49-F238E27FC236}">
              <a16:creationId xmlns:a16="http://schemas.microsoft.com/office/drawing/2014/main" id="{00000000-0008-0000-0F00-000088000000}"/>
            </a:ext>
          </a:extLst>
        </xdr:cNvPr>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7" name="n_4aveValue【図書館】&#10;一人当たり面積">
          <a:extLst>
            <a:ext uri="{FF2B5EF4-FFF2-40B4-BE49-F238E27FC236}">
              <a16:creationId xmlns:a16="http://schemas.microsoft.com/office/drawing/2014/main" id="{00000000-0008-0000-0F00-000089000000}"/>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91457</xdr:rowOff>
    </xdr:from>
    <xdr:ext cx="469744" cy="259045"/>
    <xdr:sp macro="" textlink="">
      <xdr:nvSpPr>
        <xdr:cNvPr id="138" name="n_1mainValue【図書館】&#10;一人当たり面積">
          <a:extLst>
            <a:ext uri="{FF2B5EF4-FFF2-40B4-BE49-F238E27FC236}">
              <a16:creationId xmlns:a16="http://schemas.microsoft.com/office/drawing/2014/main" id="{00000000-0008-0000-0F00-00008A000000}"/>
            </a:ext>
          </a:extLst>
        </xdr:cNvPr>
        <xdr:cNvSpPr txBox="1"/>
      </xdr:nvSpPr>
      <xdr:spPr>
        <a:xfrm>
          <a:off x="93917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95267</xdr:rowOff>
    </xdr:from>
    <xdr:ext cx="469744" cy="259045"/>
    <xdr:sp macro="" textlink="">
      <xdr:nvSpPr>
        <xdr:cNvPr id="139" name="n_2mainValue【図書館】&#10;一人当たり面積">
          <a:extLst>
            <a:ext uri="{FF2B5EF4-FFF2-40B4-BE49-F238E27FC236}">
              <a16:creationId xmlns:a16="http://schemas.microsoft.com/office/drawing/2014/main" id="{00000000-0008-0000-0F00-00008B000000}"/>
            </a:ext>
          </a:extLst>
        </xdr:cNvPr>
        <xdr:cNvSpPr txBox="1"/>
      </xdr:nvSpPr>
      <xdr:spPr>
        <a:xfrm>
          <a:off x="8515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95267</xdr:rowOff>
    </xdr:from>
    <xdr:ext cx="469744" cy="259045"/>
    <xdr:sp macro="" textlink="">
      <xdr:nvSpPr>
        <xdr:cNvPr id="140" name="n_3mainValue【図書館】&#10;一人当たり面積">
          <a:extLst>
            <a:ext uri="{FF2B5EF4-FFF2-40B4-BE49-F238E27FC236}">
              <a16:creationId xmlns:a16="http://schemas.microsoft.com/office/drawing/2014/main" id="{00000000-0008-0000-0F00-00008C000000}"/>
            </a:ext>
          </a:extLst>
        </xdr:cNvPr>
        <xdr:cNvSpPr txBox="1"/>
      </xdr:nvSpPr>
      <xdr:spPr>
        <a:xfrm>
          <a:off x="7626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00000000-0008-0000-0F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00000000-0008-0000-0F00-0000A6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00000000-0008-0000-0F00-0000A8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0000000-0008-0000-0F00-0000AA000000}"/>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88265</xdr:rowOff>
    </xdr:from>
    <xdr:to>
      <xdr:col>24</xdr:col>
      <xdr:colOff>114300</xdr:colOff>
      <xdr:row>58</xdr:row>
      <xdr:rowOff>18415</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45847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111142</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00000000-0008-0000-0F00-0000B6000000}"/>
            </a:ext>
          </a:extLst>
        </xdr:cNvPr>
        <xdr:cNvSpPr txBox="1"/>
      </xdr:nvSpPr>
      <xdr:spPr>
        <a:xfrm>
          <a:off x="4673600"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101600</xdr:rowOff>
    </xdr:from>
    <xdr:to>
      <xdr:col>20</xdr:col>
      <xdr:colOff>38100</xdr:colOff>
      <xdr:row>58</xdr:row>
      <xdr:rowOff>31750</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3746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139065</xdr:rowOff>
    </xdr:from>
    <xdr:to>
      <xdr:col>24</xdr:col>
      <xdr:colOff>63500</xdr:colOff>
      <xdr:row>57</xdr:row>
      <xdr:rowOff>152400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flipV="1">
          <a:off x="3797300" y="991171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50165</xdr:rowOff>
    </xdr:from>
    <xdr:to>
      <xdr:col>15</xdr:col>
      <xdr:colOff>101600</xdr:colOff>
      <xdr:row>62</xdr:row>
      <xdr:rowOff>151765</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2857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152400</xdr:rowOff>
    </xdr:from>
    <xdr:to>
      <xdr:col>19</xdr:col>
      <xdr:colOff>177800</xdr:colOff>
      <xdr:row>62</xdr:row>
      <xdr:rowOff>100965</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flipV="1">
          <a:off x="2908300" y="9925050"/>
          <a:ext cx="889000" cy="80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103505</xdr:rowOff>
    </xdr:from>
    <xdr:to>
      <xdr:col>10</xdr:col>
      <xdr:colOff>165100</xdr:colOff>
      <xdr:row>63</xdr:row>
      <xdr:rowOff>33655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1968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100965</xdr:rowOff>
    </xdr:from>
    <xdr:to>
      <xdr:col>15</xdr:col>
      <xdr:colOff>50800</xdr:colOff>
      <xdr:row>62</xdr:row>
      <xdr:rowOff>154305</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flipV="1">
          <a:off x="2019300" y="107308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89" name="n_1ave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0" name="n_2ave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1" name="n_3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2" name="n_4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48277</xdr:rowOff>
    </xdr:from>
    <xdr:ext cx="405111" cy="259045"/>
    <xdr:sp macro="" textlink="">
      <xdr:nvSpPr>
        <xdr:cNvPr id="193" name="n_1main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35820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142892</xdr:rowOff>
    </xdr:from>
    <xdr:ext cx="405111" cy="259045"/>
    <xdr:sp macro="" textlink="">
      <xdr:nvSpPr>
        <xdr:cNvPr id="194" name="n_2main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27057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24782</xdr:rowOff>
    </xdr:from>
    <xdr:ext cx="405111" cy="259045"/>
    <xdr:sp macro="" textlink="">
      <xdr:nvSpPr>
        <xdr:cNvPr id="195" name="n_3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1816744"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a:extLst>
            <a:ext uri="{FF2B5EF4-FFF2-40B4-BE49-F238E27FC236}">
              <a16:creationId xmlns:a16="http://schemas.microsoft.com/office/drawing/2014/main" id="{00000000-0008-0000-0F00-0000DA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a:extLst>
            <a:ext uri="{FF2B5EF4-FFF2-40B4-BE49-F238E27FC236}">
              <a16:creationId xmlns:a16="http://schemas.microsoft.com/office/drawing/2014/main" id="{00000000-0008-0000-0F00-0000DC000000}"/>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22" name="【体育館・プール】&#10;一人当たり面積平均値テキスト">
          <a:extLst>
            <a:ext uri="{FF2B5EF4-FFF2-40B4-BE49-F238E27FC236}">
              <a16:creationId xmlns:a16="http://schemas.microsoft.com/office/drawing/2014/main" id="{00000000-0008-0000-0F00-0000DE000000}"/>
            </a:ext>
          </a:extLst>
        </xdr:cNvPr>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159055</xdr:rowOff>
    </xdr:from>
    <xdr:to>
      <xdr:col>55</xdr:col>
      <xdr:colOff>50800</xdr:colOff>
      <xdr:row>63</xdr:row>
      <xdr:rowOff>89205</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10426700" y="107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110964</xdr:rowOff>
    </xdr:from>
    <xdr:ext cx="469744" cy="259045"/>
    <xdr:sp macro="" textlink="">
      <xdr:nvSpPr>
        <xdr:cNvPr id="234" name="【体育館・プール】&#10;一人当たり面積該当値テキスト">
          <a:extLst>
            <a:ext uri="{FF2B5EF4-FFF2-40B4-BE49-F238E27FC236}">
              <a16:creationId xmlns:a16="http://schemas.microsoft.com/office/drawing/2014/main" id="{00000000-0008-0000-0F00-0000EA000000}"/>
            </a:ext>
          </a:extLst>
        </xdr:cNvPr>
        <xdr:cNvSpPr txBox="1"/>
      </xdr:nvSpPr>
      <xdr:spPr>
        <a:xfrm>
          <a:off x="10515600" y="1074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152654</xdr:rowOff>
    </xdr:from>
    <xdr:to>
      <xdr:col>50</xdr:col>
      <xdr:colOff>165100</xdr:colOff>
      <xdr:row>63</xdr:row>
      <xdr:rowOff>82804</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9588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32004</xdr:rowOff>
    </xdr:from>
    <xdr:to>
      <xdr:col>55</xdr:col>
      <xdr:colOff>0</xdr:colOff>
      <xdr:row>63</xdr:row>
      <xdr:rowOff>38405</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9639300" y="10833354"/>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47498</xdr:rowOff>
    </xdr:from>
    <xdr:to>
      <xdr:col>46</xdr:col>
      <xdr:colOff>38100</xdr:colOff>
      <xdr:row>63</xdr:row>
      <xdr:rowOff>149098</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8699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32004</xdr:rowOff>
    </xdr:from>
    <xdr:to>
      <xdr:col>50</xdr:col>
      <xdr:colOff>114300</xdr:colOff>
      <xdr:row>63</xdr:row>
      <xdr:rowOff>98298</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flipV="1">
          <a:off x="8750300" y="1083335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48413</xdr:rowOff>
    </xdr:from>
    <xdr:to>
      <xdr:col>41</xdr:col>
      <xdr:colOff>101600</xdr:colOff>
      <xdr:row>63</xdr:row>
      <xdr:rowOff>150013</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7810500" y="108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98298</xdr:rowOff>
    </xdr:from>
    <xdr:to>
      <xdr:col>45</xdr:col>
      <xdr:colOff>177800</xdr:colOff>
      <xdr:row>63</xdr:row>
      <xdr:rowOff>99213</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flipV="1">
          <a:off x="7861300" y="1089964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41" name="n_1aveValue【体育館・プール】&#10;一人当たり面積">
          <a:extLst>
            <a:ext uri="{FF2B5EF4-FFF2-40B4-BE49-F238E27FC236}">
              <a16:creationId xmlns:a16="http://schemas.microsoft.com/office/drawing/2014/main" id="{00000000-0008-0000-0F00-0000F1000000}"/>
            </a:ext>
          </a:extLst>
        </xdr:cNvPr>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42" name="n_2aveValue【体育館・プール】&#10;一人当たり面積">
          <a:extLst>
            <a:ext uri="{FF2B5EF4-FFF2-40B4-BE49-F238E27FC236}">
              <a16:creationId xmlns:a16="http://schemas.microsoft.com/office/drawing/2014/main" id="{00000000-0008-0000-0F00-0000F2000000}"/>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43" name="n_3aveValue【体育館・プール】&#10;一人当たり面積">
          <a:extLst>
            <a:ext uri="{FF2B5EF4-FFF2-40B4-BE49-F238E27FC236}">
              <a16:creationId xmlns:a16="http://schemas.microsoft.com/office/drawing/2014/main" id="{00000000-0008-0000-0F00-0000F3000000}"/>
            </a:ext>
          </a:extLst>
        </xdr:cNvPr>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44" name="n_4aveValue【体育館・プール】&#10;一人当たり面積">
          <a:extLst>
            <a:ext uri="{FF2B5EF4-FFF2-40B4-BE49-F238E27FC236}">
              <a16:creationId xmlns:a16="http://schemas.microsoft.com/office/drawing/2014/main" id="{00000000-0008-0000-0F00-0000F4000000}"/>
            </a:ext>
          </a:extLst>
        </xdr:cNvPr>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73931</xdr:rowOff>
    </xdr:from>
    <xdr:ext cx="469744" cy="259045"/>
    <xdr:sp macro="" textlink="">
      <xdr:nvSpPr>
        <xdr:cNvPr id="245" name="n_1mainValue【体育館・プール】&#10;一人当たり面積">
          <a:extLst>
            <a:ext uri="{FF2B5EF4-FFF2-40B4-BE49-F238E27FC236}">
              <a16:creationId xmlns:a16="http://schemas.microsoft.com/office/drawing/2014/main" id="{00000000-0008-0000-0F00-0000F5000000}"/>
            </a:ext>
          </a:extLst>
        </xdr:cNvPr>
        <xdr:cNvSpPr txBox="1"/>
      </xdr:nvSpPr>
      <xdr:spPr>
        <a:xfrm>
          <a:off x="93917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140225</xdr:rowOff>
    </xdr:from>
    <xdr:ext cx="469744" cy="259045"/>
    <xdr:sp macro="" textlink="">
      <xdr:nvSpPr>
        <xdr:cNvPr id="246" name="n_2mainValue【体育館・プール】&#10;一人当たり面積">
          <a:extLst>
            <a:ext uri="{FF2B5EF4-FFF2-40B4-BE49-F238E27FC236}">
              <a16:creationId xmlns:a16="http://schemas.microsoft.com/office/drawing/2014/main" id="{00000000-0008-0000-0F00-0000F6000000}"/>
            </a:ext>
          </a:extLst>
        </xdr:cNvPr>
        <xdr:cNvSpPr txBox="1"/>
      </xdr:nvSpPr>
      <xdr:spPr>
        <a:xfrm>
          <a:off x="8515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141140</xdr:rowOff>
    </xdr:from>
    <xdr:ext cx="469744" cy="259045"/>
    <xdr:sp macro="" textlink="">
      <xdr:nvSpPr>
        <xdr:cNvPr id="247" name="n_3mainValue【体育館・プール】&#10;一人当たり面積">
          <a:extLst>
            <a:ext uri="{FF2B5EF4-FFF2-40B4-BE49-F238E27FC236}">
              <a16:creationId xmlns:a16="http://schemas.microsoft.com/office/drawing/2014/main" id="{00000000-0008-0000-0F00-0000F7000000}"/>
            </a:ext>
          </a:extLst>
        </xdr:cNvPr>
        <xdr:cNvSpPr txBox="1"/>
      </xdr:nvSpPr>
      <xdr:spPr>
        <a:xfrm>
          <a:off x="7626427" y="1094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00000000-0008-0000-0F00-00001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0000000-0008-0000-0F00-000013010000}"/>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0000000-0008-0000-0F00-000015010000}"/>
            </a:ext>
          </a:extLst>
        </xdr:cNvPr>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145414</xdr:rowOff>
    </xdr:from>
    <xdr:to>
      <xdr:col>24</xdr:col>
      <xdr:colOff>114300</xdr:colOff>
      <xdr:row>84</xdr:row>
      <xdr:rowOff>75564</xdr:rowOff>
    </xdr:to>
    <xdr:sp macro="" textlink="">
      <xdr:nvSpPr>
        <xdr:cNvPr id="288" name="楕円 287">
          <a:extLst>
            <a:ext uri="{FF2B5EF4-FFF2-40B4-BE49-F238E27FC236}">
              <a16:creationId xmlns:a16="http://schemas.microsoft.com/office/drawing/2014/main" id="{00000000-0008-0000-0F00-000020010000}"/>
            </a:ext>
          </a:extLst>
        </xdr:cNvPr>
        <xdr:cNvSpPr/>
      </xdr:nvSpPr>
      <xdr:spPr>
        <a:xfrm>
          <a:off x="45847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123841</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00000000-0008-0000-0F00-000021010000}"/>
            </a:ext>
          </a:extLst>
        </xdr:cNvPr>
        <xdr:cNvSpPr txBox="1"/>
      </xdr:nvSpPr>
      <xdr:spPr>
        <a:xfrm>
          <a:off x="4673600"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105411</xdr:rowOff>
    </xdr:from>
    <xdr:to>
      <xdr:col>20</xdr:col>
      <xdr:colOff>38100</xdr:colOff>
      <xdr:row>84</xdr:row>
      <xdr:rowOff>35561</xdr:rowOff>
    </xdr:to>
    <xdr:sp macro="" textlink="">
      <xdr:nvSpPr>
        <xdr:cNvPr id="290" name="楕円 289">
          <a:extLst>
            <a:ext uri="{FF2B5EF4-FFF2-40B4-BE49-F238E27FC236}">
              <a16:creationId xmlns:a16="http://schemas.microsoft.com/office/drawing/2014/main" id="{00000000-0008-0000-0F00-000022010000}"/>
            </a:ext>
          </a:extLst>
        </xdr:cNvPr>
        <xdr:cNvSpPr/>
      </xdr:nvSpPr>
      <xdr:spPr>
        <a:xfrm>
          <a:off x="3746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156211</xdr:rowOff>
    </xdr:from>
    <xdr:to>
      <xdr:col>24</xdr:col>
      <xdr:colOff>63500</xdr:colOff>
      <xdr:row>84</xdr:row>
      <xdr:rowOff>24764</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3797300" y="143865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69214</xdr:rowOff>
    </xdr:from>
    <xdr:to>
      <xdr:col>15</xdr:col>
      <xdr:colOff>101600</xdr:colOff>
      <xdr:row>83</xdr:row>
      <xdr:rowOff>170814</xdr:rowOff>
    </xdr:to>
    <xdr:sp macro="" textlink="">
      <xdr:nvSpPr>
        <xdr:cNvPr id="292" name="楕円 291">
          <a:extLst>
            <a:ext uri="{FF2B5EF4-FFF2-40B4-BE49-F238E27FC236}">
              <a16:creationId xmlns:a16="http://schemas.microsoft.com/office/drawing/2014/main" id="{00000000-0008-0000-0F00-000024010000}"/>
            </a:ext>
          </a:extLst>
        </xdr:cNvPr>
        <xdr:cNvSpPr/>
      </xdr:nvSpPr>
      <xdr:spPr>
        <a:xfrm>
          <a:off x="2857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120014</xdr:rowOff>
    </xdr:from>
    <xdr:to>
      <xdr:col>19</xdr:col>
      <xdr:colOff>177800</xdr:colOff>
      <xdr:row>83</xdr:row>
      <xdr:rowOff>156211</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2908300" y="143503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27305</xdr:rowOff>
    </xdr:from>
    <xdr:to>
      <xdr:col>10</xdr:col>
      <xdr:colOff>165100</xdr:colOff>
      <xdr:row>83</xdr:row>
      <xdr:rowOff>128905</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1968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78105</xdr:rowOff>
    </xdr:from>
    <xdr:to>
      <xdr:col>15</xdr:col>
      <xdr:colOff>50800</xdr:colOff>
      <xdr:row>83</xdr:row>
      <xdr:rowOff>120014</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2019300" y="143084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96" name="n_1aveValue【福祉施設】&#10;有形固定資産減価償却率">
          <a:extLst>
            <a:ext uri="{FF2B5EF4-FFF2-40B4-BE49-F238E27FC236}">
              <a16:creationId xmlns:a16="http://schemas.microsoft.com/office/drawing/2014/main" id="{00000000-0008-0000-0F00-000028010000}"/>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97" name="n_2aveValue【福祉施設】&#10;有形固定資産減価償却率">
          <a:extLst>
            <a:ext uri="{FF2B5EF4-FFF2-40B4-BE49-F238E27FC236}">
              <a16:creationId xmlns:a16="http://schemas.microsoft.com/office/drawing/2014/main" id="{00000000-0008-0000-0F00-000029010000}"/>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98" name="n_3aveValue【福祉施設】&#10;有形固定資産減価償却率">
          <a:extLst>
            <a:ext uri="{FF2B5EF4-FFF2-40B4-BE49-F238E27FC236}">
              <a16:creationId xmlns:a16="http://schemas.microsoft.com/office/drawing/2014/main" id="{00000000-0008-0000-0F00-00002A010000}"/>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99" name="n_4aveValue【福祉施設】&#10;有形固定資産減価償却率">
          <a:extLst>
            <a:ext uri="{FF2B5EF4-FFF2-40B4-BE49-F238E27FC236}">
              <a16:creationId xmlns:a16="http://schemas.microsoft.com/office/drawing/2014/main" id="{00000000-0008-0000-0F00-00002B010000}"/>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26688</xdr:rowOff>
    </xdr:from>
    <xdr:ext cx="405111" cy="259045"/>
    <xdr:sp macro="" textlink="">
      <xdr:nvSpPr>
        <xdr:cNvPr id="300" name="n_1mainValue【福祉施設】&#10;有形固定資産減価償却率">
          <a:extLst>
            <a:ext uri="{FF2B5EF4-FFF2-40B4-BE49-F238E27FC236}">
              <a16:creationId xmlns:a16="http://schemas.microsoft.com/office/drawing/2014/main" id="{00000000-0008-0000-0F00-00002C010000}"/>
            </a:ext>
          </a:extLst>
        </xdr:cNvPr>
        <xdr:cNvSpPr txBox="1"/>
      </xdr:nvSpPr>
      <xdr:spPr>
        <a:xfrm>
          <a:off x="35820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161941</xdr:rowOff>
    </xdr:from>
    <xdr:ext cx="405111" cy="259045"/>
    <xdr:sp macro="" textlink="">
      <xdr:nvSpPr>
        <xdr:cNvPr id="301" name="n_2mainValue【福祉施設】&#10;有形固定資産減価償却率">
          <a:extLst>
            <a:ext uri="{FF2B5EF4-FFF2-40B4-BE49-F238E27FC236}">
              <a16:creationId xmlns:a16="http://schemas.microsoft.com/office/drawing/2014/main" id="{00000000-0008-0000-0F00-00002D010000}"/>
            </a:ext>
          </a:extLst>
        </xdr:cNvPr>
        <xdr:cNvSpPr txBox="1"/>
      </xdr:nvSpPr>
      <xdr:spPr>
        <a:xfrm>
          <a:off x="2705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120032</xdr:rowOff>
    </xdr:from>
    <xdr:ext cx="405111" cy="259045"/>
    <xdr:sp macro="" textlink="">
      <xdr:nvSpPr>
        <xdr:cNvPr id="302" name="n_3mainValue【福祉施設】&#10;有形固定資産減価償却率">
          <a:extLst>
            <a:ext uri="{FF2B5EF4-FFF2-40B4-BE49-F238E27FC236}">
              <a16:creationId xmlns:a16="http://schemas.microsoft.com/office/drawing/2014/main" id="{00000000-0008-0000-0F00-00002E010000}"/>
            </a:ext>
          </a:extLst>
        </xdr:cNvPr>
        <xdr:cNvSpPr txBox="1"/>
      </xdr:nvSpPr>
      <xdr:spPr>
        <a:xfrm>
          <a:off x="1816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00000000-0008-0000-0F00-00004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7" name="【福祉施設】&#10;一人当たり面積最小値テキスト">
          <a:extLst>
            <a:ext uri="{FF2B5EF4-FFF2-40B4-BE49-F238E27FC236}">
              <a16:creationId xmlns:a16="http://schemas.microsoft.com/office/drawing/2014/main" id="{00000000-0008-0000-0F00-000047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9" name="【福祉施設】&#10;一人当たり面積最大値テキスト">
          <a:extLst>
            <a:ext uri="{FF2B5EF4-FFF2-40B4-BE49-F238E27FC236}">
              <a16:creationId xmlns:a16="http://schemas.microsoft.com/office/drawing/2014/main" id="{00000000-0008-0000-0F00-000049010000}"/>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31" name="【福祉施設】&#10;一人当たり面積平均値テキスト">
          <a:extLst>
            <a:ext uri="{FF2B5EF4-FFF2-40B4-BE49-F238E27FC236}">
              <a16:creationId xmlns:a16="http://schemas.microsoft.com/office/drawing/2014/main" id="{00000000-0008-0000-0F00-00004B010000}"/>
            </a:ext>
          </a:extLst>
        </xdr:cNvPr>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5" name="フローチャート: 判断 334">
          <a:extLst>
            <a:ext uri="{FF2B5EF4-FFF2-40B4-BE49-F238E27FC236}">
              <a16:creationId xmlns:a16="http://schemas.microsoft.com/office/drawing/2014/main" id="{00000000-0008-0000-0F00-00004F010000}"/>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36" name="フローチャート: 判断 335">
          <a:extLst>
            <a:ext uri="{FF2B5EF4-FFF2-40B4-BE49-F238E27FC236}">
              <a16:creationId xmlns:a16="http://schemas.microsoft.com/office/drawing/2014/main" id="{00000000-0008-0000-0F00-000050010000}"/>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148589</xdr:rowOff>
    </xdr:from>
    <xdr:to>
      <xdr:col>55</xdr:col>
      <xdr:colOff>50800</xdr:colOff>
      <xdr:row>86</xdr:row>
      <xdr:rowOff>78739</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104267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63516</xdr:rowOff>
    </xdr:from>
    <xdr:ext cx="469744" cy="259045"/>
    <xdr:sp macro="" textlink="">
      <xdr:nvSpPr>
        <xdr:cNvPr id="343" name="【福祉施設】&#10;一人当たり面積該当値テキスト">
          <a:extLst>
            <a:ext uri="{FF2B5EF4-FFF2-40B4-BE49-F238E27FC236}">
              <a16:creationId xmlns:a16="http://schemas.microsoft.com/office/drawing/2014/main" id="{00000000-0008-0000-0F00-000057010000}"/>
            </a:ext>
          </a:extLst>
        </xdr:cNvPr>
        <xdr:cNvSpPr txBox="1"/>
      </xdr:nvSpPr>
      <xdr:spPr>
        <a:xfrm>
          <a:off x="10515600" y="1463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148589</xdr:rowOff>
    </xdr:from>
    <xdr:to>
      <xdr:col>50</xdr:col>
      <xdr:colOff>165100</xdr:colOff>
      <xdr:row>86</xdr:row>
      <xdr:rowOff>78739</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9588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27939</xdr:rowOff>
    </xdr:from>
    <xdr:to>
      <xdr:col>55</xdr:col>
      <xdr:colOff>0</xdr:colOff>
      <xdr:row>86</xdr:row>
      <xdr:rowOff>27939</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9639300" y="14772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149861</xdr:rowOff>
    </xdr:from>
    <xdr:to>
      <xdr:col>46</xdr:col>
      <xdr:colOff>38100</xdr:colOff>
      <xdr:row>86</xdr:row>
      <xdr:rowOff>80011</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8699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27939</xdr:rowOff>
    </xdr:from>
    <xdr:to>
      <xdr:col>50</xdr:col>
      <xdr:colOff>114300</xdr:colOff>
      <xdr:row>86</xdr:row>
      <xdr:rowOff>29211</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8750300" y="147726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151130</xdr:rowOff>
    </xdr:from>
    <xdr:to>
      <xdr:col>41</xdr:col>
      <xdr:colOff>101600</xdr:colOff>
      <xdr:row>86</xdr:row>
      <xdr:rowOff>81280</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7810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29211</xdr:rowOff>
    </xdr:from>
    <xdr:to>
      <xdr:col>45</xdr:col>
      <xdr:colOff>177800</xdr:colOff>
      <xdr:row>86</xdr:row>
      <xdr:rowOff>30480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flipV="1">
          <a:off x="7861300" y="147739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50" name="n_1aveValue【福祉施設】&#10;一人当たり面積">
          <a:extLst>
            <a:ext uri="{FF2B5EF4-FFF2-40B4-BE49-F238E27FC236}">
              <a16:creationId xmlns:a16="http://schemas.microsoft.com/office/drawing/2014/main" id="{00000000-0008-0000-0F00-00005E010000}"/>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51" name="n_2aveValue【福祉施設】&#10;一人当たり面積">
          <a:extLst>
            <a:ext uri="{FF2B5EF4-FFF2-40B4-BE49-F238E27FC236}">
              <a16:creationId xmlns:a16="http://schemas.microsoft.com/office/drawing/2014/main" id="{00000000-0008-0000-0F00-00005F010000}"/>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52" name="n_3aveValue【福祉施設】&#10;一人当たり面積">
          <a:extLst>
            <a:ext uri="{FF2B5EF4-FFF2-40B4-BE49-F238E27FC236}">
              <a16:creationId xmlns:a16="http://schemas.microsoft.com/office/drawing/2014/main" id="{00000000-0008-0000-0F00-000060010000}"/>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53" name="n_4aveValue【福祉施設】&#10;一人当たり面積">
          <a:extLst>
            <a:ext uri="{FF2B5EF4-FFF2-40B4-BE49-F238E27FC236}">
              <a16:creationId xmlns:a16="http://schemas.microsoft.com/office/drawing/2014/main" id="{00000000-0008-0000-0F00-000061010000}"/>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69866</xdr:rowOff>
    </xdr:from>
    <xdr:ext cx="469744" cy="259045"/>
    <xdr:sp macro="" textlink="">
      <xdr:nvSpPr>
        <xdr:cNvPr id="354" name="n_1mainValue【福祉施設】&#10;一人当たり面積">
          <a:extLst>
            <a:ext uri="{FF2B5EF4-FFF2-40B4-BE49-F238E27FC236}">
              <a16:creationId xmlns:a16="http://schemas.microsoft.com/office/drawing/2014/main" id="{00000000-0008-0000-0F00-000062010000}"/>
            </a:ext>
          </a:extLst>
        </xdr:cNvPr>
        <xdr:cNvSpPr txBox="1"/>
      </xdr:nvSpPr>
      <xdr:spPr>
        <a:xfrm>
          <a:off x="93917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71138</xdr:rowOff>
    </xdr:from>
    <xdr:ext cx="469744" cy="259045"/>
    <xdr:sp macro="" textlink="">
      <xdr:nvSpPr>
        <xdr:cNvPr id="355" name="n_2mainValue【福祉施設】&#10;一人当たり面積">
          <a:extLst>
            <a:ext uri="{FF2B5EF4-FFF2-40B4-BE49-F238E27FC236}">
              <a16:creationId xmlns:a16="http://schemas.microsoft.com/office/drawing/2014/main" id="{00000000-0008-0000-0F00-000063010000}"/>
            </a:ext>
          </a:extLst>
        </xdr:cNvPr>
        <xdr:cNvSpPr txBox="1"/>
      </xdr:nvSpPr>
      <xdr:spPr>
        <a:xfrm>
          <a:off x="8515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72407</xdr:rowOff>
    </xdr:from>
    <xdr:ext cx="469744" cy="259045"/>
    <xdr:sp macro="" textlink="">
      <xdr:nvSpPr>
        <xdr:cNvPr id="356" name="n_3mainValue【福祉施設】&#10;一人当たり面積">
          <a:extLst>
            <a:ext uri="{FF2B5EF4-FFF2-40B4-BE49-F238E27FC236}">
              <a16:creationId xmlns:a16="http://schemas.microsoft.com/office/drawing/2014/main" id="{00000000-0008-0000-0F00-000064010000}"/>
            </a:ext>
          </a:extLst>
        </xdr:cNvPr>
        <xdr:cNvSpPr txBox="1"/>
      </xdr:nvSpPr>
      <xdr:spPr>
        <a:xfrm>
          <a:off x="7626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00000000-0008-0000-0F00-00007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a:extLst>
            <a:ext uri="{FF2B5EF4-FFF2-40B4-BE49-F238E27FC236}">
              <a16:creationId xmlns:a16="http://schemas.microsoft.com/office/drawing/2014/main" id="{00000000-0008-0000-0F00-00007D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a:extLst>
            <a:ext uri="{FF2B5EF4-FFF2-40B4-BE49-F238E27FC236}">
              <a16:creationId xmlns:a16="http://schemas.microsoft.com/office/drawing/2014/main" id="{00000000-0008-0000-0F00-00007F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00000000-0008-0000-0F00-000081010000}"/>
            </a:ext>
          </a:extLst>
        </xdr:cNvPr>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3811</xdr:rowOff>
    </xdr:from>
    <xdr:to>
      <xdr:col>24</xdr:col>
      <xdr:colOff>114300</xdr:colOff>
      <xdr:row>101</xdr:row>
      <xdr:rowOff>105411</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4584700" y="1732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26688</xdr:rowOff>
    </xdr:from>
    <xdr:ext cx="405111" cy="259045"/>
    <xdr:sp macro="" textlink="">
      <xdr:nvSpPr>
        <xdr:cNvPr id="397" name="【市民会館】&#10;有形固定資産減価償却率該当値テキスト">
          <a:extLst>
            <a:ext uri="{FF2B5EF4-FFF2-40B4-BE49-F238E27FC236}">
              <a16:creationId xmlns:a16="http://schemas.microsoft.com/office/drawing/2014/main" id="{00000000-0008-0000-0F00-00008D010000}"/>
            </a:ext>
          </a:extLst>
        </xdr:cNvPr>
        <xdr:cNvSpPr txBox="1"/>
      </xdr:nvSpPr>
      <xdr:spPr>
        <a:xfrm>
          <a:off x="4673600" y="1717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130811</xdr:rowOff>
    </xdr:from>
    <xdr:to>
      <xdr:col>20</xdr:col>
      <xdr:colOff>38100</xdr:colOff>
      <xdr:row>101</xdr:row>
      <xdr:rowOff>60961</xdr:rowOff>
    </xdr:to>
    <xdr:sp macro="" textlink="">
      <xdr:nvSpPr>
        <xdr:cNvPr id="398" name="楕円 397">
          <a:extLst>
            <a:ext uri="{FF2B5EF4-FFF2-40B4-BE49-F238E27FC236}">
              <a16:creationId xmlns:a16="http://schemas.microsoft.com/office/drawing/2014/main" id="{00000000-0008-0000-0F00-00008E010000}"/>
            </a:ext>
          </a:extLst>
        </xdr:cNvPr>
        <xdr:cNvSpPr/>
      </xdr:nvSpPr>
      <xdr:spPr>
        <a:xfrm>
          <a:off x="3746500" y="1727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10161</xdr:rowOff>
    </xdr:from>
    <xdr:to>
      <xdr:col>24</xdr:col>
      <xdr:colOff>63500</xdr:colOff>
      <xdr:row>101</xdr:row>
      <xdr:rowOff>54611</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3797300" y="17326611"/>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85089</xdr:rowOff>
    </xdr:from>
    <xdr:to>
      <xdr:col>15</xdr:col>
      <xdr:colOff>101600</xdr:colOff>
      <xdr:row>101</xdr:row>
      <xdr:rowOff>15239</xdr:rowOff>
    </xdr:to>
    <xdr:sp macro="" textlink="">
      <xdr:nvSpPr>
        <xdr:cNvPr id="400" name="楕円 399">
          <a:extLst>
            <a:ext uri="{FF2B5EF4-FFF2-40B4-BE49-F238E27FC236}">
              <a16:creationId xmlns:a16="http://schemas.microsoft.com/office/drawing/2014/main" id="{00000000-0008-0000-0F00-000090010000}"/>
            </a:ext>
          </a:extLst>
        </xdr:cNvPr>
        <xdr:cNvSpPr/>
      </xdr:nvSpPr>
      <xdr:spPr>
        <a:xfrm>
          <a:off x="2857500" y="1723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135889</xdr:rowOff>
    </xdr:from>
    <xdr:to>
      <xdr:col>19</xdr:col>
      <xdr:colOff>177800</xdr:colOff>
      <xdr:row>101</xdr:row>
      <xdr:rowOff>10161</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2908300" y="172808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39370</xdr:rowOff>
    </xdr:from>
    <xdr:to>
      <xdr:col>10</xdr:col>
      <xdr:colOff>165100</xdr:colOff>
      <xdr:row>100</xdr:row>
      <xdr:rowOff>140970</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1968500" y="1718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90170</xdr:rowOff>
    </xdr:from>
    <xdr:to>
      <xdr:col>15</xdr:col>
      <xdr:colOff>50800</xdr:colOff>
      <xdr:row>100</xdr:row>
      <xdr:rowOff>135889</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2019300" y="172351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04" name="n_1aveValue【市民会館】&#10;有形固定資産減価償却率">
          <a:extLst>
            <a:ext uri="{FF2B5EF4-FFF2-40B4-BE49-F238E27FC236}">
              <a16:creationId xmlns:a16="http://schemas.microsoft.com/office/drawing/2014/main" id="{00000000-0008-0000-0F00-000094010000}"/>
            </a:ext>
          </a:extLst>
        </xdr:cNvPr>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05" name="n_2aveValue【市民会館】&#10;有形固定資産減価償却率">
          <a:extLst>
            <a:ext uri="{FF2B5EF4-FFF2-40B4-BE49-F238E27FC236}">
              <a16:creationId xmlns:a16="http://schemas.microsoft.com/office/drawing/2014/main" id="{00000000-0008-0000-0F00-000095010000}"/>
            </a:ext>
          </a:extLst>
        </xdr:cNvPr>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06" name="n_3aveValue【市民会館】&#10;有形固定資産減価償却率">
          <a:extLst>
            <a:ext uri="{FF2B5EF4-FFF2-40B4-BE49-F238E27FC236}">
              <a16:creationId xmlns:a16="http://schemas.microsoft.com/office/drawing/2014/main" id="{00000000-0008-0000-0F00-000096010000}"/>
            </a:ext>
          </a:extLst>
        </xdr:cNvPr>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07" name="n_4aveValue【市民会館】&#10;有形固定資産減価償却率">
          <a:extLst>
            <a:ext uri="{FF2B5EF4-FFF2-40B4-BE49-F238E27FC236}">
              <a16:creationId xmlns:a16="http://schemas.microsoft.com/office/drawing/2014/main" id="{00000000-0008-0000-0F00-000097010000}"/>
            </a:ext>
          </a:extLst>
        </xdr:cNvPr>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77488</xdr:rowOff>
    </xdr:from>
    <xdr:ext cx="405111" cy="259045"/>
    <xdr:sp macro="" textlink="">
      <xdr:nvSpPr>
        <xdr:cNvPr id="408" name="n_1mainValue【市民会館】&#10;有形固定資産減価償却率">
          <a:extLst>
            <a:ext uri="{FF2B5EF4-FFF2-40B4-BE49-F238E27FC236}">
              <a16:creationId xmlns:a16="http://schemas.microsoft.com/office/drawing/2014/main" id="{00000000-0008-0000-0F00-000098010000}"/>
            </a:ext>
          </a:extLst>
        </xdr:cNvPr>
        <xdr:cNvSpPr txBox="1"/>
      </xdr:nvSpPr>
      <xdr:spPr>
        <a:xfrm>
          <a:off x="3582044" y="1705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31766</xdr:rowOff>
    </xdr:from>
    <xdr:ext cx="405111" cy="259045"/>
    <xdr:sp macro="" textlink="">
      <xdr:nvSpPr>
        <xdr:cNvPr id="409" name="n_2mainValue【市民会館】&#10;有形固定資産減価償却率">
          <a:extLst>
            <a:ext uri="{FF2B5EF4-FFF2-40B4-BE49-F238E27FC236}">
              <a16:creationId xmlns:a16="http://schemas.microsoft.com/office/drawing/2014/main" id="{00000000-0008-0000-0F00-000099010000}"/>
            </a:ext>
          </a:extLst>
        </xdr:cNvPr>
        <xdr:cNvSpPr txBox="1"/>
      </xdr:nvSpPr>
      <xdr:spPr>
        <a:xfrm>
          <a:off x="2705744" y="1700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157497</xdr:rowOff>
    </xdr:from>
    <xdr:ext cx="340478" cy="259045"/>
    <xdr:sp macro="" textlink="">
      <xdr:nvSpPr>
        <xdr:cNvPr id="410" name="n_3mainValue【市民会館】&#10;有形固定資産減価償却率">
          <a:extLst>
            <a:ext uri="{FF2B5EF4-FFF2-40B4-BE49-F238E27FC236}">
              <a16:creationId xmlns:a16="http://schemas.microsoft.com/office/drawing/2014/main" id="{00000000-0008-0000-0F00-00009A010000}"/>
            </a:ext>
          </a:extLst>
        </xdr:cNvPr>
        <xdr:cNvSpPr txBox="1"/>
      </xdr:nvSpPr>
      <xdr:spPr>
        <a:xfrm>
          <a:off x="1849061" y="169595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a:extLst>
            <a:ext uri="{FF2B5EF4-FFF2-40B4-BE49-F238E27FC236}">
              <a16:creationId xmlns:a16="http://schemas.microsoft.com/office/drawing/2014/main" id="{00000000-0008-0000-0F00-0000B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100693</xdr:rowOff>
    </xdr:from>
    <xdr:to>
      <xdr:col>54</xdr:col>
      <xdr:colOff>189865</xdr:colOff>
      <xdr:row>109</xdr:row>
      <xdr:rowOff>17418</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flipV="1">
          <a:off x="10476865" y="17417143"/>
          <a:ext cx="0" cy="128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21245</xdr:rowOff>
    </xdr:from>
    <xdr:ext cx="469744" cy="259045"/>
    <xdr:sp macro="" textlink="">
      <xdr:nvSpPr>
        <xdr:cNvPr id="437" name="【市民会館】&#10;一人当たり面積最小値テキスト">
          <a:extLst>
            <a:ext uri="{FF2B5EF4-FFF2-40B4-BE49-F238E27FC236}">
              <a16:creationId xmlns:a16="http://schemas.microsoft.com/office/drawing/2014/main" id="{00000000-0008-0000-0F00-0000B5010000}"/>
            </a:ext>
          </a:extLst>
        </xdr:cNvPr>
        <xdr:cNvSpPr txBox="1"/>
      </xdr:nvSpPr>
      <xdr:spPr>
        <a:xfrm>
          <a:off x="10515600" y="1870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17418</xdr:rowOff>
    </xdr:from>
    <xdr:to>
      <xdr:col>55</xdr:col>
      <xdr:colOff>88900</xdr:colOff>
      <xdr:row>109</xdr:row>
      <xdr:rowOff>17418</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0388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47370</xdr:rowOff>
    </xdr:from>
    <xdr:ext cx="469744" cy="259045"/>
    <xdr:sp macro="" textlink="">
      <xdr:nvSpPr>
        <xdr:cNvPr id="439" name="【市民会館】&#10;一人当たり面積最大値テキスト">
          <a:extLst>
            <a:ext uri="{FF2B5EF4-FFF2-40B4-BE49-F238E27FC236}">
              <a16:creationId xmlns:a16="http://schemas.microsoft.com/office/drawing/2014/main" id="{00000000-0008-0000-0F00-0000B7010000}"/>
            </a:ext>
          </a:extLst>
        </xdr:cNvPr>
        <xdr:cNvSpPr txBox="1"/>
      </xdr:nvSpPr>
      <xdr:spPr>
        <a:xfrm>
          <a:off x="10515600" y="1719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100693</xdr:rowOff>
    </xdr:from>
    <xdr:to>
      <xdr:col>55</xdr:col>
      <xdr:colOff>88900</xdr:colOff>
      <xdr:row>101</xdr:row>
      <xdr:rowOff>100693</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0388600" y="17417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18522</xdr:rowOff>
    </xdr:from>
    <xdr:ext cx="469744" cy="259045"/>
    <xdr:sp macro="" textlink="">
      <xdr:nvSpPr>
        <xdr:cNvPr id="441" name="【市民会館】&#10;一人当たり面積平均値テキスト">
          <a:extLst>
            <a:ext uri="{FF2B5EF4-FFF2-40B4-BE49-F238E27FC236}">
              <a16:creationId xmlns:a16="http://schemas.microsoft.com/office/drawing/2014/main" id="{00000000-0008-0000-0F00-0000B9010000}"/>
            </a:ext>
          </a:extLst>
        </xdr:cNvPr>
        <xdr:cNvSpPr txBox="1"/>
      </xdr:nvSpPr>
      <xdr:spPr>
        <a:xfrm>
          <a:off x="10515600" y="1836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40095</xdr:rowOff>
    </xdr:from>
    <xdr:to>
      <xdr:col>55</xdr:col>
      <xdr:colOff>50800</xdr:colOff>
      <xdr:row>107</xdr:row>
      <xdr:rowOff>141695</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04267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41729</xdr:rowOff>
    </xdr:from>
    <xdr:to>
      <xdr:col>50</xdr:col>
      <xdr:colOff>165100</xdr:colOff>
      <xdr:row>107</xdr:row>
      <xdr:rowOff>143329</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9588500" y="183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35198</xdr:rowOff>
    </xdr:from>
    <xdr:to>
      <xdr:col>46</xdr:col>
      <xdr:colOff>38100</xdr:colOff>
      <xdr:row>107</xdr:row>
      <xdr:rowOff>136798</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8699500" y="183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31931</xdr:rowOff>
    </xdr:from>
    <xdr:to>
      <xdr:col>41</xdr:col>
      <xdr:colOff>101600</xdr:colOff>
      <xdr:row>107</xdr:row>
      <xdr:rowOff>133531</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7810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46627</xdr:rowOff>
    </xdr:from>
    <xdr:to>
      <xdr:col>36</xdr:col>
      <xdr:colOff>165100</xdr:colOff>
      <xdr:row>107</xdr:row>
      <xdr:rowOff>148227</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6921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31931</xdr:rowOff>
    </xdr:from>
    <xdr:to>
      <xdr:col>55</xdr:col>
      <xdr:colOff>50800</xdr:colOff>
      <xdr:row>107</xdr:row>
      <xdr:rowOff>133531</xdr:rowOff>
    </xdr:to>
    <xdr:sp macro="" textlink="">
      <xdr:nvSpPr>
        <xdr:cNvPr id="452" name="楕円 451">
          <a:extLst>
            <a:ext uri="{FF2B5EF4-FFF2-40B4-BE49-F238E27FC236}">
              <a16:creationId xmlns:a16="http://schemas.microsoft.com/office/drawing/2014/main" id="{00000000-0008-0000-0F00-0000C4010000}"/>
            </a:ext>
          </a:extLst>
        </xdr:cNvPr>
        <xdr:cNvSpPr/>
      </xdr:nvSpPr>
      <xdr:spPr>
        <a:xfrm>
          <a:off x="104267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54808</xdr:rowOff>
    </xdr:from>
    <xdr:ext cx="469744" cy="259045"/>
    <xdr:sp macro="" textlink="">
      <xdr:nvSpPr>
        <xdr:cNvPr id="453" name="【市民会館】&#10;一人当たり面積該当値テキスト">
          <a:extLst>
            <a:ext uri="{FF2B5EF4-FFF2-40B4-BE49-F238E27FC236}">
              <a16:creationId xmlns:a16="http://schemas.microsoft.com/office/drawing/2014/main" id="{00000000-0008-0000-0F00-0000C5010000}"/>
            </a:ext>
          </a:extLst>
        </xdr:cNvPr>
        <xdr:cNvSpPr txBox="1"/>
      </xdr:nvSpPr>
      <xdr:spPr>
        <a:xfrm>
          <a:off x="10515600" y="1822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958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82731</xdr:rowOff>
    </xdr:from>
    <xdr:to>
      <xdr:col>55</xdr:col>
      <xdr:colOff>0</xdr:colOff>
      <xdr:row>107</xdr:row>
      <xdr:rowOff>87630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9639300" y="1842788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8699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87630</xdr:rowOff>
    </xdr:from>
    <xdr:to>
      <xdr:col>50</xdr:col>
      <xdr:colOff>114300</xdr:colOff>
      <xdr:row>107</xdr:row>
      <xdr:rowOff>90895</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8750300" y="184327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85816</xdr:rowOff>
    </xdr:from>
    <xdr:to>
      <xdr:col>41</xdr:col>
      <xdr:colOff>101600</xdr:colOff>
      <xdr:row>101</xdr:row>
      <xdr:rowOff>15966</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7810500" y="172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136616</xdr:rowOff>
    </xdr:from>
    <xdr:to>
      <xdr:col>45</xdr:col>
      <xdr:colOff>177800</xdr:colOff>
      <xdr:row>107</xdr:row>
      <xdr:rowOff>90895</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7861300" y="17281616"/>
          <a:ext cx="889000" cy="11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134456</xdr:rowOff>
    </xdr:from>
    <xdr:ext cx="469744" cy="259045"/>
    <xdr:sp macro="" textlink="">
      <xdr:nvSpPr>
        <xdr:cNvPr id="460" name="n_1aveValue【市民会館】&#10;一人当たり面積">
          <a:extLst>
            <a:ext uri="{FF2B5EF4-FFF2-40B4-BE49-F238E27FC236}">
              <a16:creationId xmlns:a16="http://schemas.microsoft.com/office/drawing/2014/main" id="{00000000-0008-0000-0F00-0000CC010000}"/>
            </a:ext>
          </a:extLst>
        </xdr:cNvPr>
        <xdr:cNvSpPr txBox="1"/>
      </xdr:nvSpPr>
      <xdr:spPr>
        <a:xfrm>
          <a:off x="93917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153325</xdr:rowOff>
    </xdr:from>
    <xdr:ext cx="469744" cy="259045"/>
    <xdr:sp macro="" textlink="">
      <xdr:nvSpPr>
        <xdr:cNvPr id="461" name="n_2aveValue【市民会館】&#10;一人当たり面積">
          <a:extLst>
            <a:ext uri="{FF2B5EF4-FFF2-40B4-BE49-F238E27FC236}">
              <a16:creationId xmlns:a16="http://schemas.microsoft.com/office/drawing/2014/main" id="{00000000-0008-0000-0F00-0000CD010000}"/>
            </a:ext>
          </a:extLst>
        </xdr:cNvPr>
        <xdr:cNvSpPr txBox="1"/>
      </xdr:nvSpPr>
      <xdr:spPr>
        <a:xfrm>
          <a:off x="8515427" y="1815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124658</xdr:rowOff>
    </xdr:from>
    <xdr:ext cx="469744" cy="259045"/>
    <xdr:sp macro="" textlink="">
      <xdr:nvSpPr>
        <xdr:cNvPr id="462" name="n_3aveValue【市民会館】&#10;一人当たり面積">
          <a:extLst>
            <a:ext uri="{FF2B5EF4-FFF2-40B4-BE49-F238E27FC236}">
              <a16:creationId xmlns:a16="http://schemas.microsoft.com/office/drawing/2014/main" id="{00000000-0008-0000-0F00-0000CE010000}"/>
            </a:ext>
          </a:extLst>
        </xdr:cNvPr>
        <xdr:cNvSpPr txBox="1"/>
      </xdr:nvSpPr>
      <xdr:spPr>
        <a:xfrm>
          <a:off x="76264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164754</xdr:rowOff>
    </xdr:from>
    <xdr:ext cx="469744" cy="259045"/>
    <xdr:sp macro="" textlink="">
      <xdr:nvSpPr>
        <xdr:cNvPr id="463" name="n_4aveValue【市民会館】&#10;一人当たり面積">
          <a:extLst>
            <a:ext uri="{FF2B5EF4-FFF2-40B4-BE49-F238E27FC236}">
              <a16:creationId xmlns:a16="http://schemas.microsoft.com/office/drawing/2014/main" id="{00000000-0008-0000-0F00-0000CF010000}"/>
            </a:ext>
          </a:extLst>
        </xdr:cNvPr>
        <xdr:cNvSpPr txBox="1"/>
      </xdr:nvSpPr>
      <xdr:spPr>
        <a:xfrm>
          <a:off x="6737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154957</xdr:rowOff>
    </xdr:from>
    <xdr:ext cx="469744" cy="259045"/>
    <xdr:sp macro="" textlink="">
      <xdr:nvSpPr>
        <xdr:cNvPr id="464" name="n_1mainValue【市民会館】&#10;一人当たり面積">
          <a:extLst>
            <a:ext uri="{FF2B5EF4-FFF2-40B4-BE49-F238E27FC236}">
              <a16:creationId xmlns:a16="http://schemas.microsoft.com/office/drawing/2014/main" id="{00000000-0008-0000-0F00-0000D0010000}"/>
            </a:ext>
          </a:extLst>
        </xdr:cNvPr>
        <xdr:cNvSpPr txBox="1"/>
      </xdr:nvSpPr>
      <xdr:spPr>
        <a:xfrm>
          <a:off x="9391727" y="181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132822</xdr:rowOff>
    </xdr:from>
    <xdr:ext cx="469744" cy="259045"/>
    <xdr:sp macro="" textlink="">
      <xdr:nvSpPr>
        <xdr:cNvPr id="465" name="n_2mainValue【市民会館】&#10;一人当たり面積">
          <a:extLst>
            <a:ext uri="{FF2B5EF4-FFF2-40B4-BE49-F238E27FC236}">
              <a16:creationId xmlns:a16="http://schemas.microsoft.com/office/drawing/2014/main" id="{00000000-0008-0000-0F00-0000D1010000}"/>
            </a:ext>
          </a:extLst>
        </xdr:cNvPr>
        <xdr:cNvSpPr txBox="1"/>
      </xdr:nvSpPr>
      <xdr:spPr>
        <a:xfrm>
          <a:off x="8515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32493</xdr:rowOff>
    </xdr:from>
    <xdr:ext cx="469744" cy="259045"/>
    <xdr:sp macro="" textlink="">
      <xdr:nvSpPr>
        <xdr:cNvPr id="466" name="n_3mainValue【市民会館】&#10;一人当たり面積">
          <a:extLst>
            <a:ext uri="{FF2B5EF4-FFF2-40B4-BE49-F238E27FC236}">
              <a16:creationId xmlns:a16="http://schemas.microsoft.com/office/drawing/2014/main" id="{00000000-0008-0000-0F00-0000D2010000}"/>
            </a:ext>
          </a:extLst>
        </xdr:cNvPr>
        <xdr:cNvSpPr txBox="1"/>
      </xdr:nvSpPr>
      <xdr:spPr>
        <a:xfrm>
          <a:off x="7626427" y="1700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0" name="【一般廃棄物処理施設】&#10;有形固定資産減価償却率グラフ枠">
          <a:extLst>
            <a:ext uri="{FF2B5EF4-FFF2-40B4-BE49-F238E27FC236}">
              <a16:creationId xmlns:a16="http://schemas.microsoft.com/office/drawing/2014/main" id="{00000000-0008-0000-0F00-0000E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92" name="【一般廃棄物処理施設】&#10;有形固定資産減価償却率最小値テキスト">
          <a:extLst>
            <a:ext uri="{FF2B5EF4-FFF2-40B4-BE49-F238E27FC236}">
              <a16:creationId xmlns:a16="http://schemas.microsoft.com/office/drawing/2014/main" id="{00000000-0008-0000-0F00-0000EC010000}"/>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94" name="【一般廃棄物処理施設】&#10;有形固定資産減価償却率最大値テキスト">
          <a:extLst>
            <a:ext uri="{FF2B5EF4-FFF2-40B4-BE49-F238E27FC236}">
              <a16:creationId xmlns:a16="http://schemas.microsoft.com/office/drawing/2014/main" id="{00000000-0008-0000-0F00-0000EE010000}"/>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96" name="【一般廃棄物処理施設】&#10;有形固定資産減価償却率平均値テキスト">
          <a:extLst>
            <a:ext uri="{FF2B5EF4-FFF2-40B4-BE49-F238E27FC236}">
              <a16:creationId xmlns:a16="http://schemas.microsoft.com/office/drawing/2014/main" id="{00000000-0008-0000-0F00-0000F0010000}"/>
            </a:ext>
          </a:extLst>
        </xdr:cNvPr>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34925</xdr:rowOff>
    </xdr:from>
    <xdr:to>
      <xdr:col>85</xdr:col>
      <xdr:colOff>177800</xdr:colOff>
      <xdr:row>35</xdr:row>
      <xdr:rowOff>136525</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16268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57802</xdr:rowOff>
    </xdr:from>
    <xdr:ext cx="405111" cy="259045"/>
    <xdr:sp macro="" textlink="">
      <xdr:nvSpPr>
        <xdr:cNvPr id="508" name="【一般廃棄物処理施設】&#10;有形固定資産減価償却率該当値テキスト">
          <a:extLst>
            <a:ext uri="{FF2B5EF4-FFF2-40B4-BE49-F238E27FC236}">
              <a16:creationId xmlns:a16="http://schemas.microsoft.com/office/drawing/2014/main" id="{00000000-0008-0000-0F00-0000FC010000}"/>
            </a:ext>
          </a:extLst>
        </xdr:cNvPr>
        <xdr:cNvSpPr txBox="1"/>
      </xdr:nvSpPr>
      <xdr:spPr>
        <a:xfrm>
          <a:off x="16357600"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86360</xdr:rowOff>
    </xdr:from>
    <xdr:to>
      <xdr:col>81</xdr:col>
      <xdr:colOff>101600</xdr:colOff>
      <xdr:row>35</xdr:row>
      <xdr:rowOff>16510</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5430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137160</xdr:rowOff>
    </xdr:from>
    <xdr:to>
      <xdr:col>85</xdr:col>
      <xdr:colOff>127000</xdr:colOff>
      <xdr:row>35</xdr:row>
      <xdr:rowOff>85725</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5481300" y="596646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15875</xdr:rowOff>
    </xdr:from>
    <xdr:to>
      <xdr:col>76</xdr:col>
      <xdr:colOff>165100</xdr:colOff>
      <xdr:row>34</xdr:row>
      <xdr:rowOff>117475</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14541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66675</xdr:rowOff>
    </xdr:from>
    <xdr:to>
      <xdr:col>81</xdr:col>
      <xdr:colOff>50800</xdr:colOff>
      <xdr:row>34</xdr:row>
      <xdr:rowOff>137160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4592300" y="589597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40640</xdr:rowOff>
    </xdr:from>
    <xdr:to>
      <xdr:col>72</xdr:col>
      <xdr:colOff>38100</xdr:colOff>
      <xdr:row>34</xdr:row>
      <xdr:rowOff>142240</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13652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66675</xdr:rowOff>
    </xdr:from>
    <xdr:to>
      <xdr:col>76</xdr:col>
      <xdr:colOff>114300</xdr:colOff>
      <xdr:row>34</xdr:row>
      <xdr:rowOff>91440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3703300" y="58959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15" name="n_1aveValue【一般廃棄物処理施設】&#10;有形固定資産減価償却率">
          <a:extLst>
            <a:ext uri="{FF2B5EF4-FFF2-40B4-BE49-F238E27FC236}">
              <a16:creationId xmlns:a16="http://schemas.microsoft.com/office/drawing/2014/main" id="{00000000-0008-0000-0F00-000003020000}"/>
            </a:ext>
          </a:extLst>
        </xdr:cNvPr>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16" name="n_2aveValue【一般廃棄物処理施設】&#10;有形固定資産減価償却率">
          <a:extLst>
            <a:ext uri="{FF2B5EF4-FFF2-40B4-BE49-F238E27FC236}">
              <a16:creationId xmlns:a16="http://schemas.microsoft.com/office/drawing/2014/main" id="{00000000-0008-0000-0F00-000004020000}"/>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17" name="n_3aveValue【一般廃棄物処理施設】&#10;有形固定資産減価償却率">
          <a:extLst>
            <a:ext uri="{FF2B5EF4-FFF2-40B4-BE49-F238E27FC236}">
              <a16:creationId xmlns:a16="http://schemas.microsoft.com/office/drawing/2014/main" id="{00000000-0008-0000-0F00-000005020000}"/>
            </a:ext>
          </a:extLst>
        </xdr:cNvPr>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18" name="n_4aveValue【一般廃棄物処理施設】&#10;有形固定資産減価償却率">
          <a:extLst>
            <a:ext uri="{FF2B5EF4-FFF2-40B4-BE49-F238E27FC236}">
              <a16:creationId xmlns:a16="http://schemas.microsoft.com/office/drawing/2014/main" id="{00000000-0008-0000-0F00-000006020000}"/>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33037</xdr:rowOff>
    </xdr:from>
    <xdr:ext cx="405111" cy="259045"/>
    <xdr:sp macro="" textlink="">
      <xdr:nvSpPr>
        <xdr:cNvPr id="519" name="n_1mainValue【一般廃棄物処理施設】&#10;有形固定資産減価償却率">
          <a:extLst>
            <a:ext uri="{FF2B5EF4-FFF2-40B4-BE49-F238E27FC236}">
              <a16:creationId xmlns:a16="http://schemas.microsoft.com/office/drawing/2014/main" id="{00000000-0008-0000-0F00-000007020000}"/>
            </a:ext>
          </a:extLst>
        </xdr:cNvPr>
        <xdr:cNvSpPr txBox="1"/>
      </xdr:nvSpPr>
      <xdr:spPr>
        <a:xfrm>
          <a:off x="152660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108602</xdr:rowOff>
    </xdr:from>
    <xdr:ext cx="405111" cy="259045"/>
    <xdr:sp macro="" textlink="">
      <xdr:nvSpPr>
        <xdr:cNvPr id="520" name="n_2mainValue【一般廃棄物処理施設】&#10;有形固定資産減価償却率">
          <a:extLst>
            <a:ext uri="{FF2B5EF4-FFF2-40B4-BE49-F238E27FC236}">
              <a16:creationId xmlns:a16="http://schemas.microsoft.com/office/drawing/2014/main" id="{00000000-0008-0000-0F00-000008020000}"/>
            </a:ext>
          </a:extLst>
        </xdr:cNvPr>
        <xdr:cNvSpPr txBox="1"/>
      </xdr:nvSpPr>
      <xdr:spPr>
        <a:xfrm>
          <a:off x="14389744" y="5937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158767</xdr:rowOff>
    </xdr:from>
    <xdr:ext cx="405111" cy="259045"/>
    <xdr:sp macro="" textlink="">
      <xdr:nvSpPr>
        <xdr:cNvPr id="521" name="n_3mainValue【一般廃棄物処理施設】&#10;有形固定資産減価償却率">
          <a:extLst>
            <a:ext uri="{FF2B5EF4-FFF2-40B4-BE49-F238E27FC236}">
              <a16:creationId xmlns:a16="http://schemas.microsoft.com/office/drawing/2014/main" id="{00000000-0008-0000-0F00-000009020000}"/>
            </a:ext>
          </a:extLst>
        </xdr:cNvPr>
        <xdr:cNvSpPr txBox="1"/>
      </xdr:nvSpPr>
      <xdr:spPr>
        <a:xfrm>
          <a:off x="135007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a:extLst>
            <a:ext uri="{FF2B5EF4-FFF2-40B4-BE49-F238E27FC236}">
              <a16:creationId xmlns:a16="http://schemas.microsoft.com/office/drawing/2014/main" id="{00000000-0008-0000-0F00-00001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4" name="【一般廃棄物処理施設】&#10;一人当たり有形固定資産（償却資産）額最小値テキスト">
          <a:extLst>
            <a:ext uri="{FF2B5EF4-FFF2-40B4-BE49-F238E27FC236}">
              <a16:creationId xmlns:a16="http://schemas.microsoft.com/office/drawing/2014/main" id="{00000000-0008-0000-0F00-000020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46" name="【一般廃棄物処理施設】&#10;一人当たり有形固定資産（償却資産）額最大値テキスト">
          <a:extLst>
            <a:ext uri="{FF2B5EF4-FFF2-40B4-BE49-F238E27FC236}">
              <a16:creationId xmlns:a16="http://schemas.microsoft.com/office/drawing/2014/main" id="{00000000-0008-0000-0F00-000022020000}"/>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48" name="【一般廃棄物処理施設】&#10;一人当たり有形固定資産（償却資産）額平均値テキスト">
          <a:extLst>
            <a:ext uri="{FF2B5EF4-FFF2-40B4-BE49-F238E27FC236}">
              <a16:creationId xmlns:a16="http://schemas.microsoft.com/office/drawing/2014/main" id="{00000000-0008-0000-0F00-000024020000}"/>
            </a:ext>
          </a:extLst>
        </xdr:cNvPr>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135048</xdr:rowOff>
    </xdr:from>
    <xdr:to>
      <xdr:col>116</xdr:col>
      <xdr:colOff>114300</xdr:colOff>
      <xdr:row>40</xdr:row>
      <xdr:rowOff>65198</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22110700" y="682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157925</xdr:rowOff>
    </xdr:from>
    <xdr:ext cx="599010" cy="259045"/>
    <xdr:sp macro="" textlink="">
      <xdr:nvSpPr>
        <xdr:cNvPr id="560" name="【一般廃棄物処理施設】&#10;一人当たり有形固定資産（償却資産）額該当値テキスト">
          <a:extLst>
            <a:ext uri="{FF2B5EF4-FFF2-40B4-BE49-F238E27FC236}">
              <a16:creationId xmlns:a16="http://schemas.microsoft.com/office/drawing/2014/main" id="{00000000-0008-0000-0F00-000030020000}"/>
            </a:ext>
          </a:extLst>
        </xdr:cNvPr>
        <xdr:cNvSpPr txBox="1"/>
      </xdr:nvSpPr>
      <xdr:spPr>
        <a:xfrm>
          <a:off x="22199600" y="667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122525</xdr:rowOff>
    </xdr:from>
    <xdr:to>
      <xdr:col>112</xdr:col>
      <xdr:colOff>38100</xdr:colOff>
      <xdr:row>40</xdr:row>
      <xdr:rowOff>52675</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21272500" y="680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1875</xdr:rowOff>
    </xdr:from>
    <xdr:to>
      <xdr:col>116</xdr:col>
      <xdr:colOff>63500</xdr:colOff>
      <xdr:row>40</xdr:row>
      <xdr:rowOff>14398</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21323300" y="6859875"/>
          <a:ext cx="8382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1255</xdr:rowOff>
    </xdr:from>
    <xdr:to>
      <xdr:col>107</xdr:col>
      <xdr:colOff>101600</xdr:colOff>
      <xdr:row>40</xdr:row>
      <xdr:rowOff>102855</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20383500" y="685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1875</xdr:rowOff>
    </xdr:from>
    <xdr:to>
      <xdr:col>111</xdr:col>
      <xdr:colOff>177800</xdr:colOff>
      <xdr:row>40</xdr:row>
      <xdr:rowOff>52055</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flipV="1">
          <a:off x="20434300" y="6859875"/>
          <a:ext cx="889000" cy="5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169224</xdr:rowOff>
    </xdr:from>
    <xdr:to>
      <xdr:col>102</xdr:col>
      <xdr:colOff>165100</xdr:colOff>
      <xdr:row>40</xdr:row>
      <xdr:rowOff>99374</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19494500" y="685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48574</xdr:rowOff>
    </xdr:from>
    <xdr:to>
      <xdr:col>107</xdr:col>
      <xdr:colOff>50800</xdr:colOff>
      <xdr:row>40</xdr:row>
      <xdr:rowOff>52055</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9545300" y="6906574"/>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67" name="n_1aveValue【一般廃棄物処理施設】&#10;一人当たり有形固定資産（償却資産）額">
          <a:extLst>
            <a:ext uri="{FF2B5EF4-FFF2-40B4-BE49-F238E27FC236}">
              <a16:creationId xmlns:a16="http://schemas.microsoft.com/office/drawing/2014/main" id="{00000000-0008-0000-0F00-000037020000}"/>
            </a:ext>
          </a:extLst>
        </xdr:cNvPr>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68" name="n_2aveValue【一般廃棄物処理施設】&#10;一人当たり有形固定資産（償却資産）額">
          <a:extLst>
            <a:ext uri="{FF2B5EF4-FFF2-40B4-BE49-F238E27FC236}">
              <a16:creationId xmlns:a16="http://schemas.microsoft.com/office/drawing/2014/main" id="{00000000-0008-0000-0F00-000038020000}"/>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69" name="n_3aveValue【一般廃棄物処理施設】&#10;一人当たり有形固定資産（償却資産）額">
          <a:extLst>
            <a:ext uri="{FF2B5EF4-FFF2-40B4-BE49-F238E27FC236}">
              <a16:creationId xmlns:a16="http://schemas.microsoft.com/office/drawing/2014/main" id="{00000000-0008-0000-0F00-000039020000}"/>
            </a:ext>
          </a:extLst>
        </xdr:cNvPr>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70" name="n_4aveValue【一般廃棄物処理施設】&#10;一人当たり有形固定資産（償却資産）額">
          <a:extLst>
            <a:ext uri="{FF2B5EF4-FFF2-40B4-BE49-F238E27FC236}">
              <a16:creationId xmlns:a16="http://schemas.microsoft.com/office/drawing/2014/main" id="{00000000-0008-0000-0F00-00003A020000}"/>
            </a:ext>
          </a:extLst>
        </xdr:cNvPr>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69202</xdr:rowOff>
    </xdr:from>
    <xdr:ext cx="599010" cy="259045"/>
    <xdr:sp macro="" textlink="">
      <xdr:nvSpPr>
        <xdr:cNvPr id="571" name="n_1mainValue【一般廃棄物処理施設】&#10;一人当たり有形固定資産（償却資産）額">
          <a:extLst>
            <a:ext uri="{FF2B5EF4-FFF2-40B4-BE49-F238E27FC236}">
              <a16:creationId xmlns:a16="http://schemas.microsoft.com/office/drawing/2014/main" id="{00000000-0008-0000-0F00-00003B020000}"/>
            </a:ext>
          </a:extLst>
        </xdr:cNvPr>
        <xdr:cNvSpPr txBox="1"/>
      </xdr:nvSpPr>
      <xdr:spPr>
        <a:xfrm>
          <a:off x="21011095" y="658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93982</xdr:rowOff>
    </xdr:from>
    <xdr:ext cx="599010" cy="259045"/>
    <xdr:sp macro="" textlink="">
      <xdr:nvSpPr>
        <xdr:cNvPr id="572" name="n_2mainValue【一般廃棄物処理施設】&#10;一人当たり有形固定資産（償却資産）額">
          <a:extLst>
            <a:ext uri="{FF2B5EF4-FFF2-40B4-BE49-F238E27FC236}">
              <a16:creationId xmlns:a16="http://schemas.microsoft.com/office/drawing/2014/main" id="{00000000-0008-0000-0F00-00003C020000}"/>
            </a:ext>
          </a:extLst>
        </xdr:cNvPr>
        <xdr:cNvSpPr txBox="1"/>
      </xdr:nvSpPr>
      <xdr:spPr>
        <a:xfrm>
          <a:off x="20134795" y="695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115901</xdr:rowOff>
    </xdr:from>
    <xdr:ext cx="599010" cy="259045"/>
    <xdr:sp macro="" textlink="">
      <xdr:nvSpPr>
        <xdr:cNvPr id="573" name="n_3mainValue【一般廃棄物処理施設】&#10;一人当たり有形固定資産（償却資産）額">
          <a:extLst>
            <a:ext uri="{FF2B5EF4-FFF2-40B4-BE49-F238E27FC236}">
              <a16:creationId xmlns:a16="http://schemas.microsoft.com/office/drawing/2014/main" id="{00000000-0008-0000-0F00-00003D020000}"/>
            </a:ext>
          </a:extLst>
        </xdr:cNvPr>
        <xdr:cNvSpPr txBox="1"/>
      </xdr:nvSpPr>
      <xdr:spPr>
        <a:xfrm>
          <a:off x="19245795" y="663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保健センター・保健所】&#10;有形固定資産減価償却率グラフ枠">
          <a:extLst>
            <a:ext uri="{FF2B5EF4-FFF2-40B4-BE49-F238E27FC236}">
              <a16:creationId xmlns:a16="http://schemas.microsoft.com/office/drawing/2014/main" id="{00000000-0008-0000-0F00-00005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0" name="【保健センター・保健所】&#10;有形固定資産減価償却率最小値テキスト">
          <a:extLst>
            <a:ext uri="{FF2B5EF4-FFF2-40B4-BE49-F238E27FC236}">
              <a16:creationId xmlns:a16="http://schemas.microsoft.com/office/drawing/2014/main" id="{00000000-0008-0000-0F00-000058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02" name="【保健センター・保健所】&#10;有形固定資産減価償却率最大値テキスト">
          <a:extLst>
            <a:ext uri="{FF2B5EF4-FFF2-40B4-BE49-F238E27FC236}">
              <a16:creationId xmlns:a16="http://schemas.microsoft.com/office/drawing/2014/main" id="{00000000-0008-0000-0F00-00005A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604" name="【保健センター・保健所】&#10;有形固定資産減価償却率平均値テキスト">
          <a:extLst>
            <a:ext uri="{FF2B5EF4-FFF2-40B4-BE49-F238E27FC236}">
              <a16:creationId xmlns:a16="http://schemas.microsoft.com/office/drawing/2014/main" id="{00000000-0008-0000-0F00-00005C020000}"/>
            </a:ext>
          </a:extLst>
        </xdr:cNvPr>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58601</xdr:rowOff>
    </xdr:from>
    <xdr:to>
      <xdr:col>85</xdr:col>
      <xdr:colOff>177800</xdr:colOff>
      <xdr:row>59</xdr:row>
      <xdr:rowOff>160201</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62687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81478</xdr:rowOff>
    </xdr:from>
    <xdr:ext cx="405111" cy="259045"/>
    <xdr:sp macro="" textlink="">
      <xdr:nvSpPr>
        <xdr:cNvPr id="616" name="【保健センター・保健所】&#10;有形固定資産減価償却率該当値テキスト">
          <a:extLst>
            <a:ext uri="{FF2B5EF4-FFF2-40B4-BE49-F238E27FC236}">
              <a16:creationId xmlns:a16="http://schemas.microsoft.com/office/drawing/2014/main" id="{00000000-0008-0000-0F00-000068020000}"/>
            </a:ext>
          </a:extLst>
        </xdr:cNvPr>
        <xdr:cNvSpPr txBox="1"/>
      </xdr:nvSpPr>
      <xdr:spPr>
        <a:xfrm>
          <a:off x="16357600" y="1002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109401</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5481300" y="101890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14541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37556</xdr:rowOff>
    </xdr:from>
    <xdr:to>
      <xdr:col>81</xdr:col>
      <xdr:colOff>50800</xdr:colOff>
      <xdr:row>59</xdr:row>
      <xdr:rowOff>73478</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4592300" y="1015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122283</xdr:rowOff>
    </xdr:from>
    <xdr:to>
      <xdr:col>72</xdr:col>
      <xdr:colOff>38100</xdr:colOff>
      <xdr:row>59</xdr:row>
      <xdr:rowOff>52433</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13652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1633</xdr:rowOff>
    </xdr:from>
    <xdr:to>
      <xdr:col>76</xdr:col>
      <xdr:colOff>114300</xdr:colOff>
      <xdr:row>59</xdr:row>
      <xdr:rowOff>37556</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3703300" y="1011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623" name="n_1aveValue【保健センター・保健所】&#10;有形固定資産減価償却率">
          <a:extLst>
            <a:ext uri="{FF2B5EF4-FFF2-40B4-BE49-F238E27FC236}">
              <a16:creationId xmlns:a16="http://schemas.microsoft.com/office/drawing/2014/main" id="{00000000-0008-0000-0F00-00006F020000}"/>
            </a:ext>
          </a:extLst>
        </xdr:cNvPr>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624" name="n_2aveValue【保健センター・保健所】&#10;有形固定資産減価償却率">
          <a:extLst>
            <a:ext uri="{FF2B5EF4-FFF2-40B4-BE49-F238E27FC236}">
              <a16:creationId xmlns:a16="http://schemas.microsoft.com/office/drawing/2014/main" id="{00000000-0008-0000-0F00-000070020000}"/>
            </a:ext>
          </a:extLst>
        </xdr:cNvPr>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25" name="n_3aveValue【保健センター・保健所】&#10;有形固定資産減価償却率">
          <a:extLst>
            <a:ext uri="{FF2B5EF4-FFF2-40B4-BE49-F238E27FC236}">
              <a16:creationId xmlns:a16="http://schemas.microsoft.com/office/drawing/2014/main" id="{00000000-0008-0000-0F00-000071020000}"/>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26" name="n_4aveValue【保健センター・保健所】&#10;有形固定資産減価償却率">
          <a:extLst>
            <a:ext uri="{FF2B5EF4-FFF2-40B4-BE49-F238E27FC236}">
              <a16:creationId xmlns:a16="http://schemas.microsoft.com/office/drawing/2014/main" id="{00000000-0008-0000-0F00-000072020000}"/>
            </a:ext>
          </a:extLst>
        </xdr:cNvPr>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627" name="n_1mainValue【保健センター・保健所】&#10;有形固定資産減価償却率">
          <a:extLst>
            <a:ext uri="{FF2B5EF4-FFF2-40B4-BE49-F238E27FC236}">
              <a16:creationId xmlns:a16="http://schemas.microsoft.com/office/drawing/2014/main" id="{00000000-0008-0000-0F00-000073020000}"/>
            </a:ext>
          </a:extLst>
        </xdr:cNvPr>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28" name="n_2mainValue【保健センター・保健所】&#10;有形固定資産減価償却率">
          <a:extLst>
            <a:ext uri="{FF2B5EF4-FFF2-40B4-BE49-F238E27FC236}">
              <a16:creationId xmlns:a16="http://schemas.microsoft.com/office/drawing/2014/main" id="{00000000-0008-0000-0F00-000074020000}"/>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68960</xdr:rowOff>
    </xdr:from>
    <xdr:ext cx="405111" cy="259045"/>
    <xdr:sp macro="" textlink="">
      <xdr:nvSpPr>
        <xdr:cNvPr id="629" name="n_3mainValue【保健センター・保健所】&#10;有形固定資産減価償却率">
          <a:extLst>
            <a:ext uri="{FF2B5EF4-FFF2-40B4-BE49-F238E27FC236}">
              <a16:creationId xmlns:a16="http://schemas.microsoft.com/office/drawing/2014/main" id="{00000000-0008-0000-0F00-000075020000}"/>
            </a:ext>
          </a:extLst>
        </xdr:cNvPr>
        <xdr:cNvSpPr txBox="1"/>
      </xdr:nvSpPr>
      <xdr:spPr>
        <a:xfrm>
          <a:off x="13500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2" name="【保健センター・保健所】&#10;一人当たり面積グラフ枠">
          <a:extLst>
            <a:ext uri="{FF2B5EF4-FFF2-40B4-BE49-F238E27FC236}">
              <a16:creationId xmlns:a16="http://schemas.microsoft.com/office/drawing/2014/main" id="{00000000-0008-0000-0F00-00008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54" name="【保健センター・保健所】&#10;一人当たり面積最小値テキスト">
          <a:extLst>
            <a:ext uri="{FF2B5EF4-FFF2-40B4-BE49-F238E27FC236}">
              <a16:creationId xmlns:a16="http://schemas.microsoft.com/office/drawing/2014/main" id="{00000000-0008-0000-0F00-00008E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6" name="【保健センター・保健所】&#10;一人当たり面積最大値テキスト">
          <a:extLst>
            <a:ext uri="{FF2B5EF4-FFF2-40B4-BE49-F238E27FC236}">
              <a16:creationId xmlns:a16="http://schemas.microsoft.com/office/drawing/2014/main" id="{00000000-0008-0000-0F00-000090020000}"/>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58" name="【保健センター・保健所】&#10;一人当たり面積平均値テキスト">
          <a:extLst>
            <a:ext uri="{FF2B5EF4-FFF2-40B4-BE49-F238E27FC236}">
              <a16:creationId xmlns:a16="http://schemas.microsoft.com/office/drawing/2014/main" id="{00000000-0008-0000-0F00-000092020000}"/>
            </a:ext>
          </a:extLst>
        </xdr:cNvPr>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10160</xdr:rowOff>
    </xdr:from>
    <xdr:to>
      <xdr:col>116</xdr:col>
      <xdr:colOff>114300</xdr:colOff>
      <xdr:row>63</xdr:row>
      <xdr:rowOff>111760</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22110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160037</xdr:rowOff>
    </xdr:from>
    <xdr:ext cx="469744" cy="259045"/>
    <xdr:sp macro="" textlink="">
      <xdr:nvSpPr>
        <xdr:cNvPr id="670" name="【保健センター・保健所】&#10;一人当たり面積該当値テキスト">
          <a:extLst>
            <a:ext uri="{FF2B5EF4-FFF2-40B4-BE49-F238E27FC236}">
              <a16:creationId xmlns:a16="http://schemas.microsoft.com/office/drawing/2014/main" id="{00000000-0008-0000-0F00-00009E020000}"/>
            </a:ext>
          </a:extLst>
        </xdr:cNvPr>
        <xdr:cNvSpPr txBox="1"/>
      </xdr:nvSpPr>
      <xdr:spPr>
        <a:xfrm>
          <a:off x="22199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xdr:rowOff>
    </xdr:from>
    <xdr:to>
      <xdr:col>112</xdr:col>
      <xdr:colOff>38100</xdr:colOff>
      <xdr:row>63</xdr:row>
      <xdr:rowOff>115570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21272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60960</xdr:rowOff>
    </xdr:from>
    <xdr:to>
      <xdr:col>116</xdr:col>
      <xdr:colOff>63500</xdr:colOff>
      <xdr:row>63</xdr:row>
      <xdr:rowOff>64770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flipV="1">
          <a:off x="21323300" y="108623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64770</xdr:rowOff>
    </xdr:from>
    <xdr:to>
      <xdr:col>111</xdr:col>
      <xdr:colOff>177800</xdr:colOff>
      <xdr:row>63</xdr:row>
      <xdr:rowOff>68580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flipV="1">
          <a:off x="20434300" y="1086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9494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68580</xdr:rowOff>
    </xdr:from>
    <xdr:to>
      <xdr:col>107</xdr:col>
      <xdr:colOff>50800</xdr:colOff>
      <xdr:row>63</xdr:row>
      <xdr:rowOff>68580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9545300" y="1086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77" name="n_1aveValue【保健センター・保健所】&#10;一人当たり面積">
          <a:extLst>
            <a:ext uri="{FF2B5EF4-FFF2-40B4-BE49-F238E27FC236}">
              <a16:creationId xmlns:a16="http://schemas.microsoft.com/office/drawing/2014/main" id="{00000000-0008-0000-0F00-0000A5020000}"/>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78" name="n_2aveValue【保健センター・保健所】&#10;一人当たり面積">
          <a:extLst>
            <a:ext uri="{FF2B5EF4-FFF2-40B4-BE49-F238E27FC236}">
              <a16:creationId xmlns:a16="http://schemas.microsoft.com/office/drawing/2014/main" id="{00000000-0008-0000-0F00-0000A6020000}"/>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79" name="n_3aveValue【保健センター・保健所】&#10;一人当たり面積">
          <a:extLst>
            <a:ext uri="{FF2B5EF4-FFF2-40B4-BE49-F238E27FC236}">
              <a16:creationId xmlns:a16="http://schemas.microsoft.com/office/drawing/2014/main" id="{00000000-0008-0000-0F00-0000A7020000}"/>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80" name="n_4aveValue【保健センター・保健所】&#10;一人当たり面積">
          <a:extLst>
            <a:ext uri="{FF2B5EF4-FFF2-40B4-BE49-F238E27FC236}">
              <a16:creationId xmlns:a16="http://schemas.microsoft.com/office/drawing/2014/main" id="{00000000-0008-0000-0F00-0000A8020000}"/>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106697</xdr:rowOff>
    </xdr:from>
    <xdr:ext cx="469744" cy="259045"/>
    <xdr:sp macro="" textlink="">
      <xdr:nvSpPr>
        <xdr:cNvPr id="681" name="n_1mainValue【保健センター・保健所】&#10;一人当たり面積">
          <a:extLst>
            <a:ext uri="{FF2B5EF4-FFF2-40B4-BE49-F238E27FC236}">
              <a16:creationId xmlns:a16="http://schemas.microsoft.com/office/drawing/2014/main" id="{00000000-0008-0000-0F00-0000A9020000}"/>
            </a:ext>
          </a:extLst>
        </xdr:cNvPr>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682" name="n_2mainValue【保健センター・保健所】&#10;一人当たり面積">
          <a:extLst>
            <a:ext uri="{FF2B5EF4-FFF2-40B4-BE49-F238E27FC236}">
              <a16:creationId xmlns:a16="http://schemas.microsoft.com/office/drawing/2014/main" id="{00000000-0008-0000-0F00-0000AA020000}"/>
            </a:ext>
          </a:extLst>
        </xdr:cNvPr>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683" name="n_3mainValue【保健センター・保健所】&#10;一人当たり面積">
          <a:extLst>
            <a:ext uri="{FF2B5EF4-FFF2-40B4-BE49-F238E27FC236}">
              <a16:creationId xmlns:a16="http://schemas.microsoft.com/office/drawing/2014/main" id="{00000000-0008-0000-0F00-0000AB020000}"/>
            </a:ext>
          </a:extLst>
        </xdr:cNvPr>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消防施設】&#10;有形固定資産減価償却率グラフ枠">
          <a:extLst>
            <a:ext uri="{FF2B5EF4-FFF2-40B4-BE49-F238E27FC236}">
              <a16:creationId xmlns:a16="http://schemas.microsoft.com/office/drawing/2014/main" id="{00000000-0008-0000-0F00-0000C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0" name="【消防施設】&#10;有形固定資産減価償却率最小値テキスト">
          <a:extLst>
            <a:ext uri="{FF2B5EF4-FFF2-40B4-BE49-F238E27FC236}">
              <a16:creationId xmlns:a16="http://schemas.microsoft.com/office/drawing/2014/main" id="{00000000-0008-0000-0F00-0000C6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12" name="【消防施設】&#10;有形固定資産減価償却率最大値テキスト">
          <a:extLst>
            <a:ext uri="{FF2B5EF4-FFF2-40B4-BE49-F238E27FC236}">
              <a16:creationId xmlns:a16="http://schemas.microsoft.com/office/drawing/2014/main" id="{00000000-0008-0000-0F00-0000C8020000}"/>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14" name="【消防施設】&#10;有形固定資産減価償却率平均値テキスト">
          <a:extLst>
            <a:ext uri="{FF2B5EF4-FFF2-40B4-BE49-F238E27FC236}">
              <a16:creationId xmlns:a16="http://schemas.microsoft.com/office/drawing/2014/main" id="{00000000-0008-0000-0F00-0000CA020000}"/>
            </a:ext>
          </a:extLst>
        </xdr:cNvPr>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155484</xdr:rowOff>
    </xdr:from>
    <xdr:to>
      <xdr:col>85</xdr:col>
      <xdr:colOff>177800</xdr:colOff>
      <xdr:row>83</xdr:row>
      <xdr:rowOff>85634</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62687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6911</xdr:rowOff>
    </xdr:from>
    <xdr:ext cx="405111" cy="259045"/>
    <xdr:sp macro="" textlink="">
      <xdr:nvSpPr>
        <xdr:cNvPr id="726" name="【消防施設】&#10;有形固定資産減価償却率該当値テキスト">
          <a:extLst>
            <a:ext uri="{FF2B5EF4-FFF2-40B4-BE49-F238E27FC236}">
              <a16:creationId xmlns:a16="http://schemas.microsoft.com/office/drawing/2014/main" id="{00000000-0008-0000-0F00-0000D6020000}"/>
            </a:ext>
          </a:extLst>
        </xdr:cNvPr>
        <xdr:cNvSpPr txBox="1"/>
      </xdr:nvSpPr>
      <xdr:spPr>
        <a:xfrm>
          <a:off x="16357600" y="1406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166914</xdr:rowOff>
    </xdr:from>
    <xdr:to>
      <xdr:col>81</xdr:col>
      <xdr:colOff>101600</xdr:colOff>
      <xdr:row>81</xdr:row>
      <xdr:rowOff>97064</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5430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46264</xdr:rowOff>
    </xdr:from>
    <xdr:to>
      <xdr:col>85</xdr:col>
      <xdr:colOff>127000</xdr:colOff>
      <xdr:row>83</xdr:row>
      <xdr:rowOff>34834</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5481300" y="13933714"/>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46082</xdr:rowOff>
    </xdr:from>
    <xdr:to>
      <xdr:col>76</xdr:col>
      <xdr:colOff>165100</xdr:colOff>
      <xdr:row>82</xdr:row>
      <xdr:rowOff>147682</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4541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46264</xdr:rowOff>
    </xdr:from>
    <xdr:to>
      <xdr:col>81</xdr:col>
      <xdr:colOff>50800</xdr:colOff>
      <xdr:row>82</xdr:row>
      <xdr:rowOff>96882</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flipV="1">
          <a:off x="14592300" y="13933714"/>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31" name="楕円 730">
          <a:extLst>
            <a:ext uri="{FF2B5EF4-FFF2-40B4-BE49-F238E27FC236}">
              <a16:creationId xmlns:a16="http://schemas.microsoft.com/office/drawing/2014/main" id="{00000000-0008-0000-0F00-0000DB020000}"/>
            </a:ext>
          </a:extLst>
        </xdr:cNvPr>
        <xdr:cNvSpPr/>
      </xdr:nvSpPr>
      <xdr:spPr>
        <a:xfrm>
          <a:off x="13652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49530</xdr:rowOff>
    </xdr:from>
    <xdr:to>
      <xdr:col>76</xdr:col>
      <xdr:colOff>114300</xdr:colOff>
      <xdr:row>82</xdr:row>
      <xdr:rowOff>96882</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3703300" y="14108430"/>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33" name="n_1aveValue【消防施設】&#10;有形固定資産減価償却率">
          <a:extLst>
            <a:ext uri="{FF2B5EF4-FFF2-40B4-BE49-F238E27FC236}">
              <a16:creationId xmlns:a16="http://schemas.microsoft.com/office/drawing/2014/main" id="{00000000-0008-0000-0F00-0000DD020000}"/>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34" name="n_2aveValue【消防施設】&#10;有形固定資産減価償却率">
          <a:extLst>
            <a:ext uri="{FF2B5EF4-FFF2-40B4-BE49-F238E27FC236}">
              <a16:creationId xmlns:a16="http://schemas.microsoft.com/office/drawing/2014/main" id="{00000000-0008-0000-0F00-0000DE020000}"/>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35" name="n_3aveValue【消防施設】&#10;有形固定資産減価償却率">
          <a:extLst>
            <a:ext uri="{FF2B5EF4-FFF2-40B4-BE49-F238E27FC236}">
              <a16:creationId xmlns:a16="http://schemas.microsoft.com/office/drawing/2014/main" id="{00000000-0008-0000-0F00-0000DF020000}"/>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36" name="n_4aveValue【消防施設】&#10;有形固定資産減価償却率">
          <a:extLst>
            <a:ext uri="{FF2B5EF4-FFF2-40B4-BE49-F238E27FC236}">
              <a16:creationId xmlns:a16="http://schemas.microsoft.com/office/drawing/2014/main" id="{00000000-0008-0000-0F00-0000E0020000}"/>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113591</xdr:rowOff>
    </xdr:from>
    <xdr:ext cx="405111" cy="259045"/>
    <xdr:sp macro="" textlink="">
      <xdr:nvSpPr>
        <xdr:cNvPr id="737" name="n_1mainValue【消防施設】&#10;有形固定資産減価償却率">
          <a:extLst>
            <a:ext uri="{FF2B5EF4-FFF2-40B4-BE49-F238E27FC236}">
              <a16:creationId xmlns:a16="http://schemas.microsoft.com/office/drawing/2014/main" id="{00000000-0008-0000-0F00-0000E1020000}"/>
            </a:ext>
          </a:extLst>
        </xdr:cNvPr>
        <xdr:cNvSpPr txBox="1"/>
      </xdr:nvSpPr>
      <xdr:spPr>
        <a:xfrm>
          <a:off x="152660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138809</xdr:rowOff>
    </xdr:from>
    <xdr:ext cx="405111" cy="259045"/>
    <xdr:sp macro="" textlink="">
      <xdr:nvSpPr>
        <xdr:cNvPr id="738" name="n_2mainValue【消防施設】&#10;有形固定資産減価償却率">
          <a:extLst>
            <a:ext uri="{FF2B5EF4-FFF2-40B4-BE49-F238E27FC236}">
              <a16:creationId xmlns:a16="http://schemas.microsoft.com/office/drawing/2014/main" id="{00000000-0008-0000-0F00-0000E2020000}"/>
            </a:ext>
          </a:extLst>
        </xdr:cNvPr>
        <xdr:cNvSpPr txBox="1"/>
      </xdr:nvSpPr>
      <xdr:spPr>
        <a:xfrm>
          <a:off x="143897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739" name="n_3mainValue【消防施設】&#10;有形固定資産減価償却率">
          <a:extLst>
            <a:ext uri="{FF2B5EF4-FFF2-40B4-BE49-F238E27FC236}">
              <a16:creationId xmlns:a16="http://schemas.microsoft.com/office/drawing/2014/main" id="{00000000-0008-0000-0F00-0000E3020000}"/>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a:extLst>
            <a:ext uri="{FF2B5EF4-FFF2-40B4-BE49-F238E27FC236}">
              <a16:creationId xmlns:a16="http://schemas.microsoft.com/office/drawing/2014/main" id="{00000000-0008-0000-0F00-0000F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62" name="【消防施設】&#10;一人当たり面積最小値テキスト">
          <a:extLst>
            <a:ext uri="{FF2B5EF4-FFF2-40B4-BE49-F238E27FC236}">
              <a16:creationId xmlns:a16="http://schemas.microsoft.com/office/drawing/2014/main" id="{00000000-0008-0000-0F00-0000FA020000}"/>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64" name="【消防施設】&#10;一人当たり面積最大値テキスト">
          <a:extLst>
            <a:ext uri="{FF2B5EF4-FFF2-40B4-BE49-F238E27FC236}">
              <a16:creationId xmlns:a16="http://schemas.microsoft.com/office/drawing/2014/main" id="{00000000-0008-0000-0F00-0000FC020000}"/>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66" name="【消防施設】&#10;一人当たり面積平均値テキスト">
          <a:extLst>
            <a:ext uri="{FF2B5EF4-FFF2-40B4-BE49-F238E27FC236}">
              <a16:creationId xmlns:a16="http://schemas.microsoft.com/office/drawing/2014/main" id="{00000000-0008-0000-0F00-0000FE020000}"/>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108458</xdr:rowOff>
    </xdr:from>
    <xdr:to>
      <xdr:col>116</xdr:col>
      <xdr:colOff>114300</xdr:colOff>
      <xdr:row>86</xdr:row>
      <xdr:rowOff>38608</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22110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23385</xdr:rowOff>
    </xdr:from>
    <xdr:ext cx="469744" cy="259045"/>
    <xdr:sp macro="" textlink="">
      <xdr:nvSpPr>
        <xdr:cNvPr id="778" name="【消防施設】&#10;一人当たり面積該当値テキスト">
          <a:extLst>
            <a:ext uri="{FF2B5EF4-FFF2-40B4-BE49-F238E27FC236}">
              <a16:creationId xmlns:a16="http://schemas.microsoft.com/office/drawing/2014/main" id="{00000000-0008-0000-0F00-00000A030000}"/>
            </a:ext>
          </a:extLst>
        </xdr:cNvPr>
        <xdr:cNvSpPr txBox="1"/>
      </xdr:nvSpPr>
      <xdr:spPr>
        <a:xfrm>
          <a:off x="22199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109373</xdr:rowOff>
    </xdr:from>
    <xdr:to>
      <xdr:col>112</xdr:col>
      <xdr:colOff>38100</xdr:colOff>
      <xdr:row>86</xdr:row>
      <xdr:rowOff>39523</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212725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159258</xdr:rowOff>
    </xdr:from>
    <xdr:to>
      <xdr:col>116</xdr:col>
      <xdr:colOff>63500</xdr:colOff>
      <xdr:row>85</xdr:row>
      <xdr:rowOff>160173</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flipV="1">
          <a:off x="21323300" y="1473250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125831</xdr:rowOff>
    </xdr:from>
    <xdr:to>
      <xdr:col>107</xdr:col>
      <xdr:colOff>101600</xdr:colOff>
      <xdr:row>86</xdr:row>
      <xdr:rowOff>55981</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20383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160173</xdr:rowOff>
    </xdr:from>
    <xdr:to>
      <xdr:col>111</xdr:col>
      <xdr:colOff>177800</xdr:colOff>
      <xdr:row>86</xdr:row>
      <xdr:rowOff>5181</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flipV="1">
          <a:off x="20434300" y="14733423"/>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5181</xdr:rowOff>
    </xdr:from>
    <xdr:to>
      <xdr:col>107</xdr:col>
      <xdr:colOff>50800</xdr:colOff>
      <xdr:row>86</xdr:row>
      <xdr:rowOff>6096</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flipV="1">
          <a:off x="19545300" y="1474988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85" name="n_1aveValue【消防施設】&#10;一人当たり面積">
          <a:extLst>
            <a:ext uri="{FF2B5EF4-FFF2-40B4-BE49-F238E27FC236}">
              <a16:creationId xmlns:a16="http://schemas.microsoft.com/office/drawing/2014/main" id="{00000000-0008-0000-0F00-000011030000}"/>
            </a:ext>
          </a:extLst>
        </xdr:cNvPr>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86" name="n_2aveValue【消防施設】&#10;一人当たり面積">
          <a:extLst>
            <a:ext uri="{FF2B5EF4-FFF2-40B4-BE49-F238E27FC236}">
              <a16:creationId xmlns:a16="http://schemas.microsoft.com/office/drawing/2014/main" id="{00000000-0008-0000-0F00-000012030000}"/>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87" name="n_3aveValue【消防施設】&#10;一人当たり面積">
          <a:extLst>
            <a:ext uri="{FF2B5EF4-FFF2-40B4-BE49-F238E27FC236}">
              <a16:creationId xmlns:a16="http://schemas.microsoft.com/office/drawing/2014/main" id="{00000000-0008-0000-0F00-000013030000}"/>
            </a:ext>
          </a:extLst>
        </xdr:cNvPr>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88" name="n_4aveValue【消防施設】&#10;一人当たり面積">
          <a:extLst>
            <a:ext uri="{FF2B5EF4-FFF2-40B4-BE49-F238E27FC236}">
              <a16:creationId xmlns:a16="http://schemas.microsoft.com/office/drawing/2014/main" id="{00000000-0008-0000-0F00-000014030000}"/>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30650</xdr:rowOff>
    </xdr:from>
    <xdr:ext cx="469744" cy="259045"/>
    <xdr:sp macro="" textlink="">
      <xdr:nvSpPr>
        <xdr:cNvPr id="789" name="n_1mainValue【消防施設】&#10;一人当たり面積">
          <a:extLst>
            <a:ext uri="{FF2B5EF4-FFF2-40B4-BE49-F238E27FC236}">
              <a16:creationId xmlns:a16="http://schemas.microsoft.com/office/drawing/2014/main" id="{00000000-0008-0000-0F00-000015030000}"/>
            </a:ext>
          </a:extLst>
        </xdr:cNvPr>
        <xdr:cNvSpPr txBox="1"/>
      </xdr:nvSpPr>
      <xdr:spPr>
        <a:xfrm>
          <a:off x="21075727" y="1477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47108</xdr:rowOff>
    </xdr:from>
    <xdr:ext cx="469744" cy="259045"/>
    <xdr:sp macro="" textlink="">
      <xdr:nvSpPr>
        <xdr:cNvPr id="790" name="n_2mainValue【消防施設】&#10;一人当たり面積">
          <a:extLst>
            <a:ext uri="{FF2B5EF4-FFF2-40B4-BE49-F238E27FC236}">
              <a16:creationId xmlns:a16="http://schemas.microsoft.com/office/drawing/2014/main" id="{00000000-0008-0000-0F00-000016030000}"/>
            </a:ext>
          </a:extLst>
        </xdr:cNvPr>
        <xdr:cNvSpPr txBox="1"/>
      </xdr:nvSpPr>
      <xdr:spPr>
        <a:xfrm>
          <a:off x="201994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791" name="n_3mainValue【消防施設】&#10;一人当たり面積">
          <a:extLst>
            <a:ext uri="{FF2B5EF4-FFF2-40B4-BE49-F238E27FC236}">
              <a16:creationId xmlns:a16="http://schemas.microsoft.com/office/drawing/2014/main" id="{00000000-0008-0000-0F00-000017030000}"/>
            </a:ext>
          </a:extLst>
        </xdr:cNvPr>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a:extLst>
            <a:ext uri="{FF2B5EF4-FFF2-40B4-BE49-F238E27FC236}">
              <a16:creationId xmlns:a16="http://schemas.microsoft.com/office/drawing/2014/main" id="{00000000-0008-0000-0F00-00003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8" name="【庁舎】&#10;有形固定資産減価償却率最小値テキスト">
          <a:extLst>
            <a:ext uri="{FF2B5EF4-FFF2-40B4-BE49-F238E27FC236}">
              <a16:creationId xmlns:a16="http://schemas.microsoft.com/office/drawing/2014/main" id="{00000000-0008-0000-0F00-00003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20" name="【庁舎】&#10;有形固定資産減価償却率最大値テキスト">
          <a:extLst>
            <a:ext uri="{FF2B5EF4-FFF2-40B4-BE49-F238E27FC236}">
              <a16:creationId xmlns:a16="http://schemas.microsoft.com/office/drawing/2014/main" id="{00000000-0008-0000-0F00-00003403000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22" name="【庁舎】&#10;有形固定資産減価償却率平均値テキスト">
          <a:extLst>
            <a:ext uri="{FF2B5EF4-FFF2-40B4-BE49-F238E27FC236}">
              <a16:creationId xmlns:a16="http://schemas.microsoft.com/office/drawing/2014/main" id="{00000000-0008-0000-0F00-000036030000}"/>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64588</xdr:rowOff>
    </xdr:from>
    <xdr:to>
      <xdr:col>85</xdr:col>
      <xdr:colOff>177800</xdr:colOff>
      <xdr:row>106</xdr:row>
      <xdr:rowOff>166188</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16268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43015</xdr:rowOff>
    </xdr:from>
    <xdr:ext cx="405111" cy="259045"/>
    <xdr:sp macro="" textlink="">
      <xdr:nvSpPr>
        <xdr:cNvPr id="834" name="【庁舎】&#10;有形固定資産減価償却率該当値テキスト">
          <a:extLst>
            <a:ext uri="{FF2B5EF4-FFF2-40B4-BE49-F238E27FC236}">
              <a16:creationId xmlns:a16="http://schemas.microsoft.com/office/drawing/2014/main" id="{00000000-0008-0000-0F00-000042030000}"/>
            </a:ext>
          </a:extLst>
        </xdr:cNvPr>
        <xdr:cNvSpPr txBox="1"/>
      </xdr:nvSpPr>
      <xdr:spPr>
        <a:xfrm>
          <a:off x="16357600"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46627</xdr:rowOff>
    </xdr:from>
    <xdr:to>
      <xdr:col>81</xdr:col>
      <xdr:colOff>101600</xdr:colOff>
      <xdr:row>106</xdr:row>
      <xdr:rowOff>148227</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15430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97427</xdr:rowOff>
    </xdr:from>
    <xdr:to>
      <xdr:col>85</xdr:col>
      <xdr:colOff>127000</xdr:colOff>
      <xdr:row>106</xdr:row>
      <xdr:rowOff>115388</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5481300" y="1827112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25400</xdr:rowOff>
    </xdr:from>
    <xdr:to>
      <xdr:col>76</xdr:col>
      <xdr:colOff>165100</xdr:colOff>
      <xdr:row>106</xdr:row>
      <xdr:rowOff>127000</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1454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76200</xdr:rowOff>
    </xdr:from>
    <xdr:to>
      <xdr:col>81</xdr:col>
      <xdr:colOff>50800</xdr:colOff>
      <xdr:row>106</xdr:row>
      <xdr:rowOff>97427</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4592300" y="1824990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13652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56606</xdr:rowOff>
    </xdr:from>
    <xdr:to>
      <xdr:col>76</xdr:col>
      <xdr:colOff>114300</xdr:colOff>
      <xdr:row>106</xdr:row>
      <xdr:rowOff>76200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3703300" y="182303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41" name="n_1aveValue【庁舎】&#10;有形固定資産減価償却率">
          <a:extLst>
            <a:ext uri="{FF2B5EF4-FFF2-40B4-BE49-F238E27FC236}">
              <a16:creationId xmlns:a16="http://schemas.microsoft.com/office/drawing/2014/main" id="{00000000-0008-0000-0F00-000049030000}"/>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42" name="n_2aveValue【庁舎】&#10;有形固定資産減価償却率">
          <a:extLst>
            <a:ext uri="{FF2B5EF4-FFF2-40B4-BE49-F238E27FC236}">
              <a16:creationId xmlns:a16="http://schemas.microsoft.com/office/drawing/2014/main" id="{00000000-0008-0000-0F00-00004A030000}"/>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43" name="n_3aveValue【庁舎】&#10;有形固定資産減価償却率">
          <a:extLst>
            <a:ext uri="{FF2B5EF4-FFF2-40B4-BE49-F238E27FC236}">
              <a16:creationId xmlns:a16="http://schemas.microsoft.com/office/drawing/2014/main" id="{00000000-0008-0000-0F00-00004B030000}"/>
            </a:ext>
          </a:extLst>
        </xdr:cNvPr>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44" name="n_4aveValue【庁舎】&#10;有形固定資産減価償却率">
          <a:extLst>
            <a:ext uri="{FF2B5EF4-FFF2-40B4-BE49-F238E27FC236}">
              <a16:creationId xmlns:a16="http://schemas.microsoft.com/office/drawing/2014/main" id="{00000000-0008-0000-0F00-00004C030000}"/>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139354</xdr:rowOff>
    </xdr:from>
    <xdr:ext cx="405111" cy="259045"/>
    <xdr:sp macro="" textlink="">
      <xdr:nvSpPr>
        <xdr:cNvPr id="845" name="n_1mainValue【庁舎】&#10;有形固定資産減価償却率">
          <a:extLst>
            <a:ext uri="{FF2B5EF4-FFF2-40B4-BE49-F238E27FC236}">
              <a16:creationId xmlns:a16="http://schemas.microsoft.com/office/drawing/2014/main" id="{00000000-0008-0000-0F00-00004D030000}"/>
            </a:ext>
          </a:extLst>
        </xdr:cNvPr>
        <xdr:cNvSpPr txBox="1"/>
      </xdr:nvSpPr>
      <xdr:spPr>
        <a:xfrm>
          <a:off x="152660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118127</xdr:rowOff>
    </xdr:from>
    <xdr:ext cx="405111" cy="259045"/>
    <xdr:sp macro="" textlink="">
      <xdr:nvSpPr>
        <xdr:cNvPr id="846" name="n_2mainValue【庁舎】&#10;有形固定資産減価償却率">
          <a:extLst>
            <a:ext uri="{FF2B5EF4-FFF2-40B4-BE49-F238E27FC236}">
              <a16:creationId xmlns:a16="http://schemas.microsoft.com/office/drawing/2014/main" id="{00000000-0008-0000-0F00-00004E030000}"/>
            </a:ext>
          </a:extLst>
        </xdr:cNvPr>
        <xdr:cNvSpPr txBox="1"/>
      </xdr:nvSpPr>
      <xdr:spPr>
        <a:xfrm>
          <a:off x="14389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98533</xdr:rowOff>
    </xdr:from>
    <xdr:ext cx="405111" cy="259045"/>
    <xdr:sp macro="" textlink="">
      <xdr:nvSpPr>
        <xdr:cNvPr id="847" name="n_3mainValue【庁舎】&#10;有形固定資産減価償却率">
          <a:extLst>
            <a:ext uri="{FF2B5EF4-FFF2-40B4-BE49-F238E27FC236}">
              <a16:creationId xmlns:a16="http://schemas.microsoft.com/office/drawing/2014/main" id="{00000000-0008-0000-0F00-00004F030000}"/>
            </a:ext>
          </a:extLst>
        </xdr:cNvPr>
        <xdr:cNvSpPr txBox="1"/>
      </xdr:nvSpPr>
      <xdr:spPr>
        <a:xfrm>
          <a:off x="13500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2" name="【庁舎】&#10;一人当たり面積グラフ枠">
          <a:extLst>
            <a:ext uri="{FF2B5EF4-FFF2-40B4-BE49-F238E27FC236}">
              <a16:creationId xmlns:a16="http://schemas.microsoft.com/office/drawing/2014/main" id="{00000000-0008-0000-0F00-00006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74" name="【庁舎】&#10;一人当たり面積最小値テキスト">
          <a:extLst>
            <a:ext uri="{FF2B5EF4-FFF2-40B4-BE49-F238E27FC236}">
              <a16:creationId xmlns:a16="http://schemas.microsoft.com/office/drawing/2014/main" id="{00000000-0008-0000-0F00-00006A030000}"/>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76" name="【庁舎】&#10;一人当たり面積最大値テキスト">
          <a:extLst>
            <a:ext uri="{FF2B5EF4-FFF2-40B4-BE49-F238E27FC236}">
              <a16:creationId xmlns:a16="http://schemas.microsoft.com/office/drawing/2014/main" id="{00000000-0008-0000-0F00-00006C030000}"/>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878" name="【庁舎】&#10;一人当たり面積平均値テキスト">
          <a:extLst>
            <a:ext uri="{FF2B5EF4-FFF2-40B4-BE49-F238E27FC236}">
              <a16:creationId xmlns:a16="http://schemas.microsoft.com/office/drawing/2014/main" id="{00000000-0008-0000-0F00-00006E030000}"/>
            </a:ext>
          </a:extLst>
        </xdr:cNvPr>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79" name="フローチャート: 判断 878">
          <a:extLst>
            <a:ext uri="{FF2B5EF4-FFF2-40B4-BE49-F238E27FC236}">
              <a16:creationId xmlns:a16="http://schemas.microsoft.com/office/drawing/2014/main" id="{00000000-0008-0000-0F00-00006F030000}"/>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80" name="フローチャート: 判断 879">
          <a:extLst>
            <a:ext uri="{FF2B5EF4-FFF2-40B4-BE49-F238E27FC236}">
              <a16:creationId xmlns:a16="http://schemas.microsoft.com/office/drawing/2014/main" id="{00000000-0008-0000-0F00-000070030000}"/>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81" name="フローチャート: 判断 880">
          <a:extLst>
            <a:ext uri="{FF2B5EF4-FFF2-40B4-BE49-F238E27FC236}">
              <a16:creationId xmlns:a16="http://schemas.microsoft.com/office/drawing/2014/main" id="{00000000-0008-0000-0F00-000071030000}"/>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82" name="フローチャート: 判断 881">
          <a:extLst>
            <a:ext uri="{FF2B5EF4-FFF2-40B4-BE49-F238E27FC236}">
              <a16:creationId xmlns:a16="http://schemas.microsoft.com/office/drawing/2014/main" id="{00000000-0008-0000-0F00-00007203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83" name="フローチャート: 判断 882">
          <a:extLst>
            <a:ext uri="{FF2B5EF4-FFF2-40B4-BE49-F238E27FC236}">
              <a16:creationId xmlns:a16="http://schemas.microsoft.com/office/drawing/2014/main" id="{00000000-0008-0000-0F00-000073030000}"/>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F00-00007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F00-00007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F00-00007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00000000-0008-0000-0F00-00007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00000000-0008-0000-0F00-00007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33564</xdr:rowOff>
    </xdr:from>
    <xdr:to>
      <xdr:col>116</xdr:col>
      <xdr:colOff>114300</xdr:colOff>
      <xdr:row>106</xdr:row>
      <xdr:rowOff>135164</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221107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11991</xdr:rowOff>
    </xdr:from>
    <xdr:ext cx="469744" cy="259045"/>
    <xdr:sp macro="" textlink="">
      <xdr:nvSpPr>
        <xdr:cNvPr id="890" name="【庁舎】&#10;一人当たり面積該当値テキスト">
          <a:extLst>
            <a:ext uri="{FF2B5EF4-FFF2-40B4-BE49-F238E27FC236}">
              <a16:creationId xmlns:a16="http://schemas.microsoft.com/office/drawing/2014/main" id="{00000000-0008-0000-0F00-00007A030000}"/>
            </a:ext>
          </a:extLst>
        </xdr:cNvPr>
        <xdr:cNvSpPr txBox="1"/>
      </xdr:nvSpPr>
      <xdr:spPr>
        <a:xfrm>
          <a:off x="22199600"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40095</xdr:rowOff>
    </xdr:from>
    <xdr:to>
      <xdr:col>112</xdr:col>
      <xdr:colOff>38100</xdr:colOff>
      <xdr:row>106</xdr:row>
      <xdr:rowOff>141695</xdr:rowOff>
    </xdr:to>
    <xdr:sp macro="" textlink="">
      <xdr:nvSpPr>
        <xdr:cNvPr id="891" name="楕円 890">
          <a:extLst>
            <a:ext uri="{FF2B5EF4-FFF2-40B4-BE49-F238E27FC236}">
              <a16:creationId xmlns:a16="http://schemas.microsoft.com/office/drawing/2014/main" id="{00000000-0008-0000-0F00-00007B030000}"/>
            </a:ext>
          </a:extLst>
        </xdr:cNvPr>
        <xdr:cNvSpPr/>
      </xdr:nvSpPr>
      <xdr:spPr>
        <a:xfrm>
          <a:off x="21272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84364</xdr:rowOff>
    </xdr:from>
    <xdr:to>
      <xdr:col>116</xdr:col>
      <xdr:colOff>63500</xdr:colOff>
      <xdr:row>106</xdr:row>
      <xdr:rowOff>90895</xdr:rowOff>
    </xdr:to>
    <xdr:cxnSp macro="">
      <xdr:nvCxnSpPr>
        <xdr:cNvPr id="892" name="直線コネクタ 891">
          <a:extLst>
            <a:ext uri="{FF2B5EF4-FFF2-40B4-BE49-F238E27FC236}">
              <a16:creationId xmlns:a16="http://schemas.microsoft.com/office/drawing/2014/main" id="{00000000-0008-0000-0F00-00007C030000}"/>
            </a:ext>
          </a:extLst>
        </xdr:cNvPr>
        <xdr:cNvCxnSpPr/>
      </xdr:nvCxnSpPr>
      <xdr:spPr>
        <a:xfrm flipV="1">
          <a:off x="21323300" y="1825806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27032</xdr:rowOff>
    </xdr:from>
    <xdr:to>
      <xdr:col>107</xdr:col>
      <xdr:colOff>101600</xdr:colOff>
      <xdr:row>106</xdr:row>
      <xdr:rowOff>128632</xdr:rowOff>
    </xdr:to>
    <xdr:sp macro="" textlink="">
      <xdr:nvSpPr>
        <xdr:cNvPr id="893" name="楕円 892">
          <a:extLst>
            <a:ext uri="{FF2B5EF4-FFF2-40B4-BE49-F238E27FC236}">
              <a16:creationId xmlns:a16="http://schemas.microsoft.com/office/drawing/2014/main" id="{00000000-0008-0000-0F00-00007D030000}"/>
            </a:ext>
          </a:extLst>
        </xdr:cNvPr>
        <xdr:cNvSpPr/>
      </xdr:nvSpPr>
      <xdr:spPr>
        <a:xfrm>
          <a:off x="20383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77832</xdr:rowOff>
    </xdr:from>
    <xdr:to>
      <xdr:col>111</xdr:col>
      <xdr:colOff>177800</xdr:colOff>
      <xdr:row>106</xdr:row>
      <xdr:rowOff>90895</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20434300" y="1825153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31931</xdr:rowOff>
    </xdr:from>
    <xdr:to>
      <xdr:col>102</xdr:col>
      <xdr:colOff>165100</xdr:colOff>
      <xdr:row>106</xdr:row>
      <xdr:rowOff>133531</xdr:rowOff>
    </xdr:to>
    <xdr:sp macro="" textlink="">
      <xdr:nvSpPr>
        <xdr:cNvPr id="895" name="楕円 894">
          <a:extLst>
            <a:ext uri="{FF2B5EF4-FFF2-40B4-BE49-F238E27FC236}">
              <a16:creationId xmlns:a16="http://schemas.microsoft.com/office/drawing/2014/main" id="{00000000-0008-0000-0F00-00007F030000}"/>
            </a:ext>
          </a:extLst>
        </xdr:cNvPr>
        <xdr:cNvSpPr/>
      </xdr:nvSpPr>
      <xdr:spPr>
        <a:xfrm>
          <a:off x="19494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77832</xdr:rowOff>
    </xdr:from>
    <xdr:to>
      <xdr:col>107</xdr:col>
      <xdr:colOff>50800</xdr:colOff>
      <xdr:row>106</xdr:row>
      <xdr:rowOff>82731</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flipV="1">
          <a:off x="19545300" y="182515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97" name="n_1aveValue【庁舎】&#10;一人当たり面積">
          <a:extLst>
            <a:ext uri="{FF2B5EF4-FFF2-40B4-BE49-F238E27FC236}">
              <a16:creationId xmlns:a16="http://schemas.microsoft.com/office/drawing/2014/main" id="{00000000-0008-0000-0F00-000081030000}"/>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98" name="n_2aveValue【庁舎】&#10;一人当たり面積">
          <a:extLst>
            <a:ext uri="{FF2B5EF4-FFF2-40B4-BE49-F238E27FC236}">
              <a16:creationId xmlns:a16="http://schemas.microsoft.com/office/drawing/2014/main" id="{00000000-0008-0000-0F00-000082030000}"/>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99" name="n_3aveValue【庁舎】&#10;一人当たり面積">
          <a:extLst>
            <a:ext uri="{FF2B5EF4-FFF2-40B4-BE49-F238E27FC236}">
              <a16:creationId xmlns:a16="http://schemas.microsoft.com/office/drawing/2014/main" id="{00000000-0008-0000-0F00-000083030000}"/>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900" name="n_4aveValue【庁舎】&#10;一人当たり面積">
          <a:extLst>
            <a:ext uri="{FF2B5EF4-FFF2-40B4-BE49-F238E27FC236}">
              <a16:creationId xmlns:a16="http://schemas.microsoft.com/office/drawing/2014/main" id="{00000000-0008-0000-0F00-000084030000}"/>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132822</xdr:rowOff>
    </xdr:from>
    <xdr:ext cx="469744" cy="259045"/>
    <xdr:sp macro="" textlink="">
      <xdr:nvSpPr>
        <xdr:cNvPr id="901" name="n_1mainValue【庁舎】&#10;一人当たり面積">
          <a:extLst>
            <a:ext uri="{FF2B5EF4-FFF2-40B4-BE49-F238E27FC236}">
              <a16:creationId xmlns:a16="http://schemas.microsoft.com/office/drawing/2014/main" id="{00000000-0008-0000-0F00-000085030000}"/>
            </a:ext>
          </a:extLst>
        </xdr:cNvPr>
        <xdr:cNvSpPr txBox="1"/>
      </xdr:nvSpPr>
      <xdr:spPr>
        <a:xfrm>
          <a:off x="21075727" y="1830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119759</xdr:rowOff>
    </xdr:from>
    <xdr:ext cx="469744" cy="259045"/>
    <xdr:sp macro="" textlink="">
      <xdr:nvSpPr>
        <xdr:cNvPr id="902" name="n_2mainValue【庁舎】&#10;一人当たり面積">
          <a:extLst>
            <a:ext uri="{FF2B5EF4-FFF2-40B4-BE49-F238E27FC236}">
              <a16:creationId xmlns:a16="http://schemas.microsoft.com/office/drawing/2014/main" id="{00000000-0008-0000-0F00-000086030000}"/>
            </a:ext>
          </a:extLst>
        </xdr:cNvPr>
        <xdr:cNvSpPr txBox="1"/>
      </xdr:nvSpPr>
      <xdr:spPr>
        <a:xfrm>
          <a:off x="20199427" y="182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124658</xdr:rowOff>
    </xdr:from>
    <xdr:ext cx="469744" cy="259045"/>
    <xdr:sp macro="" textlink="">
      <xdr:nvSpPr>
        <xdr:cNvPr id="903" name="n_3mainValue【庁舎】&#10;一人当たり面積">
          <a:extLst>
            <a:ext uri="{FF2B5EF4-FFF2-40B4-BE49-F238E27FC236}">
              <a16:creationId xmlns:a16="http://schemas.microsoft.com/office/drawing/2014/main" id="{00000000-0008-0000-0F00-000087030000}"/>
            </a:ext>
          </a:extLst>
        </xdr:cNvPr>
        <xdr:cNvSpPr txBox="1"/>
      </xdr:nvSpPr>
      <xdr:spPr>
        <a:xfrm>
          <a:off x="193104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類似団体と比較して特に有形固定資産償却率が高くなっている施設は、図書館、福祉施設、庁舎となっている。各施設ともに今後具体的な個別計画を策定し、改修等の老朽化対策及び施設の集約化等の検討が必要とな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25,945
25,780
126.41
17,396,135
16,782,299
549,896
7,710,545
12,037,971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財政力指数は類似団体平均値と同程度で推移している。令和元年度の収入面については、たばこ税は減少したが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固定資産税の増加等が主な要因で地方税収入は微増となった。しなしながら、依然として県内他市町と比べ低く、徴収率の向上に取り組んでいるものの、更なる対策が課題となっている。需要面は増加傾向にあるため、今後も税収の増加を図るとともに、引き続き、企業誘致や交流人口の増加対策に積極的に取り組み財政基盤の強化に努める。</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ja-JP" sz="13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年度はふるさと応援寄付金の積立方法を変更したことにより、一時的に大幅な改善となったものの、次年度以降は、類似団体と同程度の値となっている。</a:t>
          </a:r>
          <a:endParaRPr lang="ja-JP" altLang="ja-JP" sz="1300">
            <a:effectLst/>
          </a:endParaRPr>
        </a:p>
        <a:p>
          <a:r>
            <a:rPr kumimoji="1" lang="ja-JP" altLang="ja-JP" sz="1300">
              <a:solidFill>
                <a:schemeClr val="dk1"/>
              </a:solidFill>
              <a:effectLst/>
              <a:latin typeface="+mn-lt"/>
              <a:ea typeface="+mn-ea"/>
              <a:cs typeface="+mn-cs"/>
            </a:rPr>
            <a:t>公債費は償還が進んだことにより減少したが、当面</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億円程度の支出が予定されており、扶助費については増加傾向にあるため、義務的経費は高い水準で推移することが見込まれる。今後は、事務事業の優先度を厳しく点検し、事業の統合・廃止や民間委託などを行うことにより、財務の健全化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56424</xdr:rowOff>
    </xdr:from>
    <xdr:to>
      <xdr:col>23</xdr:col>
      <xdr:colOff>133350</xdr:colOff>
      <xdr:row>60</xdr:row>
      <xdr:rowOff>111578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43424"/>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35741</xdr:rowOff>
    </xdr:from>
    <xdr:to>
      <xdr:col>19</xdr:col>
      <xdr:colOff>133350</xdr:colOff>
      <xdr:row>60</xdr:row>
      <xdr:rowOff>56424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2274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146776</xdr:rowOff>
    </xdr:from>
    <xdr:to>
      <xdr:col>15</xdr:col>
      <xdr:colOff>82550</xdr:colOff>
      <xdr:row>60</xdr:row>
      <xdr:rowOff>35741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9919426"/>
          <a:ext cx="889000" cy="40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146776</xdr:rowOff>
    </xdr:from>
    <xdr:to>
      <xdr:col>11</xdr:col>
      <xdr:colOff>31750</xdr:colOff>
      <xdr:row>59</xdr:row>
      <xdr:rowOff>38281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9919426"/>
          <a:ext cx="889000" cy="2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60778</xdr:rowOff>
    </xdr:from>
    <xdr:to>
      <xdr:col>23</xdr:col>
      <xdr:colOff>184150</xdr:colOff>
      <xdr:row>60</xdr:row>
      <xdr:rowOff>162378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77305</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9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5624</xdr:rowOff>
    </xdr:from>
    <xdr:to>
      <xdr:col>19</xdr:col>
      <xdr:colOff>184150</xdr:colOff>
      <xdr:row>60</xdr:row>
      <xdr:rowOff>107224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117401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6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156391</xdr:rowOff>
    </xdr:from>
    <xdr:to>
      <xdr:col>15</xdr:col>
      <xdr:colOff>133350</xdr:colOff>
      <xdr:row>60</xdr:row>
      <xdr:rowOff>86541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96718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95976</xdr:rowOff>
    </xdr:from>
    <xdr:to>
      <xdr:col>11</xdr:col>
      <xdr:colOff>82550</xdr:colOff>
      <xdr:row>58</xdr:row>
      <xdr:rowOff>26126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98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36303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63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158931</xdr:rowOff>
    </xdr:from>
    <xdr:to>
      <xdr:col>7</xdr:col>
      <xdr:colOff>31750</xdr:colOff>
      <xdr:row>59</xdr:row>
      <xdr:rowOff>89081</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99258</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人口１人当たりの金額が類似団体平均を上回っているのは、主に物件費が要因となっている。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人件費については、合併時に策定した定員適正化計画の着実な実施により抑制を図ってきた。</a:t>
          </a:r>
          <a:r>
            <a:rPr kumimoji="1" lang="ja-JP" altLang="en-US" sz="1300">
              <a:solidFill>
                <a:schemeClr val="dk1"/>
              </a:solidFill>
              <a:effectLst/>
              <a:latin typeface="+mn-lt"/>
              <a:ea typeface="+mn-ea"/>
              <a:cs typeface="+mn-cs"/>
            </a:rPr>
            <a:t>しかしながら令和元</a:t>
          </a:r>
          <a:r>
            <a:rPr kumimoji="1" lang="ja-JP" altLang="ja-JP" sz="1300">
              <a:solidFill>
                <a:schemeClr val="dk1"/>
              </a:solidFill>
              <a:effectLst/>
              <a:latin typeface="+mn-lt"/>
              <a:ea typeface="+mn-ea"/>
              <a:cs typeface="+mn-cs"/>
            </a:rPr>
            <a:t>年度において</a:t>
          </a:r>
          <a:r>
            <a:rPr kumimoji="1" lang="ja-JP" altLang="en-US" sz="1300">
              <a:solidFill>
                <a:schemeClr val="dk1"/>
              </a:solidFill>
              <a:effectLst/>
              <a:latin typeface="+mn-lt"/>
              <a:ea typeface="+mn-ea"/>
              <a:cs typeface="+mn-cs"/>
            </a:rPr>
            <a:t>は、新規採用者が</a:t>
          </a:r>
          <a:r>
            <a:rPr kumimoji="1" lang="ja-JP" altLang="ja-JP" sz="1300">
              <a:solidFill>
                <a:schemeClr val="dk1"/>
              </a:solidFill>
              <a:effectLst/>
              <a:latin typeface="+mn-lt"/>
              <a:ea typeface="+mn-ea"/>
              <a:cs typeface="+mn-cs"/>
            </a:rPr>
            <a:t>退職</a:t>
          </a:r>
          <a:r>
            <a:rPr kumimoji="1" lang="ja-JP" altLang="en-US" sz="1300">
              <a:solidFill>
                <a:schemeClr val="dk1"/>
              </a:solidFill>
              <a:effectLst/>
              <a:latin typeface="+mn-lt"/>
              <a:ea typeface="+mn-ea"/>
              <a:cs typeface="+mn-cs"/>
            </a:rPr>
            <a:t>者を上</a:t>
          </a:r>
          <a:r>
            <a:rPr kumimoji="1" lang="ja-JP" altLang="ja-JP" sz="1300">
              <a:solidFill>
                <a:schemeClr val="dk1"/>
              </a:solidFill>
              <a:effectLst/>
              <a:latin typeface="+mn-lt"/>
              <a:ea typeface="+mn-ea"/>
              <a:cs typeface="+mn-cs"/>
            </a:rPr>
            <a:t>回ったことにより</a:t>
          </a:r>
          <a:r>
            <a:rPr kumimoji="1" lang="ja-JP" altLang="en-US" sz="1300">
              <a:solidFill>
                <a:schemeClr val="dk1"/>
              </a:solidFill>
              <a:effectLst/>
              <a:latin typeface="+mn-lt"/>
              <a:ea typeface="+mn-ea"/>
              <a:cs typeface="+mn-cs"/>
            </a:rPr>
            <a:t>増加している。</a:t>
          </a:r>
          <a:endParaRPr lang="ja-JP" altLang="ja-JP" sz="1300">
            <a:effectLst/>
          </a:endParaRPr>
        </a:p>
        <a:p>
          <a:r>
            <a:rPr kumimoji="1" lang="ja-JP" altLang="ja-JP" sz="1300">
              <a:solidFill>
                <a:schemeClr val="dk1"/>
              </a:solidFill>
              <a:effectLst/>
              <a:latin typeface="+mn-lt"/>
              <a:ea typeface="+mn-ea"/>
              <a:cs typeface="+mn-cs"/>
            </a:rPr>
            <a:t>物件費については、平成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年度以降、ふるさと応援寄附金の返礼品に係る関係経費</a:t>
          </a:r>
          <a:r>
            <a:rPr kumimoji="1" lang="ja-JP" altLang="en-US" sz="1300">
              <a:solidFill>
                <a:schemeClr val="dk1"/>
              </a:solidFill>
              <a:effectLst/>
              <a:latin typeface="+mn-lt"/>
              <a:ea typeface="+mn-ea"/>
              <a:cs typeface="+mn-cs"/>
            </a:rPr>
            <a:t>が大きくなっている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令和元</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同寄付金に伴う経費及び商品券発行事業等による需要増により増加した。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70196</xdr:rowOff>
    </xdr:from>
    <xdr:to>
      <xdr:col>23</xdr:col>
      <xdr:colOff>133350</xdr:colOff>
      <xdr:row>82</xdr:row>
      <xdr:rowOff>92202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29096"/>
          <a:ext cx="838200" cy="2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70196</xdr:rowOff>
    </xdr:from>
    <xdr:to>
      <xdr:col>19</xdr:col>
      <xdr:colOff>133350</xdr:colOff>
      <xdr:row>82</xdr:row>
      <xdr:rowOff>159179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129096"/>
          <a:ext cx="889000" cy="8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30832</xdr:rowOff>
    </xdr:from>
    <xdr:to>
      <xdr:col>15</xdr:col>
      <xdr:colOff>82550</xdr:colOff>
      <xdr:row>82</xdr:row>
      <xdr:rowOff>159179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89732"/>
          <a:ext cx="889000" cy="1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88215</xdr:rowOff>
    </xdr:from>
    <xdr:to>
      <xdr:col>11</xdr:col>
      <xdr:colOff>31750</xdr:colOff>
      <xdr:row>82</xdr:row>
      <xdr:rowOff>30832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75665"/>
          <a:ext cx="889000" cy="1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41402</xdr:rowOff>
    </xdr:from>
    <xdr:to>
      <xdr:col>23</xdr:col>
      <xdr:colOff>184150</xdr:colOff>
      <xdr:row>82</xdr:row>
      <xdr:rowOff>143002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0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13479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7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19396</xdr:rowOff>
    </xdr:from>
    <xdr:to>
      <xdr:col>19</xdr:col>
      <xdr:colOff>184150</xdr:colOff>
      <xdr:row>82</xdr:row>
      <xdr:rowOff>120996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105773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6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108379</xdr:rowOff>
    </xdr:from>
    <xdr:to>
      <xdr:col>15</xdr:col>
      <xdr:colOff>133350</xdr:colOff>
      <xdr:row>83</xdr:row>
      <xdr:rowOff>38529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6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23306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5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151482</xdr:rowOff>
    </xdr:from>
    <xdr:to>
      <xdr:col>11</xdr:col>
      <xdr:colOff>82550</xdr:colOff>
      <xdr:row>82</xdr:row>
      <xdr:rowOff>81632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66409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2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37415</xdr:rowOff>
    </xdr:from>
    <xdr:to>
      <xdr:col>7</xdr:col>
      <xdr:colOff>31750</xdr:colOff>
      <xdr:row>81</xdr:row>
      <xdr:rowOff>139015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149192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9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給与制度の適正な運用により類似団体と比較して低く、また県内でも最低水準である。今後は、人事評価制度の本格的な導入により、成果による給与配分にも取り組む必要がある。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85</xdr:row>
      <xdr:rowOff>85372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511161"/>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85372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6452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71966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645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71966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184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75088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合併後の定員適正化計画（退職者の</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補充）の実施（平成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年度まで実施）により職員数は減少し、類似団体の数値を大きく下回っている。</a:t>
          </a:r>
          <a:r>
            <a:rPr kumimoji="1" lang="ja-JP" altLang="en-US" sz="1300">
              <a:solidFill>
                <a:schemeClr val="dk1"/>
              </a:solidFill>
              <a:effectLst/>
              <a:latin typeface="+mn-lt"/>
              <a:ea typeface="+mn-ea"/>
              <a:cs typeface="+mn-cs"/>
            </a:rPr>
            <a:t>今後は</a:t>
          </a:r>
          <a:r>
            <a:rPr kumimoji="1" lang="ja-JP" altLang="ja-JP" sz="1300">
              <a:solidFill>
                <a:schemeClr val="dk1"/>
              </a:solidFill>
              <a:effectLst/>
              <a:latin typeface="+mn-lt"/>
              <a:ea typeface="+mn-ea"/>
              <a:cs typeface="+mn-cs"/>
            </a:rPr>
            <a:t>住民サービスを低下させることがないよう</a:t>
          </a:r>
          <a:r>
            <a:rPr kumimoji="1" lang="ja-JP" altLang="en-US" sz="1300">
              <a:solidFill>
                <a:schemeClr val="dk1"/>
              </a:solidFill>
              <a:effectLst/>
              <a:latin typeface="+mn-lt"/>
              <a:ea typeface="+mn-ea"/>
              <a:cs typeface="+mn-cs"/>
            </a:rPr>
            <a:t>に人員を確保しつつ</a:t>
          </a:r>
          <a:r>
            <a:rPr kumimoji="1" lang="ja-JP" altLang="ja-JP" sz="1300">
              <a:solidFill>
                <a:schemeClr val="dk1"/>
              </a:solidFill>
              <a:effectLst/>
              <a:latin typeface="+mn-lt"/>
              <a:ea typeface="+mn-ea"/>
              <a:cs typeface="+mn-cs"/>
            </a:rPr>
            <a:t>、業務委託や業務効率化手法の導入</a:t>
          </a:r>
          <a:r>
            <a:rPr kumimoji="1" lang="ja-JP" altLang="en-US" sz="1300">
              <a:solidFill>
                <a:schemeClr val="dk1"/>
              </a:solidFill>
              <a:effectLst/>
              <a:latin typeface="+mn-lt"/>
              <a:ea typeface="+mn-ea"/>
              <a:cs typeface="+mn-cs"/>
            </a:rPr>
            <a:t>等により、引き続き</a:t>
          </a:r>
          <a:r>
            <a:rPr kumimoji="1" lang="ja-JP" altLang="ja-JP" sz="1300">
              <a:solidFill>
                <a:schemeClr val="dk1"/>
              </a:solidFill>
              <a:effectLst/>
              <a:latin typeface="+mn-lt"/>
              <a:ea typeface="+mn-ea"/>
              <a:cs typeface="+mn-cs"/>
            </a:rPr>
            <a:t>人員の適正化を進めていく。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135709</xdr:rowOff>
    </xdr:from>
    <xdr:to>
      <xdr:col>81</xdr:col>
      <xdr:colOff>44450</xdr:colOff>
      <xdr:row>61</xdr:row>
      <xdr:rowOff>11370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22709"/>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111578</xdr:rowOff>
    </xdr:from>
    <xdr:to>
      <xdr:col>77</xdr:col>
      <xdr:colOff>44450</xdr:colOff>
      <xdr:row>60</xdr:row>
      <xdr:rowOff>135709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9857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71362</xdr:rowOff>
    </xdr:from>
    <xdr:to>
      <xdr:col>72</xdr:col>
      <xdr:colOff>203200</xdr:colOff>
      <xdr:row>60</xdr:row>
      <xdr:rowOff>111578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5836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41487</xdr:rowOff>
    </xdr:from>
    <xdr:to>
      <xdr:col>68</xdr:col>
      <xdr:colOff>152400</xdr:colOff>
      <xdr:row>60</xdr:row>
      <xdr:rowOff>71362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28487"/>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132020</xdr:rowOff>
    </xdr:from>
    <xdr:to>
      <xdr:col>81</xdr:col>
      <xdr:colOff>95250</xdr:colOff>
      <xdr:row>61</xdr:row>
      <xdr:rowOff>62170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148547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84909</xdr:rowOff>
    </xdr:from>
    <xdr:to>
      <xdr:col>77</xdr:col>
      <xdr:colOff>95250</xdr:colOff>
      <xdr:row>61</xdr:row>
      <xdr:rowOff>15059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60778</xdr:rowOff>
    </xdr:from>
    <xdr:to>
      <xdr:col>73</xdr:col>
      <xdr:colOff>44450</xdr:colOff>
      <xdr:row>60</xdr:row>
      <xdr:rowOff>162378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1105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20562</xdr:rowOff>
    </xdr:from>
    <xdr:to>
      <xdr:col>68</xdr:col>
      <xdr:colOff>203200</xdr:colOff>
      <xdr:row>60</xdr:row>
      <xdr:rowOff>122162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132339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利率の高い地方債の償還が進んだことや、交付税措置率の高い合併特例債の有効活用により類似団体平均</a:t>
          </a:r>
          <a:r>
            <a:rPr kumimoji="1" lang="ja-JP" altLang="en-US" sz="1300">
              <a:solidFill>
                <a:schemeClr val="dk1"/>
              </a:solidFill>
              <a:effectLst/>
              <a:latin typeface="+mn-lt"/>
              <a:ea typeface="+mn-ea"/>
              <a:cs typeface="+mn-cs"/>
            </a:rPr>
            <a:t>を下回っていたが、令和元年度は、公営企業及び一部事務組合の地方債償還金に対する繰入金等の増により比率は上昇した。</a:t>
          </a:r>
          <a:r>
            <a:rPr kumimoji="1" lang="ja-JP" altLang="ja-JP" sz="1300">
              <a:solidFill>
                <a:schemeClr val="dk1"/>
              </a:solidFill>
              <a:effectLst/>
              <a:latin typeface="+mn-lt"/>
              <a:ea typeface="+mn-ea"/>
              <a:cs typeface="+mn-cs"/>
            </a:rPr>
            <a:t>今後は、新幹線嬉野温泉駅周辺整備事業等の大型投資的事業</a:t>
          </a:r>
          <a:r>
            <a:rPr kumimoji="1" lang="ja-JP" altLang="en-US" sz="1300">
              <a:solidFill>
                <a:schemeClr val="dk1"/>
              </a:solidFill>
              <a:effectLst/>
              <a:latin typeface="+mn-lt"/>
              <a:ea typeface="+mn-ea"/>
              <a:cs typeface="+mn-cs"/>
            </a:rPr>
            <a:t>により比率の上昇が見込まれる</a:t>
          </a:r>
          <a:r>
            <a:rPr kumimoji="1" lang="ja-JP" altLang="ja-JP" sz="1300">
              <a:solidFill>
                <a:schemeClr val="dk1"/>
              </a:solidFill>
              <a:effectLst/>
              <a:latin typeface="+mn-lt"/>
              <a:ea typeface="+mn-ea"/>
              <a:cs typeface="+mn-cs"/>
            </a:rPr>
            <a:t>ため、引き続き、起債の抑制や有利な地方債の活用に努め水準を抑えて</a:t>
          </a:r>
          <a:r>
            <a:rPr kumimoji="1" lang="ja-JP" altLang="en-US" sz="1300">
              <a:solidFill>
                <a:schemeClr val="dk1"/>
              </a:solidFill>
              <a:effectLst/>
              <a:latin typeface="+mn-lt"/>
              <a:ea typeface="+mn-ea"/>
              <a:cs typeface="+mn-cs"/>
            </a:rPr>
            <a:t>い</a:t>
          </a:r>
          <a:r>
            <a:rPr kumimoji="1" lang="ja-JP" altLang="ja-JP" sz="1300">
              <a:solidFill>
                <a:schemeClr val="dk1"/>
              </a:solidFill>
              <a:effectLst/>
              <a:latin typeface="+mn-lt"/>
              <a:ea typeface="+mn-ea"/>
              <a:cs typeface="+mn-cs"/>
            </a:rPr>
            <a:t>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17992</xdr:rowOff>
    </xdr:from>
    <xdr:to>
      <xdr:col>81</xdr:col>
      <xdr:colOff>44450</xdr:colOff>
      <xdr:row>37</xdr:row>
      <xdr:rowOff>30057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36164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3916</xdr:rowOff>
    </xdr:from>
    <xdr:to>
      <xdr:col>77</xdr:col>
      <xdr:colOff>44450</xdr:colOff>
      <xdr:row>37</xdr:row>
      <xdr:rowOff>17992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34756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163301</xdr:rowOff>
    </xdr:from>
    <xdr:to>
      <xdr:col>72</xdr:col>
      <xdr:colOff>203200</xdr:colOff>
      <xdr:row>37</xdr:row>
      <xdr:rowOff>3916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3355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163301</xdr:rowOff>
    </xdr:from>
    <xdr:to>
      <xdr:col>68</xdr:col>
      <xdr:colOff>152400</xdr:colOff>
      <xdr:row>36</xdr:row>
      <xdr:rowOff>163301</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3355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122784</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29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138642</xdr:rowOff>
    </xdr:from>
    <xdr:to>
      <xdr:col>77</xdr:col>
      <xdr:colOff>95250</xdr:colOff>
      <xdr:row>37</xdr:row>
      <xdr:rowOff>68792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78969</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07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124566</xdr:rowOff>
    </xdr:from>
    <xdr:to>
      <xdr:col>73</xdr:col>
      <xdr:colOff>44450</xdr:colOff>
      <xdr:row>37</xdr:row>
      <xdr:rowOff>54716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64893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112501</xdr:rowOff>
    </xdr:from>
    <xdr:to>
      <xdr:col>68</xdr:col>
      <xdr:colOff>203200</xdr:colOff>
      <xdr:row>37</xdr:row>
      <xdr:rowOff>42651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52828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112501</xdr:rowOff>
    </xdr:from>
    <xdr:to>
      <xdr:col>64</xdr:col>
      <xdr:colOff>152400</xdr:colOff>
      <xdr:row>37</xdr:row>
      <xdr:rowOff>42651</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52828</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前年度の</a:t>
          </a:r>
          <a:r>
            <a:rPr kumimoji="1" lang="ja-JP" altLang="ja-JP" sz="1300">
              <a:solidFill>
                <a:schemeClr val="dk1"/>
              </a:solidFill>
              <a:effectLst/>
              <a:latin typeface="+mn-lt"/>
              <a:ea typeface="+mn-ea"/>
              <a:cs typeface="+mn-cs"/>
            </a:rPr>
            <a:t>中央体育館及び市民センター建設等の大型事業に伴う借入金の増加</a:t>
          </a:r>
          <a:r>
            <a:rPr kumimoji="1" lang="ja-JP" altLang="en-US" sz="1300">
              <a:solidFill>
                <a:schemeClr val="dk1"/>
              </a:solidFill>
              <a:effectLst/>
              <a:latin typeface="+mn-lt"/>
              <a:ea typeface="+mn-ea"/>
              <a:cs typeface="+mn-cs"/>
            </a:rPr>
            <a:t>に加え、</a:t>
          </a:r>
          <a:r>
            <a:rPr kumimoji="1" lang="ja-JP" altLang="ja-JP" sz="1300">
              <a:solidFill>
                <a:schemeClr val="dk1"/>
              </a:solidFill>
              <a:effectLst/>
              <a:latin typeface="+mn-lt"/>
              <a:ea typeface="+mn-ea"/>
              <a:cs typeface="+mn-cs"/>
            </a:rPr>
            <a:t>新幹線嬉野温泉駅周辺整備の本格実施に</a:t>
          </a:r>
          <a:r>
            <a:rPr kumimoji="1" lang="ja-JP" altLang="en-US" sz="1300">
              <a:solidFill>
                <a:schemeClr val="dk1"/>
              </a:solidFill>
              <a:effectLst/>
              <a:latin typeface="+mn-lt"/>
              <a:ea typeface="+mn-ea"/>
              <a:cs typeface="+mn-cs"/>
            </a:rPr>
            <a:t>よる事業経費の増加及び</a:t>
          </a:r>
          <a:r>
            <a:rPr kumimoji="1" lang="ja-JP" altLang="ja-JP" sz="1300">
              <a:solidFill>
                <a:schemeClr val="dk1"/>
              </a:solidFill>
              <a:effectLst/>
              <a:latin typeface="+mn-lt"/>
              <a:ea typeface="+mn-ea"/>
              <a:cs typeface="+mn-cs"/>
            </a:rPr>
            <a:t>土地開発公社に対する大規模な債務負担行為の発生により、将来負担比率は類似団体に比べやや高い状態にある。この傾向は駅周辺整備事業の完了まで継続する見込みであるため、財政調整基金及び減債基金の積立てによる充当可能財源の増並びに地方債発行の抑制など、計画的な運営を行っていくよう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35793</xdr:rowOff>
    </xdr:from>
    <xdr:to>
      <xdr:col>81</xdr:col>
      <xdr:colOff>44450</xdr:colOff>
      <xdr:row>15</xdr:row>
      <xdr:rowOff>74401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607543"/>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74401</xdr:rowOff>
    </xdr:from>
    <xdr:to>
      <xdr:col>77</xdr:col>
      <xdr:colOff>44450</xdr:colOff>
      <xdr:row>15</xdr:row>
      <xdr:rowOff>77618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64615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77618</xdr:rowOff>
    </xdr:from>
    <xdr:to>
      <xdr:col>72</xdr:col>
      <xdr:colOff>203200</xdr:colOff>
      <xdr:row>15</xdr:row>
      <xdr:rowOff>83248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649368"/>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83248</xdr:rowOff>
    </xdr:from>
    <xdr:to>
      <xdr:col>68</xdr:col>
      <xdr:colOff>152400</xdr:colOff>
      <xdr:row>15</xdr:row>
      <xdr:rowOff>114215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654998"/>
          <a:ext cx="889000" cy="3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156443</xdr:rowOff>
    </xdr:from>
    <xdr:to>
      <xdr:col>81</xdr:col>
      <xdr:colOff>95250</xdr:colOff>
      <xdr:row>15</xdr:row>
      <xdr:rowOff>86593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5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128520</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2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23601</xdr:rowOff>
    </xdr:from>
    <xdr:to>
      <xdr:col>77</xdr:col>
      <xdr:colOff>95250</xdr:colOff>
      <xdr:row>15</xdr:row>
      <xdr:rowOff>125201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109978</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681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26818</xdr:rowOff>
    </xdr:from>
    <xdr:to>
      <xdr:col>73</xdr:col>
      <xdr:colOff>44450</xdr:colOff>
      <xdr:row>15</xdr:row>
      <xdr:rowOff>128418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9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113195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6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32448</xdr:rowOff>
    </xdr:from>
    <xdr:to>
      <xdr:col>68</xdr:col>
      <xdr:colOff>203200</xdr:colOff>
      <xdr:row>15</xdr:row>
      <xdr:rowOff>134048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6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118825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6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63415</xdr:rowOff>
    </xdr:from>
    <xdr:to>
      <xdr:col>64</xdr:col>
      <xdr:colOff>152400</xdr:colOff>
      <xdr:row>15</xdr:row>
      <xdr:rowOff>165015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63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149792</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72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25,945
25,780
126.41
17,396,135
16,782,299
549,896
7,710,545
12,037,971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職員数については、合併以降の定員適正化計画に沿って着実に減少したが、平成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から平成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年度</a:t>
          </a:r>
          <a:r>
            <a:rPr kumimoji="1" lang="ja-JP" altLang="ja-JP" sz="1300">
              <a:solidFill>
                <a:schemeClr val="dk1"/>
              </a:solidFill>
              <a:effectLst/>
              <a:latin typeface="+mn-lt"/>
              <a:ea typeface="+mn-ea"/>
              <a:cs typeface="+mn-cs"/>
            </a:rPr>
            <a:t>は横ばいで推移し</a:t>
          </a:r>
          <a:r>
            <a:rPr kumimoji="1" lang="ja-JP" altLang="en-US" sz="1300">
              <a:solidFill>
                <a:schemeClr val="dk1"/>
              </a:solidFill>
              <a:effectLst/>
              <a:latin typeface="+mn-lt"/>
              <a:ea typeface="+mn-ea"/>
              <a:cs typeface="+mn-cs"/>
            </a:rPr>
            <a:t>、令和元年度は増加となった。</a:t>
          </a:r>
          <a:r>
            <a:rPr kumimoji="1" lang="ja-JP" altLang="ja-JP" sz="1300">
              <a:solidFill>
                <a:schemeClr val="dk1"/>
              </a:solidFill>
              <a:effectLst/>
              <a:latin typeface="+mn-lt"/>
              <a:ea typeface="+mn-ea"/>
              <a:cs typeface="+mn-cs"/>
            </a:rPr>
            <a:t>また、非常勤職員</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は増加傾向にある。住民サービスの向上、働き方改革が求められる中、これ以上の職員数の削減は厳しい面があるため、今後は</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箇所ある庁舎の統合が課題である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8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1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315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物件費に係る経常収支比率については、平成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年度までは類似団体の平均値程度であり、平成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年度はふるさと応援寄附金の繰入等により改善した。次年度以降も平均値より低い数値で推移し、</a:t>
          </a:r>
          <a:r>
            <a:rPr kumimoji="1" lang="ja-JP" altLang="en-US" sz="1300">
              <a:solidFill>
                <a:schemeClr val="dk1"/>
              </a:solidFill>
              <a:effectLst/>
              <a:latin typeface="+mn-lt"/>
              <a:ea typeface="+mn-ea"/>
              <a:cs typeface="+mn-cs"/>
            </a:rPr>
            <a:t>令和元</a:t>
          </a:r>
          <a:r>
            <a:rPr kumimoji="1" lang="ja-JP" altLang="ja-JP" sz="1300">
              <a:solidFill>
                <a:schemeClr val="dk1"/>
              </a:solidFill>
              <a:effectLst/>
              <a:latin typeface="+mn-lt"/>
              <a:ea typeface="+mn-ea"/>
              <a:cs typeface="+mn-cs"/>
            </a:rPr>
            <a:t>年度は前年度比</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％増となった。今後も経常経費の枠配分による予算編成を継続して実施し、物件費の抑制に努める。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1814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797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15</xdr:row>
      <xdr:rowOff>107950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57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15</xdr:row>
      <xdr:rowOff>86179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74900"/>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16</xdr:row>
      <xdr:rowOff>1814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374900"/>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ふるさと応援寄附金の繰入等により大きく改善しているが、次年度以降は例年と同程度の数値となった。類似団体平均を上回っている要因として、周辺地域の医療の核となっている医療センターや大型の精神病院などが立地しており、治療目的での転入者が多く、医療費等の負担が大きいことや、市の施策として、高校生までの医療費助成を行っていることが挙げられる。今後もこの傾向は続くと見込まれるため、予防医療の推進や生活保護資格審査等の更なる適正化を進め、扶助費の上昇傾向に歯止めをかけるよう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809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31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170543</xdr:rowOff>
    </xdr:from>
    <xdr:to>
      <xdr:col>15</xdr:col>
      <xdr:colOff>98425</xdr:colOff>
      <xdr:row>57</xdr:row>
      <xdr:rowOff>58965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28843"/>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57</xdr:row>
      <xdr:rowOff>58965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428843"/>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119743</xdr:rowOff>
    </xdr:from>
    <xdr:to>
      <xdr:col>11</xdr:col>
      <xdr:colOff>60325</xdr:colOff>
      <xdr:row>55</xdr:row>
      <xdr:rowOff>49893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8165</xdr:rowOff>
    </xdr:from>
    <xdr:to>
      <xdr:col>6</xdr:col>
      <xdr:colOff>171450</xdr:colOff>
      <xdr:row>57</xdr:row>
      <xdr:rowOff>109765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94542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その他に係る経常収支比率が類似団体平均を上回っているのは、繰出金の増加が主な要因である。その中でも下水道特別会計、国民健康保険事業会計への繰出金が多額となっている。今後、下水道事業については経費を節減するとともに、独立採算の原則に立ち返った料金の値上げによる健全化、国民健康保険事業会計においてにおいても保険料率の適正化を図ることなどにより、普通会計の負担額を減らしていくよう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149860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0330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3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58</xdr:row>
      <xdr:rowOff>88900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358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57</xdr:row>
      <xdr:rowOff>107950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35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99060</xdr:rowOff>
    </xdr:from>
    <xdr:to>
      <xdr:col>82</xdr:col>
      <xdr:colOff>158750</xdr:colOff>
      <xdr:row>59</xdr:row>
      <xdr:rowOff>29210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71137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補助費等の経常収支比率については、平成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年度はごみ処理等の一部事務組合への負担金が多額になっていることなどが要因で平均値を上回っているが、次年度以降は、類似団体平均と同程度の数値で推移している。今後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負担金や各種団体等への補助金交付について</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事業内容を適正に判断し、見直しや廃止により経費の縮減に努めていく。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90424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397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67564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81280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26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81280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757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令和元年度については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前年度と比較し市債の償還が進んだことにより公債費は減少した。数値は類似団体平均より低い水準で推移しているが、今後は、新幹線嬉野温泉駅周辺整備事業等の大規模な投資的事業が予定されているため、補助事業や基金を有効かつ適正に活用することで公債費の縮減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75</xdr:row>
      <xdr:rowOff>10795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524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xdr:rowOff>
    </xdr:from>
    <xdr:to>
      <xdr:col>19</xdr:col>
      <xdr:colOff>187325</xdr:colOff>
      <xdr:row>75</xdr:row>
      <xdr:rowOff>16510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695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xdr:rowOff>
    </xdr:from>
    <xdr:to>
      <xdr:col>15</xdr:col>
      <xdr:colOff>98425</xdr:colOff>
      <xdr:row>75</xdr:row>
      <xdr:rowOff>16510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8638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134620</xdr:rowOff>
    </xdr:from>
    <xdr:to>
      <xdr:col>11</xdr:col>
      <xdr:colOff>9525</xdr:colOff>
      <xdr:row>75</xdr:row>
      <xdr:rowOff>5080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821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131445</xdr:rowOff>
    </xdr:from>
    <xdr:to>
      <xdr:col>20</xdr:col>
      <xdr:colOff>38100</xdr:colOff>
      <xdr:row>75</xdr:row>
      <xdr:rowOff>61595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71772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8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137160</xdr:rowOff>
    </xdr:from>
    <xdr:to>
      <xdr:col>15</xdr:col>
      <xdr:colOff>149225</xdr:colOff>
      <xdr:row>75</xdr:row>
      <xdr:rowOff>67310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125730</xdr:rowOff>
    </xdr:from>
    <xdr:to>
      <xdr:col>11</xdr:col>
      <xdr:colOff>60325</xdr:colOff>
      <xdr:row>75</xdr:row>
      <xdr:rowOff>55880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66057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83820</xdr:rowOff>
    </xdr:from>
    <xdr:to>
      <xdr:col>6</xdr:col>
      <xdr:colOff>171450</xdr:colOff>
      <xdr:row>75</xdr:row>
      <xdr:rowOff>13970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24147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ふるさと応援寄附金の多額の繰入等により一時改善したのもの、次年度以降については、繰入額が減少したため、例年並みの数値となった。今後も、医療費や各種社会保障等の自然増による扶助費の増加が見込まれる。そのため、行財政改革の取り組みによる自主財源の確保や、事業の民間委託の推進などにより経費削減に努め、財政基盤のの安定化を図る</a:t>
          </a:r>
          <a:r>
            <a:rPr kumimoji="1" lang="ja-JP" altLang="en-US" sz="1300">
              <a:solidFill>
                <a:schemeClr val="dk1"/>
              </a:solidFill>
              <a:effectLst/>
              <a:latin typeface="+mn-lt"/>
              <a:ea typeface="+mn-ea"/>
              <a:cs typeface="+mn-cs"/>
            </a:rPr>
            <a:t>っていく。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92711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1800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108713</xdr:rowOff>
    </xdr:from>
    <xdr:to>
      <xdr:col>78</xdr:col>
      <xdr:colOff>69850</xdr:colOff>
      <xdr:row>76</xdr:row>
      <xdr:rowOff>149861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1389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115570</xdr:rowOff>
    </xdr:from>
    <xdr:to>
      <xdr:col>73</xdr:col>
      <xdr:colOff>180975</xdr:colOff>
      <xdr:row>76</xdr:row>
      <xdr:rowOff>108713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631420"/>
          <a:ext cx="889000" cy="50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76</xdr:row>
      <xdr:rowOff>12700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263142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169689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64770</xdr:rowOff>
    </xdr:from>
    <xdr:to>
      <xdr:col>69</xdr:col>
      <xdr:colOff>142875</xdr:colOff>
      <xdr:row>73</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79413</xdr:rowOff>
    </xdr:from>
    <xdr:to>
      <xdr:col>29</xdr:col>
      <xdr:colOff>127000</xdr:colOff>
      <xdr:row>18</xdr:row>
      <xdr:rowOff>111570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13138"/>
          <a:ext cx="647700" cy="32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108776</xdr:rowOff>
    </xdr:from>
    <xdr:to>
      <xdr:col>26</xdr:col>
      <xdr:colOff>50800</xdr:colOff>
      <xdr:row>18</xdr:row>
      <xdr:rowOff>111570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42501"/>
          <a:ext cx="698500" cy="2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108776</xdr:rowOff>
    </xdr:from>
    <xdr:to>
      <xdr:col>22</xdr:col>
      <xdr:colOff>114300</xdr:colOff>
      <xdr:row>18</xdr:row>
      <xdr:rowOff>141694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42501"/>
          <a:ext cx="698500" cy="32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141694</xdr:rowOff>
    </xdr:from>
    <xdr:to>
      <xdr:col>18</xdr:col>
      <xdr:colOff>177800</xdr:colOff>
      <xdr:row>18</xdr:row>
      <xdr:rowOff>161976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75419"/>
          <a:ext cx="698500" cy="20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28613</xdr:rowOff>
    </xdr:from>
    <xdr:to>
      <xdr:col>29</xdr:col>
      <xdr:colOff>177800</xdr:colOff>
      <xdr:row>18</xdr:row>
      <xdr:rowOff>130213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62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690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3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60770</xdr:rowOff>
    </xdr:from>
    <xdr:to>
      <xdr:col>26</xdr:col>
      <xdr:colOff>101600</xdr:colOff>
      <xdr:row>18</xdr:row>
      <xdr:rowOff>162370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9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147147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57976</xdr:rowOff>
    </xdr:from>
    <xdr:to>
      <xdr:col>22</xdr:col>
      <xdr:colOff>165100</xdr:colOff>
      <xdr:row>18</xdr:row>
      <xdr:rowOff>159576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1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144353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90894</xdr:rowOff>
    </xdr:from>
    <xdr:to>
      <xdr:col>19</xdr:col>
      <xdr:colOff>38100</xdr:colOff>
      <xdr:row>19</xdr:row>
      <xdr:rowOff>21044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24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5821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1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111176</xdr:rowOff>
    </xdr:from>
    <xdr:to>
      <xdr:col>15</xdr:col>
      <xdr:colOff>101600</xdr:colOff>
      <xdr:row>19</xdr:row>
      <xdr:rowOff>41326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4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26103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3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338916</xdr:rowOff>
    </xdr:from>
    <xdr:to>
      <xdr:col>29</xdr:col>
      <xdr:colOff>127000</xdr:colOff>
      <xdr:row>38</xdr:row>
      <xdr:rowOff>447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63616"/>
          <a:ext cx="647700" cy="4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447</xdr:rowOff>
    </xdr:from>
    <xdr:to>
      <xdr:col>26</xdr:col>
      <xdr:colOff>50800</xdr:colOff>
      <xdr:row>38</xdr:row>
      <xdr:rowOff>1126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68047"/>
          <a:ext cx="698500" cy="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1126</xdr:rowOff>
    </xdr:from>
    <xdr:to>
      <xdr:col>22</xdr:col>
      <xdr:colOff>114300</xdr:colOff>
      <xdr:row>38</xdr:row>
      <xdr:rowOff>14136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68726"/>
          <a:ext cx="698500" cy="1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14136</xdr:rowOff>
    </xdr:from>
    <xdr:to>
      <xdr:col>18</xdr:col>
      <xdr:colOff>177800</xdr:colOff>
      <xdr:row>38</xdr:row>
      <xdr:rowOff>21517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81736"/>
          <a:ext cx="698500" cy="7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288116</xdr:rowOff>
    </xdr:from>
    <xdr:to>
      <xdr:col>29</xdr:col>
      <xdr:colOff>177800</xdr:colOff>
      <xdr:row>38</xdr:row>
      <xdr:rowOff>46816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12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260193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292547</xdr:rowOff>
    </xdr:from>
    <xdr:to>
      <xdr:col>26</xdr:col>
      <xdr:colOff>101600</xdr:colOff>
      <xdr:row>38</xdr:row>
      <xdr:rowOff>51247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17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36024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03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293226</xdr:rowOff>
    </xdr:from>
    <xdr:to>
      <xdr:col>22</xdr:col>
      <xdr:colOff>165100</xdr:colOff>
      <xdr:row>38</xdr:row>
      <xdr:rowOff>51926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7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36703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0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306236</xdr:rowOff>
    </xdr:from>
    <xdr:to>
      <xdr:col>19</xdr:col>
      <xdr:colOff>38100</xdr:colOff>
      <xdr:row>38</xdr:row>
      <xdr:rowOff>64936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30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49713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1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313617</xdr:rowOff>
    </xdr:from>
    <xdr:to>
      <xdr:col>15</xdr:col>
      <xdr:colOff>101600</xdr:colOff>
      <xdr:row>38</xdr:row>
      <xdr:rowOff>72317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38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57094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2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25,945
25,780
126.41
17,396,135
16,782,299
549,896
7,710,545
12,037,971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81059</xdr:rowOff>
    </xdr:from>
    <xdr:to>
      <xdr:col>24</xdr:col>
      <xdr:colOff>63500</xdr:colOff>
      <xdr:row>36</xdr:row>
      <xdr:rowOff>120704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53259"/>
          <a:ext cx="838200" cy="3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120704</xdr:rowOff>
    </xdr:from>
    <xdr:to>
      <xdr:col>19</xdr:col>
      <xdr:colOff>177800</xdr:colOff>
      <xdr:row>36</xdr:row>
      <xdr:rowOff>127181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9290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127181</xdr:rowOff>
    </xdr:from>
    <xdr:to>
      <xdr:col>15</xdr:col>
      <xdr:colOff>50800</xdr:colOff>
      <xdr:row>36</xdr:row>
      <xdr:rowOff>153939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99381"/>
          <a:ext cx="889000" cy="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148811</xdr:rowOff>
    </xdr:from>
    <xdr:to>
      <xdr:col>10</xdr:col>
      <xdr:colOff>114300</xdr:colOff>
      <xdr:row>36</xdr:row>
      <xdr:rowOff>153939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21011"/>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30259</xdr:rowOff>
    </xdr:from>
    <xdr:to>
      <xdr:col>24</xdr:col>
      <xdr:colOff>114300</xdr:colOff>
      <xdr:row>36</xdr:row>
      <xdr:rowOff>131859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0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8686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8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69904</xdr:rowOff>
    </xdr:from>
    <xdr:to>
      <xdr:col>20</xdr:col>
      <xdr:colOff>38100</xdr:colOff>
      <xdr:row>37</xdr:row>
      <xdr:rowOff>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4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162631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76381</xdr:rowOff>
    </xdr:from>
    <xdr:to>
      <xdr:col>15</xdr:col>
      <xdr:colOff>101600</xdr:colOff>
      <xdr:row>37</xdr:row>
      <xdr:rowOff>6531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4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169108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103139</xdr:rowOff>
    </xdr:from>
    <xdr:to>
      <xdr:col>10</xdr:col>
      <xdr:colOff>165100</xdr:colOff>
      <xdr:row>37</xdr:row>
      <xdr:rowOff>33289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7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24416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6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98011</xdr:rowOff>
    </xdr:from>
    <xdr:to>
      <xdr:col>6</xdr:col>
      <xdr:colOff>38100</xdr:colOff>
      <xdr:row>37</xdr:row>
      <xdr:rowOff>28161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7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19288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133761</xdr:rowOff>
    </xdr:from>
    <xdr:to>
      <xdr:col>24</xdr:col>
      <xdr:colOff>63500</xdr:colOff>
      <xdr:row>55</xdr:row>
      <xdr:rowOff>151258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63511"/>
          <a:ext cx="838200" cy="1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41681</xdr:rowOff>
    </xdr:from>
    <xdr:to>
      <xdr:col>19</xdr:col>
      <xdr:colOff>177800</xdr:colOff>
      <xdr:row>55</xdr:row>
      <xdr:rowOff>151258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471431"/>
          <a:ext cx="889000" cy="10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41681</xdr:rowOff>
    </xdr:from>
    <xdr:to>
      <xdr:col>15</xdr:col>
      <xdr:colOff>50800</xdr:colOff>
      <xdr:row>56</xdr:row>
      <xdr:rowOff>5375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471431"/>
          <a:ext cx="889000" cy="13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5375</xdr:rowOff>
    </xdr:from>
    <xdr:to>
      <xdr:col>10</xdr:col>
      <xdr:colOff>114300</xdr:colOff>
      <xdr:row>56</xdr:row>
      <xdr:rowOff>136938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06575"/>
          <a:ext cx="889000" cy="1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82961</xdr:rowOff>
    </xdr:from>
    <xdr:to>
      <xdr:col>24</xdr:col>
      <xdr:colOff>114300</xdr:colOff>
      <xdr:row>56</xdr:row>
      <xdr:rowOff>13111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1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105838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6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100458</xdr:rowOff>
    </xdr:from>
    <xdr:to>
      <xdr:col>20</xdr:col>
      <xdr:colOff>38100</xdr:colOff>
      <xdr:row>56</xdr:row>
      <xdr:rowOff>30608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47135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30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162331</xdr:rowOff>
    </xdr:from>
    <xdr:to>
      <xdr:col>15</xdr:col>
      <xdr:colOff>101600</xdr:colOff>
      <xdr:row>55</xdr:row>
      <xdr:rowOff>92481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42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109008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19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126025</xdr:rowOff>
    </xdr:from>
    <xdr:to>
      <xdr:col>10</xdr:col>
      <xdr:colOff>165100</xdr:colOff>
      <xdr:row>56</xdr:row>
      <xdr:rowOff>56175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72702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3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86138</xdr:rowOff>
    </xdr:from>
    <xdr:to>
      <xdr:col>6</xdr:col>
      <xdr:colOff>38100</xdr:colOff>
      <xdr:row>57</xdr:row>
      <xdr:rowOff>16288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32815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46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106004</xdr:rowOff>
    </xdr:from>
    <xdr:to>
      <xdr:col>24</xdr:col>
      <xdr:colOff>63500</xdr:colOff>
      <xdr:row>78</xdr:row>
      <xdr:rowOff>126876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79104"/>
          <a:ext cx="838200" cy="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106004</xdr:rowOff>
    </xdr:from>
    <xdr:to>
      <xdr:col>19</xdr:col>
      <xdr:colOff>177800</xdr:colOff>
      <xdr:row>78</xdr:row>
      <xdr:rowOff>117252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79104"/>
          <a:ext cx="88900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117252</xdr:rowOff>
    </xdr:from>
    <xdr:to>
      <xdr:col>15</xdr:col>
      <xdr:colOff>50800</xdr:colOff>
      <xdr:row>78</xdr:row>
      <xdr:rowOff>124223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90352"/>
          <a:ext cx="8890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119583</xdr:rowOff>
    </xdr:from>
    <xdr:to>
      <xdr:col>10</xdr:col>
      <xdr:colOff>114300</xdr:colOff>
      <xdr:row>78</xdr:row>
      <xdr:rowOff>124223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92683"/>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76076</xdr:rowOff>
    </xdr:from>
    <xdr:to>
      <xdr:col>24</xdr:col>
      <xdr:colOff>114300</xdr:colOff>
      <xdr:row>79</xdr:row>
      <xdr:rowOff>6226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4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162453</xdr:rowOff>
    </xdr:from>
    <xdr:ext cx="378565"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64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55204</xdr:rowOff>
    </xdr:from>
    <xdr:to>
      <xdr:col>20</xdr:col>
      <xdr:colOff>38100</xdr:colOff>
      <xdr:row>78</xdr:row>
      <xdr:rowOff>156804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147931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2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66452</xdr:rowOff>
    </xdr:from>
    <xdr:to>
      <xdr:col>15</xdr:col>
      <xdr:colOff>101600</xdr:colOff>
      <xdr:row>78</xdr:row>
      <xdr:rowOff>168052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159179</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9017" y="1353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73423</xdr:rowOff>
    </xdr:from>
    <xdr:to>
      <xdr:col>10</xdr:col>
      <xdr:colOff>165100</xdr:colOff>
      <xdr:row>79</xdr:row>
      <xdr:rowOff>3573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166150</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30017" y="13539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68783</xdr:rowOff>
    </xdr:from>
    <xdr:to>
      <xdr:col>6</xdr:col>
      <xdr:colOff>38100</xdr:colOff>
      <xdr:row>78</xdr:row>
      <xdr:rowOff>170383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4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161510</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941017" y="13534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93371</xdr:rowOff>
    </xdr:from>
    <xdr:to>
      <xdr:col>24</xdr:col>
      <xdr:colOff>63500</xdr:colOff>
      <xdr:row>94</xdr:row>
      <xdr:rowOff>135877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09671"/>
          <a:ext cx="838200" cy="4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135877</xdr:rowOff>
    </xdr:from>
    <xdr:to>
      <xdr:col>19</xdr:col>
      <xdr:colOff>177800</xdr:colOff>
      <xdr:row>94</xdr:row>
      <xdr:rowOff>164401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252177"/>
          <a:ext cx="8890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164401</xdr:rowOff>
    </xdr:from>
    <xdr:to>
      <xdr:col>15</xdr:col>
      <xdr:colOff>50800</xdr:colOff>
      <xdr:row>95</xdr:row>
      <xdr:rowOff>19101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280701"/>
          <a:ext cx="889000" cy="2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19101</xdr:rowOff>
    </xdr:from>
    <xdr:to>
      <xdr:col>10</xdr:col>
      <xdr:colOff>114300</xdr:colOff>
      <xdr:row>95</xdr:row>
      <xdr:rowOff>53606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06851"/>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42571</xdr:rowOff>
    </xdr:from>
    <xdr:to>
      <xdr:col>24</xdr:col>
      <xdr:colOff>114300</xdr:colOff>
      <xdr:row>94</xdr:row>
      <xdr:rowOff>144171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65448</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1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85077</xdr:rowOff>
    </xdr:from>
    <xdr:to>
      <xdr:col>20</xdr:col>
      <xdr:colOff>38100</xdr:colOff>
      <xdr:row>95</xdr:row>
      <xdr:rowOff>15227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31754</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97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113601</xdr:rowOff>
    </xdr:from>
    <xdr:to>
      <xdr:col>15</xdr:col>
      <xdr:colOff>101600</xdr:colOff>
      <xdr:row>95</xdr:row>
      <xdr:rowOff>43751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2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60278</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00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139751</xdr:rowOff>
    </xdr:from>
    <xdr:to>
      <xdr:col>10</xdr:col>
      <xdr:colOff>165100</xdr:colOff>
      <xdr:row>95</xdr:row>
      <xdr:rowOff>69901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5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86428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03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2806</xdr:rowOff>
    </xdr:from>
    <xdr:to>
      <xdr:col>6</xdr:col>
      <xdr:colOff>38100</xdr:colOff>
      <xdr:row>95</xdr:row>
      <xdr:rowOff>104406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120933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06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15199</xdr:rowOff>
    </xdr:from>
    <xdr:to>
      <xdr:col>55</xdr:col>
      <xdr:colOff>0</xdr:colOff>
      <xdr:row>36</xdr:row>
      <xdr:rowOff>56655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87399"/>
          <a:ext cx="838200" cy="4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53072</xdr:rowOff>
    </xdr:from>
    <xdr:to>
      <xdr:col>50</xdr:col>
      <xdr:colOff>114300</xdr:colOff>
      <xdr:row>36</xdr:row>
      <xdr:rowOff>56655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225272"/>
          <a:ext cx="889000" cy="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53072</xdr:rowOff>
    </xdr:from>
    <xdr:to>
      <xdr:col>45</xdr:col>
      <xdr:colOff>177800</xdr:colOff>
      <xdr:row>36</xdr:row>
      <xdr:rowOff>69234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225272"/>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9175</xdr:rowOff>
    </xdr:from>
    <xdr:to>
      <xdr:col>41</xdr:col>
      <xdr:colOff>50800</xdr:colOff>
      <xdr:row>36</xdr:row>
      <xdr:rowOff>69234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181375"/>
          <a:ext cx="889000" cy="6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135849</xdr:rowOff>
    </xdr:from>
    <xdr:to>
      <xdr:col>55</xdr:col>
      <xdr:colOff>50800</xdr:colOff>
      <xdr:row>36</xdr:row>
      <xdr:rowOff>65999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3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114276</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1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5855</xdr:rowOff>
    </xdr:from>
    <xdr:to>
      <xdr:col>50</xdr:col>
      <xdr:colOff>165100</xdr:colOff>
      <xdr:row>36</xdr:row>
      <xdr:rowOff>107455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1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98582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2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2272</xdr:rowOff>
    </xdr:from>
    <xdr:to>
      <xdr:col>46</xdr:col>
      <xdr:colOff>38100</xdr:colOff>
      <xdr:row>36</xdr:row>
      <xdr:rowOff>103872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94999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2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18434</xdr:rowOff>
    </xdr:from>
    <xdr:to>
      <xdr:col>41</xdr:col>
      <xdr:colOff>101600</xdr:colOff>
      <xdr:row>36</xdr:row>
      <xdr:rowOff>120034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111161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129825</xdr:rowOff>
    </xdr:from>
    <xdr:to>
      <xdr:col>36</xdr:col>
      <xdr:colOff>165100</xdr:colOff>
      <xdr:row>36</xdr:row>
      <xdr:rowOff>59975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13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51102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2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11630</xdr:rowOff>
    </xdr:from>
    <xdr:to>
      <xdr:col>55</xdr:col>
      <xdr:colOff>0</xdr:colOff>
      <xdr:row>57</xdr:row>
      <xdr:rowOff>38673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612830"/>
          <a:ext cx="838200" cy="19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11630</xdr:rowOff>
    </xdr:from>
    <xdr:to>
      <xdr:col>50</xdr:col>
      <xdr:colOff>114300</xdr:colOff>
      <xdr:row>56</xdr:row>
      <xdr:rowOff>106059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612830"/>
          <a:ext cx="889000" cy="9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81042</xdr:rowOff>
    </xdr:from>
    <xdr:to>
      <xdr:col>45</xdr:col>
      <xdr:colOff>177800</xdr:colOff>
      <xdr:row>56</xdr:row>
      <xdr:rowOff>106059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682242"/>
          <a:ext cx="889000" cy="2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81042</xdr:rowOff>
    </xdr:from>
    <xdr:to>
      <xdr:col>41</xdr:col>
      <xdr:colOff>50800</xdr:colOff>
      <xdr:row>56</xdr:row>
      <xdr:rowOff>129194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682242"/>
          <a:ext cx="889000" cy="4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159323</xdr:rowOff>
    </xdr:from>
    <xdr:to>
      <xdr:col>55</xdr:col>
      <xdr:colOff>50800</xdr:colOff>
      <xdr:row>57</xdr:row>
      <xdr:rowOff>89473</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137750</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3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132280</xdr:rowOff>
    </xdr:from>
    <xdr:to>
      <xdr:col>50</xdr:col>
      <xdr:colOff>165100</xdr:colOff>
      <xdr:row>56</xdr:row>
      <xdr:rowOff>62430</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5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78957</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33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55259</xdr:rowOff>
    </xdr:from>
    <xdr:to>
      <xdr:col>46</xdr:col>
      <xdr:colOff>38100</xdr:colOff>
      <xdr:row>56</xdr:row>
      <xdr:rowOff>156859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6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147986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74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30242</xdr:rowOff>
    </xdr:from>
    <xdr:to>
      <xdr:col>41</xdr:col>
      <xdr:colOff>101600</xdr:colOff>
      <xdr:row>56</xdr:row>
      <xdr:rowOff>131842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3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148369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78394</xdr:rowOff>
    </xdr:from>
    <xdr:to>
      <xdr:col>36</xdr:col>
      <xdr:colOff>165100</xdr:colOff>
      <xdr:row>57</xdr:row>
      <xdr:rowOff>8544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6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171121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7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109212</xdr:rowOff>
    </xdr:from>
    <xdr:to>
      <xdr:col>55</xdr:col>
      <xdr:colOff>0</xdr:colOff>
      <xdr:row>78</xdr:row>
      <xdr:rowOff>156693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482312"/>
          <a:ext cx="838200" cy="4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15928</xdr:rowOff>
    </xdr:from>
    <xdr:to>
      <xdr:col>50</xdr:col>
      <xdr:colOff>114300</xdr:colOff>
      <xdr:row>78</xdr:row>
      <xdr:rowOff>109212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389028"/>
          <a:ext cx="889000" cy="9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135989</xdr:rowOff>
    </xdr:from>
    <xdr:to>
      <xdr:col>45</xdr:col>
      <xdr:colOff>177800</xdr:colOff>
      <xdr:row>78</xdr:row>
      <xdr:rowOff>15928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337639"/>
          <a:ext cx="889000" cy="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66365</xdr:rowOff>
    </xdr:from>
    <xdr:to>
      <xdr:col>41</xdr:col>
      <xdr:colOff>50800</xdr:colOff>
      <xdr:row>77</xdr:row>
      <xdr:rowOff>135989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268015"/>
          <a:ext cx="889000" cy="6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105893</xdr:rowOff>
    </xdr:from>
    <xdr:to>
      <xdr:col>55</xdr:col>
      <xdr:colOff>50800</xdr:colOff>
      <xdr:row>79</xdr:row>
      <xdr:rowOff>36043</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47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20820</xdr:rowOff>
    </xdr:from>
    <xdr:ext cx="469744"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9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58412</xdr:rowOff>
    </xdr:from>
    <xdr:to>
      <xdr:col>50</xdr:col>
      <xdr:colOff>165100</xdr:colOff>
      <xdr:row>78</xdr:row>
      <xdr:rowOff>160012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3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151139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52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136578</xdr:rowOff>
    </xdr:from>
    <xdr:to>
      <xdr:col>46</xdr:col>
      <xdr:colOff>38100</xdr:colOff>
      <xdr:row>78</xdr:row>
      <xdr:rowOff>66728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3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57855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43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85189</xdr:rowOff>
    </xdr:from>
    <xdr:to>
      <xdr:col>41</xdr:col>
      <xdr:colOff>101600</xdr:colOff>
      <xdr:row>78</xdr:row>
      <xdr:rowOff>15339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2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31866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6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15565</xdr:rowOff>
    </xdr:from>
    <xdr:to>
      <xdr:col>36</xdr:col>
      <xdr:colOff>165100</xdr:colOff>
      <xdr:row>77</xdr:row>
      <xdr:rowOff>117165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21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133692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99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39635</xdr:rowOff>
    </xdr:from>
    <xdr:to>
      <xdr:col>55</xdr:col>
      <xdr:colOff>0</xdr:colOff>
      <xdr:row>97</xdr:row>
      <xdr:rowOff>165455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498835"/>
          <a:ext cx="838200" cy="29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39635</xdr:rowOff>
    </xdr:from>
    <xdr:to>
      <xdr:col>50</xdr:col>
      <xdr:colOff>114300</xdr:colOff>
      <xdr:row>97</xdr:row>
      <xdr:rowOff>83107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498835"/>
          <a:ext cx="889000" cy="21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83107</xdr:rowOff>
    </xdr:from>
    <xdr:to>
      <xdr:col>45</xdr:col>
      <xdr:colOff>177800</xdr:colOff>
      <xdr:row>97</xdr:row>
      <xdr:rowOff>151130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13757"/>
          <a:ext cx="889000" cy="6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151130</xdr:rowOff>
    </xdr:from>
    <xdr:to>
      <xdr:col>41</xdr:col>
      <xdr:colOff>50800</xdr:colOff>
      <xdr:row>98</xdr:row>
      <xdr:rowOff>78915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81780"/>
          <a:ext cx="889000" cy="9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114655</xdr:rowOff>
    </xdr:from>
    <xdr:to>
      <xdr:col>55</xdr:col>
      <xdr:colOff>50800</xdr:colOff>
      <xdr:row>98</xdr:row>
      <xdr:rowOff>44805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93082</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2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160285</xdr:rowOff>
    </xdr:from>
    <xdr:to>
      <xdr:col>50</xdr:col>
      <xdr:colOff>165100</xdr:colOff>
      <xdr:row>96</xdr:row>
      <xdr:rowOff>90435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106962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22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32307</xdr:rowOff>
    </xdr:from>
    <xdr:to>
      <xdr:col>46</xdr:col>
      <xdr:colOff>38100</xdr:colOff>
      <xdr:row>97</xdr:row>
      <xdr:rowOff>133907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125034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5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100330</xdr:rowOff>
    </xdr:from>
    <xdr:to>
      <xdr:col>41</xdr:col>
      <xdr:colOff>101600</xdr:colOff>
      <xdr:row>98</xdr:row>
      <xdr:rowOff>30480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21607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2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28115</xdr:rowOff>
    </xdr:from>
    <xdr:to>
      <xdr:col>36</xdr:col>
      <xdr:colOff>165100</xdr:colOff>
      <xdr:row>98</xdr:row>
      <xdr:rowOff>129715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120842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2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15913</xdr:rowOff>
    </xdr:from>
    <xdr:to>
      <xdr:col>85</xdr:col>
      <xdr:colOff>127000</xdr:colOff>
      <xdr:row>39</xdr:row>
      <xdr:rowOff>27163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702463"/>
          <a:ext cx="838200" cy="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27163</xdr:rowOff>
    </xdr:from>
    <xdr:to>
      <xdr:col>81</xdr:col>
      <xdr:colOff>50800</xdr:colOff>
      <xdr:row>39</xdr:row>
      <xdr:rowOff>83693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713713"/>
          <a:ext cx="889000" cy="5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82779</xdr:rowOff>
    </xdr:from>
    <xdr:to>
      <xdr:col>76</xdr:col>
      <xdr:colOff>114300</xdr:colOff>
      <xdr:row>39</xdr:row>
      <xdr:rowOff>83693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76932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82779</xdr:rowOff>
    </xdr:from>
    <xdr:to>
      <xdr:col>71</xdr:col>
      <xdr:colOff>177800</xdr:colOff>
      <xdr:row>39</xdr:row>
      <xdr:rowOff>84003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769329"/>
          <a:ext cx="8890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136563</xdr:rowOff>
    </xdr:from>
    <xdr:to>
      <xdr:col>85</xdr:col>
      <xdr:colOff>177800</xdr:colOff>
      <xdr:row>39</xdr:row>
      <xdr:rowOff>66713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51490</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6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147813</xdr:rowOff>
    </xdr:from>
    <xdr:to>
      <xdr:col>81</xdr:col>
      <xdr:colOff>101600</xdr:colOff>
      <xdr:row>39</xdr:row>
      <xdr:rowOff>77963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69090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5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32893</xdr:rowOff>
    </xdr:from>
    <xdr:to>
      <xdr:col>76</xdr:col>
      <xdr:colOff>165100</xdr:colOff>
      <xdr:row>39</xdr:row>
      <xdr:rowOff>134493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7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125620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81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31979</xdr:rowOff>
    </xdr:from>
    <xdr:to>
      <xdr:col>72</xdr:col>
      <xdr:colOff>38100</xdr:colOff>
      <xdr:row>39</xdr:row>
      <xdr:rowOff>133579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1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124706</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811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33203</xdr:rowOff>
    </xdr:from>
    <xdr:to>
      <xdr:col>67</xdr:col>
      <xdr:colOff>101600</xdr:colOff>
      <xdr:row>39</xdr:row>
      <xdr:rowOff>134803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125930</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812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84996</xdr:rowOff>
    </xdr:from>
    <xdr:to>
      <xdr:col>85</xdr:col>
      <xdr:colOff>127000</xdr:colOff>
      <xdr:row>78</xdr:row>
      <xdr:rowOff>90244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458096"/>
          <a:ext cx="8382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81818</xdr:rowOff>
    </xdr:from>
    <xdr:to>
      <xdr:col>81</xdr:col>
      <xdr:colOff>50800</xdr:colOff>
      <xdr:row>78</xdr:row>
      <xdr:rowOff>84996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454918"/>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81818</xdr:rowOff>
    </xdr:from>
    <xdr:to>
      <xdr:col>76</xdr:col>
      <xdr:colOff>114300</xdr:colOff>
      <xdr:row>78</xdr:row>
      <xdr:rowOff>89219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54918"/>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89219</xdr:rowOff>
    </xdr:from>
    <xdr:to>
      <xdr:col>71</xdr:col>
      <xdr:colOff>177800</xdr:colOff>
      <xdr:row>78</xdr:row>
      <xdr:rowOff>110038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62319"/>
          <a:ext cx="889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39444</xdr:rowOff>
    </xdr:from>
    <xdr:to>
      <xdr:col>85</xdr:col>
      <xdr:colOff>177800</xdr:colOff>
      <xdr:row>78</xdr:row>
      <xdr:rowOff>141044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143493</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4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34196</xdr:rowOff>
    </xdr:from>
    <xdr:to>
      <xdr:col>81</xdr:col>
      <xdr:colOff>101600</xdr:colOff>
      <xdr:row>78</xdr:row>
      <xdr:rowOff>135796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126923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0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31018</xdr:rowOff>
    </xdr:from>
    <xdr:to>
      <xdr:col>76</xdr:col>
      <xdr:colOff>165100</xdr:colOff>
      <xdr:row>78</xdr:row>
      <xdr:rowOff>132618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123745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9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38419</xdr:rowOff>
    </xdr:from>
    <xdr:to>
      <xdr:col>72</xdr:col>
      <xdr:colOff>38100</xdr:colOff>
      <xdr:row>78</xdr:row>
      <xdr:rowOff>140019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131146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59238</xdr:rowOff>
    </xdr:from>
    <xdr:to>
      <xdr:col>67</xdr:col>
      <xdr:colOff>101600</xdr:colOff>
      <xdr:row>78</xdr:row>
      <xdr:rowOff>160838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3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151965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160947</xdr:rowOff>
    </xdr:from>
    <xdr:to>
      <xdr:col>85</xdr:col>
      <xdr:colOff>127000</xdr:colOff>
      <xdr:row>98</xdr:row>
      <xdr:rowOff>36826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620147"/>
          <a:ext cx="838200" cy="21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142974</xdr:rowOff>
    </xdr:from>
    <xdr:to>
      <xdr:col>81</xdr:col>
      <xdr:colOff>50800</xdr:colOff>
      <xdr:row>98</xdr:row>
      <xdr:rowOff>36826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773624"/>
          <a:ext cx="889000" cy="6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57733</xdr:rowOff>
    </xdr:from>
    <xdr:to>
      <xdr:col>76</xdr:col>
      <xdr:colOff>114300</xdr:colOff>
      <xdr:row>97</xdr:row>
      <xdr:rowOff>142974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688383"/>
          <a:ext cx="889000" cy="8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57733</xdr:rowOff>
    </xdr:from>
    <xdr:to>
      <xdr:col>71</xdr:col>
      <xdr:colOff>177800</xdr:colOff>
      <xdr:row>97</xdr:row>
      <xdr:rowOff>97318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688383"/>
          <a:ext cx="889000" cy="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110147</xdr:rowOff>
    </xdr:from>
    <xdr:to>
      <xdr:col>85</xdr:col>
      <xdr:colOff>177800</xdr:colOff>
      <xdr:row>97</xdr:row>
      <xdr:rowOff>40297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5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133024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4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157476</xdr:rowOff>
    </xdr:from>
    <xdr:to>
      <xdr:col>81</xdr:col>
      <xdr:colOff>101600</xdr:colOff>
      <xdr:row>98</xdr:row>
      <xdr:rowOff>87626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104153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92174</xdr:rowOff>
    </xdr:from>
    <xdr:to>
      <xdr:col>76</xdr:col>
      <xdr:colOff>165100</xdr:colOff>
      <xdr:row>98</xdr:row>
      <xdr:rowOff>22324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38851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49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6933</xdr:rowOff>
    </xdr:from>
    <xdr:to>
      <xdr:col>72</xdr:col>
      <xdr:colOff>38100</xdr:colOff>
      <xdr:row>97</xdr:row>
      <xdr:rowOff>108533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63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125060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4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46518</xdr:rowOff>
    </xdr:from>
    <xdr:to>
      <xdr:col>67</xdr:col>
      <xdr:colOff>101600</xdr:colOff>
      <xdr:row>97</xdr:row>
      <xdr:rowOff>148118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67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164645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45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133848</xdr:rowOff>
    </xdr:from>
    <xdr:to>
      <xdr:col>116</xdr:col>
      <xdr:colOff>63500</xdr:colOff>
      <xdr:row>38</xdr:row>
      <xdr:rowOff>135951</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48948"/>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131882</xdr:rowOff>
    </xdr:from>
    <xdr:to>
      <xdr:col>111</xdr:col>
      <xdr:colOff>177800</xdr:colOff>
      <xdr:row>38</xdr:row>
      <xdr:rowOff>133848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46982"/>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129093</xdr:rowOff>
    </xdr:from>
    <xdr:to>
      <xdr:col>107</xdr:col>
      <xdr:colOff>50800</xdr:colOff>
      <xdr:row>38</xdr:row>
      <xdr:rowOff>131882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44193"/>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47072</xdr:rowOff>
    </xdr:from>
    <xdr:to>
      <xdr:col>102</xdr:col>
      <xdr:colOff>114300</xdr:colOff>
      <xdr:row>38</xdr:row>
      <xdr:rowOff>129093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562172"/>
          <a:ext cx="889000" cy="8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85151</xdr:rowOff>
    </xdr:from>
    <xdr:to>
      <xdr:col>116</xdr:col>
      <xdr:colOff>114300</xdr:colOff>
      <xdr:row>39</xdr:row>
      <xdr:rowOff>15301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xdr:rowOff>
    </xdr:from>
    <xdr:ext cx="313932"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5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83048</xdr:rowOff>
    </xdr:from>
    <xdr:to>
      <xdr:col>112</xdr:col>
      <xdr:colOff>38100</xdr:colOff>
      <xdr:row>39</xdr:row>
      <xdr:rowOff>13198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4325</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4017" y="6690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81082</xdr:rowOff>
    </xdr:from>
    <xdr:to>
      <xdr:col>107</xdr:col>
      <xdr:colOff>101600</xdr:colOff>
      <xdr:row>39</xdr:row>
      <xdr:rowOff>11232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9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2359</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68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78293</xdr:rowOff>
    </xdr:from>
    <xdr:to>
      <xdr:col>102</xdr:col>
      <xdr:colOff>165100</xdr:colOff>
      <xdr:row>39</xdr:row>
      <xdr:rowOff>8443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171020</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686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167722</xdr:rowOff>
    </xdr:from>
    <xdr:to>
      <xdr:col>98</xdr:col>
      <xdr:colOff>38100</xdr:colOff>
      <xdr:row>38</xdr:row>
      <xdr:rowOff>97872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114398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165205</xdr:rowOff>
    </xdr:from>
    <xdr:to>
      <xdr:col>116</xdr:col>
      <xdr:colOff>63500</xdr:colOff>
      <xdr:row>57</xdr:row>
      <xdr:rowOff>169581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9937855"/>
          <a:ext cx="8382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169581</xdr:rowOff>
    </xdr:from>
    <xdr:to>
      <xdr:col>111</xdr:col>
      <xdr:colOff>177800</xdr:colOff>
      <xdr:row>57</xdr:row>
      <xdr:rowOff>170332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9942231"/>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170332</xdr:rowOff>
    </xdr:from>
    <xdr:to>
      <xdr:col>107</xdr:col>
      <xdr:colOff>50800</xdr:colOff>
      <xdr:row>58</xdr:row>
      <xdr:rowOff>3977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9942982"/>
          <a:ext cx="889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3977</xdr:rowOff>
    </xdr:from>
    <xdr:to>
      <xdr:col>102</xdr:col>
      <xdr:colOff>114300</xdr:colOff>
      <xdr:row>58</xdr:row>
      <xdr:rowOff>10084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9948077"/>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96882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114405</xdr:rowOff>
    </xdr:from>
    <xdr:to>
      <xdr:col>116</xdr:col>
      <xdr:colOff>114300</xdr:colOff>
      <xdr:row>58</xdr:row>
      <xdr:rowOff>44555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88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137282</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73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118781</xdr:rowOff>
    </xdr:from>
    <xdr:to>
      <xdr:col>112</xdr:col>
      <xdr:colOff>38100</xdr:colOff>
      <xdr:row>58</xdr:row>
      <xdr:rowOff>48931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8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65458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6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119532</xdr:rowOff>
    </xdr:from>
    <xdr:to>
      <xdr:col>107</xdr:col>
      <xdr:colOff>101600</xdr:colOff>
      <xdr:row>58</xdr:row>
      <xdr:rowOff>49682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8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66209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66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124627</xdr:rowOff>
    </xdr:from>
    <xdr:to>
      <xdr:col>102</xdr:col>
      <xdr:colOff>165100</xdr:colOff>
      <xdr:row>58</xdr:row>
      <xdr:rowOff>54777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89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71304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67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130734</xdr:rowOff>
    </xdr:from>
    <xdr:to>
      <xdr:col>98</xdr:col>
      <xdr:colOff>38100</xdr:colOff>
      <xdr:row>58</xdr:row>
      <xdr:rowOff>60884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77411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67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148910</xdr:rowOff>
    </xdr:from>
    <xdr:to>
      <xdr:col>116</xdr:col>
      <xdr:colOff>63500</xdr:colOff>
      <xdr:row>75</xdr:row>
      <xdr:rowOff>14868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836210"/>
          <a:ext cx="838200" cy="3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47280</xdr:rowOff>
    </xdr:from>
    <xdr:to>
      <xdr:col>111</xdr:col>
      <xdr:colOff>177800</xdr:colOff>
      <xdr:row>75</xdr:row>
      <xdr:rowOff>14868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734580"/>
          <a:ext cx="889000" cy="13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47280</xdr:rowOff>
    </xdr:from>
    <xdr:to>
      <xdr:col>107</xdr:col>
      <xdr:colOff>50800</xdr:colOff>
      <xdr:row>74</xdr:row>
      <xdr:rowOff>143342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734580"/>
          <a:ext cx="889000" cy="9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143342</xdr:rowOff>
    </xdr:from>
    <xdr:to>
      <xdr:col>102</xdr:col>
      <xdr:colOff>114300</xdr:colOff>
      <xdr:row>75</xdr:row>
      <xdr:rowOff>13023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830642"/>
          <a:ext cx="889000" cy="4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98110</xdr:rowOff>
    </xdr:from>
    <xdr:to>
      <xdr:col>116</xdr:col>
      <xdr:colOff>114300</xdr:colOff>
      <xdr:row>75</xdr:row>
      <xdr:rowOff>28260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120987</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63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135518</xdr:rowOff>
    </xdr:from>
    <xdr:to>
      <xdr:col>112</xdr:col>
      <xdr:colOff>38100</xdr:colOff>
      <xdr:row>75</xdr:row>
      <xdr:rowOff>65668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2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82195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59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167930</xdr:rowOff>
    </xdr:from>
    <xdr:to>
      <xdr:col>107</xdr:col>
      <xdr:colOff>101600</xdr:colOff>
      <xdr:row>74</xdr:row>
      <xdr:rowOff>98080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68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114607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45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92542</xdr:rowOff>
    </xdr:from>
    <xdr:to>
      <xdr:col>102</xdr:col>
      <xdr:colOff>165100</xdr:colOff>
      <xdr:row>75</xdr:row>
      <xdr:rowOff>22692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39219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55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133673</xdr:rowOff>
    </xdr:from>
    <xdr:to>
      <xdr:col>98</xdr:col>
      <xdr:colOff>38100</xdr:colOff>
      <xdr:row>75</xdr:row>
      <xdr:rowOff>63823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80350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59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類似団体平均と比較し低い値となっている主な項目は、人件費、維持補修費、</a:t>
          </a:r>
          <a:r>
            <a:rPr kumimoji="1" lang="ja-JP" altLang="en-US" sz="1300">
              <a:solidFill>
                <a:schemeClr val="dk1"/>
              </a:solidFill>
              <a:effectLst/>
              <a:latin typeface="+mn-lt"/>
              <a:ea typeface="+mn-ea"/>
              <a:cs typeface="+mn-cs"/>
            </a:rPr>
            <a:t>普通建設事業費、</a:t>
          </a:r>
          <a:r>
            <a:rPr kumimoji="1" lang="ja-JP" altLang="ja-JP" sz="1300">
              <a:solidFill>
                <a:schemeClr val="dk1"/>
              </a:solidFill>
              <a:effectLst/>
              <a:latin typeface="+mn-lt"/>
              <a:ea typeface="+mn-ea"/>
              <a:cs typeface="+mn-cs"/>
            </a:rPr>
            <a:t>公債費となっている。その一方、高い値となっている主な項目は物件費、扶助費、</a:t>
          </a:r>
          <a:r>
            <a:rPr kumimoji="1" lang="ja-JP" altLang="en-US" sz="1300">
              <a:solidFill>
                <a:schemeClr val="dk1"/>
              </a:solidFill>
              <a:effectLst/>
              <a:latin typeface="+mn-lt"/>
              <a:ea typeface="+mn-ea"/>
              <a:cs typeface="+mn-cs"/>
            </a:rPr>
            <a:t>積立金</a:t>
          </a:r>
          <a:r>
            <a:rPr kumimoji="1" lang="ja-JP" altLang="ja-JP" sz="1300">
              <a:solidFill>
                <a:schemeClr val="dk1"/>
              </a:solidFill>
              <a:effectLst/>
              <a:latin typeface="+mn-lt"/>
              <a:ea typeface="+mn-ea"/>
              <a:cs typeface="+mn-cs"/>
            </a:rPr>
            <a:t>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人件費については、合併時に策定した定員適正化計画の実施により抑制されている。普通建設事業費</a:t>
          </a:r>
          <a:r>
            <a:rPr kumimoji="1" lang="ja-JP" altLang="en-US" sz="1300">
              <a:solidFill>
                <a:schemeClr val="dk1"/>
              </a:solidFill>
              <a:effectLst/>
              <a:latin typeface="+mn-lt"/>
              <a:ea typeface="+mn-ea"/>
              <a:cs typeface="+mn-cs"/>
            </a:rPr>
            <a:t>については、前年度に</a:t>
          </a:r>
          <a:r>
            <a:rPr kumimoji="1" lang="ja-JP" altLang="ja-JP" sz="1300">
              <a:solidFill>
                <a:schemeClr val="dk1"/>
              </a:solidFill>
              <a:effectLst/>
              <a:latin typeface="+mn-lt"/>
              <a:ea typeface="+mn-ea"/>
              <a:cs typeface="+mn-cs"/>
            </a:rPr>
            <a:t>中央体育館</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市民センター</a:t>
          </a:r>
          <a:r>
            <a:rPr kumimoji="1" lang="ja-JP" altLang="en-US" sz="1300">
              <a:solidFill>
                <a:schemeClr val="dk1"/>
              </a:solidFill>
              <a:effectLst/>
              <a:latin typeface="+mn-lt"/>
              <a:ea typeface="+mn-ea"/>
              <a:cs typeface="+mn-cs"/>
            </a:rPr>
            <a:t>建設工事が完了し減少した。</a:t>
          </a:r>
          <a:r>
            <a:rPr kumimoji="1" lang="ja-JP" altLang="ja-JP" sz="1300">
              <a:solidFill>
                <a:schemeClr val="dk1"/>
              </a:solidFill>
              <a:effectLst/>
              <a:latin typeface="+mn-lt"/>
              <a:ea typeface="+mn-ea"/>
              <a:cs typeface="+mn-cs"/>
            </a:rPr>
            <a:t>公債費については、新規の起債の抑制などにより縮減に努めている。今後は新幹線嬉野駅周辺整備事業等の大規模な投資的事業が控えているため、補助事業や基金等を適正に活用することで、引き続き、公債費の縮減を図っていく。</a:t>
          </a:r>
          <a:endParaRPr lang="ja-JP" altLang="ja-JP" sz="1300">
            <a:effectLst/>
          </a:endParaRPr>
        </a:p>
        <a:p>
          <a:r>
            <a:rPr kumimoji="1" lang="ja-JP" altLang="ja-JP" sz="1300">
              <a:solidFill>
                <a:schemeClr val="dk1"/>
              </a:solidFill>
              <a:effectLst/>
              <a:latin typeface="+mn-lt"/>
              <a:ea typeface="+mn-ea"/>
              <a:cs typeface="+mn-cs"/>
            </a:rPr>
            <a:t>一方、物件費については、ふるさと応援寄附金の増加に伴い、返礼に係る経費が</a:t>
          </a:r>
          <a:r>
            <a:rPr kumimoji="1" lang="ja-JP" altLang="en-US" sz="1300">
              <a:solidFill>
                <a:schemeClr val="dk1"/>
              </a:solidFill>
              <a:effectLst/>
              <a:latin typeface="+mn-lt"/>
              <a:ea typeface="+mn-ea"/>
              <a:cs typeface="+mn-cs"/>
            </a:rPr>
            <a:t>大きくなっている</a:t>
          </a:r>
          <a:r>
            <a:rPr kumimoji="1" lang="ja-JP" altLang="ja-JP" sz="1300">
              <a:solidFill>
                <a:schemeClr val="dk1"/>
              </a:solidFill>
              <a:effectLst/>
              <a:latin typeface="+mn-lt"/>
              <a:ea typeface="+mn-ea"/>
              <a:cs typeface="+mn-cs"/>
            </a:rPr>
            <a:t>。今後もふるさと応援寄附金が同程度で推移すれば、物件費も高い値で推移することが見込まれる。扶助費については、周辺地域の医療の核となっている医療センターや大規模な精神病院、特別養護老人ホームなどが立地しており、治療目的での転入者が多く、医療費の負担が大きくなっていることや、市の施策として高校生までの医療費助成を実施していることが数値が高い要因となっている。今後もこの傾向は続くと見込まれるため、予防医療の推進や生活保護資格審査等の更なる適正化を進め、上昇傾向に歯止めをかけるよう努めていく。また、</a:t>
          </a:r>
          <a:r>
            <a:rPr kumimoji="1" lang="ja-JP" altLang="en-US" sz="1300">
              <a:solidFill>
                <a:schemeClr val="dk1"/>
              </a:solidFill>
              <a:effectLst/>
              <a:latin typeface="+mn-lt"/>
              <a:ea typeface="+mn-ea"/>
              <a:cs typeface="+mn-cs"/>
            </a:rPr>
            <a:t>積立金については、ふるさと応援寄附金基金への積立増のため大きく増加している。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25,945
25,780
126.41
17,396,135
16,782,299
549,896
7,710,545
12,037,971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42354</xdr:rowOff>
    </xdr:from>
    <xdr:to>
      <xdr:col>24</xdr:col>
      <xdr:colOff>63500</xdr:colOff>
      <xdr:row>35</xdr:row>
      <xdr:rowOff>77978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43104"/>
          <a:ext cx="8382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152464</xdr:rowOff>
    </xdr:from>
    <xdr:to>
      <xdr:col>19</xdr:col>
      <xdr:colOff>177800</xdr:colOff>
      <xdr:row>35</xdr:row>
      <xdr:rowOff>77978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81764"/>
          <a:ext cx="889000" cy="9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152464</xdr:rowOff>
    </xdr:from>
    <xdr:to>
      <xdr:col>15</xdr:col>
      <xdr:colOff>50800</xdr:colOff>
      <xdr:row>34</xdr:row>
      <xdr:rowOff>158559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81764"/>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64834</xdr:rowOff>
    </xdr:from>
    <xdr:to>
      <xdr:col>10</xdr:col>
      <xdr:colOff>114300</xdr:colOff>
      <xdr:row>34</xdr:row>
      <xdr:rowOff>158559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94134"/>
          <a:ext cx="889000" cy="9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163004</xdr:rowOff>
    </xdr:from>
    <xdr:to>
      <xdr:col>24</xdr:col>
      <xdr:colOff>114300</xdr:colOff>
      <xdr:row>35</xdr:row>
      <xdr:rowOff>93154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14431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27178</xdr:rowOff>
    </xdr:from>
    <xdr:to>
      <xdr:col>20</xdr:col>
      <xdr:colOff>38100</xdr:colOff>
      <xdr:row>35</xdr:row>
      <xdr:rowOff>128778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145305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0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101664</xdr:rowOff>
    </xdr:from>
    <xdr:to>
      <xdr:col>15</xdr:col>
      <xdr:colOff>101600</xdr:colOff>
      <xdr:row>35</xdr:row>
      <xdr:rowOff>31814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48341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0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107759</xdr:rowOff>
    </xdr:from>
    <xdr:to>
      <xdr:col>10</xdr:col>
      <xdr:colOff>165100</xdr:colOff>
      <xdr:row>35</xdr:row>
      <xdr:rowOff>37909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3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54436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1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14034</xdr:rowOff>
    </xdr:from>
    <xdr:to>
      <xdr:col>6</xdr:col>
      <xdr:colOff>38100</xdr:colOff>
      <xdr:row>34</xdr:row>
      <xdr:rowOff>115634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4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132161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1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39674</xdr:rowOff>
    </xdr:from>
    <xdr:to>
      <xdr:col>24</xdr:col>
      <xdr:colOff>63500</xdr:colOff>
      <xdr:row>57</xdr:row>
      <xdr:rowOff>32127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40874"/>
          <a:ext cx="838200" cy="16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77694</xdr:rowOff>
    </xdr:from>
    <xdr:to>
      <xdr:col>19</xdr:col>
      <xdr:colOff>177800</xdr:colOff>
      <xdr:row>57</xdr:row>
      <xdr:rowOff>32127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78894"/>
          <a:ext cx="889000" cy="12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77694</xdr:rowOff>
    </xdr:from>
    <xdr:to>
      <xdr:col>15</xdr:col>
      <xdr:colOff>50800</xdr:colOff>
      <xdr:row>56</xdr:row>
      <xdr:rowOff>125151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78894"/>
          <a:ext cx="889000" cy="4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125151</xdr:rowOff>
    </xdr:from>
    <xdr:to>
      <xdr:col>10</xdr:col>
      <xdr:colOff>114300</xdr:colOff>
      <xdr:row>57</xdr:row>
      <xdr:rowOff>78011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26351"/>
          <a:ext cx="889000" cy="12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160324</xdr:rowOff>
    </xdr:from>
    <xdr:to>
      <xdr:col>24</xdr:col>
      <xdr:colOff>114300</xdr:colOff>
      <xdr:row>56</xdr:row>
      <xdr:rowOff>90474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11751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4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152777</xdr:rowOff>
    </xdr:from>
    <xdr:to>
      <xdr:col>20</xdr:col>
      <xdr:colOff>38100</xdr:colOff>
      <xdr:row>57</xdr:row>
      <xdr:rowOff>82927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99454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2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26894</xdr:rowOff>
    </xdr:from>
    <xdr:to>
      <xdr:col>15</xdr:col>
      <xdr:colOff>101600</xdr:colOff>
      <xdr:row>56</xdr:row>
      <xdr:rowOff>128494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2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145021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0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74351</xdr:rowOff>
    </xdr:from>
    <xdr:to>
      <xdr:col>10</xdr:col>
      <xdr:colOff>165100</xdr:colOff>
      <xdr:row>57</xdr:row>
      <xdr:rowOff>4501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21028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5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27211</xdr:rowOff>
    </xdr:from>
    <xdr:to>
      <xdr:col>6</xdr:col>
      <xdr:colOff>38100</xdr:colOff>
      <xdr:row>57</xdr:row>
      <xdr:rowOff>128811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145338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7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102316</xdr:rowOff>
    </xdr:from>
    <xdr:to>
      <xdr:col>24</xdr:col>
      <xdr:colOff>63500</xdr:colOff>
      <xdr:row>74</xdr:row>
      <xdr:rowOff>134854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89616"/>
          <a:ext cx="8382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98065</xdr:rowOff>
    </xdr:from>
    <xdr:to>
      <xdr:col>19</xdr:col>
      <xdr:colOff>177800</xdr:colOff>
      <xdr:row>74</xdr:row>
      <xdr:rowOff>134854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785365"/>
          <a:ext cx="889000" cy="3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98065</xdr:rowOff>
    </xdr:from>
    <xdr:to>
      <xdr:col>15</xdr:col>
      <xdr:colOff>50800</xdr:colOff>
      <xdr:row>75</xdr:row>
      <xdr:rowOff>47148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85365"/>
          <a:ext cx="889000" cy="12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47148</xdr:rowOff>
    </xdr:from>
    <xdr:to>
      <xdr:col>10</xdr:col>
      <xdr:colOff>114300</xdr:colOff>
      <xdr:row>75</xdr:row>
      <xdr:rowOff>62943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05898"/>
          <a:ext cx="889000" cy="1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51516</xdr:rowOff>
    </xdr:from>
    <xdr:to>
      <xdr:col>24</xdr:col>
      <xdr:colOff>114300</xdr:colOff>
      <xdr:row>74</xdr:row>
      <xdr:rowOff>153116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74393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9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84054</xdr:rowOff>
    </xdr:from>
    <xdr:to>
      <xdr:col>20</xdr:col>
      <xdr:colOff>38100</xdr:colOff>
      <xdr:row>75</xdr:row>
      <xdr:rowOff>14204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7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30731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4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47265</xdr:rowOff>
    </xdr:from>
    <xdr:to>
      <xdr:col>15</xdr:col>
      <xdr:colOff>101600</xdr:colOff>
      <xdr:row>74</xdr:row>
      <xdr:rowOff>148865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3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165392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0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167798</xdr:rowOff>
    </xdr:from>
    <xdr:to>
      <xdr:col>10</xdr:col>
      <xdr:colOff>165100</xdr:colOff>
      <xdr:row>75</xdr:row>
      <xdr:rowOff>97948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114475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3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12143</xdr:rowOff>
    </xdr:from>
    <xdr:to>
      <xdr:col>6</xdr:col>
      <xdr:colOff>38100</xdr:colOff>
      <xdr:row>75</xdr:row>
      <xdr:rowOff>113743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7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130270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4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59461</xdr:rowOff>
    </xdr:from>
    <xdr:to>
      <xdr:col>24</xdr:col>
      <xdr:colOff>63500</xdr:colOff>
      <xdr:row>97</xdr:row>
      <xdr:rowOff>95695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690111"/>
          <a:ext cx="8382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95695</xdr:rowOff>
    </xdr:from>
    <xdr:to>
      <xdr:col>19</xdr:col>
      <xdr:colOff>177800</xdr:colOff>
      <xdr:row>97</xdr:row>
      <xdr:rowOff>98619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726345"/>
          <a:ext cx="8890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98619</xdr:rowOff>
    </xdr:from>
    <xdr:to>
      <xdr:col>15</xdr:col>
      <xdr:colOff>50800</xdr:colOff>
      <xdr:row>97</xdr:row>
      <xdr:rowOff>101581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729269"/>
          <a:ext cx="889000" cy="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67387</xdr:rowOff>
    </xdr:from>
    <xdr:to>
      <xdr:col>10</xdr:col>
      <xdr:colOff>114300</xdr:colOff>
      <xdr:row>97</xdr:row>
      <xdr:rowOff>101581</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698037"/>
          <a:ext cx="889000" cy="3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8661</xdr:rowOff>
    </xdr:from>
    <xdr:to>
      <xdr:col>24</xdr:col>
      <xdr:colOff>114300</xdr:colOff>
      <xdr:row>97</xdr:row>
      <xdr:rowOff>110261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6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158538</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1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44895</xdr:rowOff>
    </xdr:from>
    <xdr:to>
      <xdr:col>20</xdr:col>
      <xdr:colOff>38100</xdr:colOff>
      <xdr:row>97</xdr:row>
      <xdr:rowOff>146495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137622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7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47819</xdr:rowOff>
    </xdr:from>
    <xdr:to>
      <xdr:col>15</xdr:col>
      <xdr:colOff>101600</xdr:colOff>
      <xdr:row>97</xdr:row>
      <xdr:rowOff>149419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7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140546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77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50781</xdr:rowOff>
    </xdr:from>
    <xdr:to>
      <xdr:col>10</xdr:col>
      <xdr:colOff>165100</xdr:colOff>
      <xdr:row>97</xdr:row>
      <xdr:rowOff>152381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143508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7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16587</xdr:rowOff>
    </xdr:from>
    <xdr:to>
      <xdr:col>6</xdr:col>
      <xdr:colOff>38100</xdr:colOff>
      <xdr:row>97</xdr:row>
      <xdr:rowOff>118187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4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109314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138720</xdr:rowOff>
    </xdr:from>
    <xdr:to>
      <xdr:col>55</xdr:col>
      <xdr:colOff>0</xdr:colOff>
      <xdr:row>38</xdr:row>
      <xdr:rowOff>140353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65382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140353</xdr:rowOff>
    </xdr:from>
    <xdr:to>
      <xdr:col>50</xdr:col>
      <xdr:colOff>114300</xdr:colOff>
      <xdr:row>38</xdr:row>
      <xdr:rowOff>142639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65545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142639</xdr:rowOff>
    </xdr:from>
    <xdr:to>
      <xdr:col>45</xdr:col>
      <xdr:colOff>177800</xdr:colOff>
      <xdr:row>38</xdr:row>
      <xdr:rowOff>144272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65773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7439</xdr:rowOff>
    </xdr:from>
    <xdr:to>
      <xdr:col>41</xdr:col>
      <xdr:colOff>50800</xdr:colOff>
      <xdr:row>38</xdr:row>
      <xdr:rowOff>144272</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5836739"/>
          <a:ext cx="889000" cy="82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87920</xdr:rowOff>
    </xdr:from>
    <xdr:to>
      <xdr:col>55</xdr:col>
      <xdr:colOff>50800</xdr:colOff>
      <xdr:row>39</xdr:row>
      <xdr:rowOff>18070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6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66347</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81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89553</xdr:rowOff>
    </xdr:from>
    <xdr:to>
      <xdr:col>50</xdr:col>
      <xdr:colOff>165100</xdr:colOff>
      <xdr:row>39</xdr:row>
      <xdr:rowOff>19703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10830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69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91839</xdr:rowOff>
    </xdr:from>
    <xdr:to>
      <xdr:col>46</xdr:col>
      <xdr:colOff>38100</xdr:colOff>
      <xdr:row>39</xdr:row>
      <xdr:rowOff>21989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60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13116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699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93472</xdr:rowOff>
    </xdr:from>
    <xdr:to>
      <xdr:col>41</xdr:col>
      <xdr:colOff>101600</xdr:colOff>
      <xdr:row>39</xdr:row>
      <xdr:rowOff>23622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128089</xdr:rowOff>
    </xdr:from>
    <xdr:to>
      <xdr:col>36</xdr:col>
      <xdr:colOff>165100</xdr:colOff>
      <xdr:row>34</xdr:row>
      <xdr:rowOff>58239</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578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74766</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5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110909</xdr:rowOff>
    </xdr:from>
    <xdr:to>
      <xdr:col>55</xdr:col>
      <xdr:colOff>0</xdr:colOff>
      <xdr:row>56</xdr:row>
      <xdr:rowOff>113233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712109"/>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167957</xdr:rowOff>
    </xdr:from>
    <xdr:to>
      <xdr:col>50</xdr:col>
      <xdr:colOff>114300</xdr:colOff>
      <xdr:row>56</xdr:row>
      <xdr:rowOff>110909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597707"/>
          <a:ext cx="889000" cy="1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166548</xdr:rowOff>
    </xdr:from>
    <xdr:to>
      <xdr:col>45</xdr:col>
      <xdr:colOff>177800</xdr:colOff>
      <xdr:row>55</xdr:row>
      <xdr:rowOff>167957</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9596298"/>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166548</xdr:rowOff>
    </xdr:from>
    <xdr:to>
      <xdr:col>41</xdr:col>
      <xdr:colOff>50800</xdr:colOff>
      <xdr:row>56</xdr:row>
      <xdr:rowOff>90742</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596298"/>
          <a:ext cx="889000" cy="9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62433</xdr:rowOff>
    </xdr:from>
    <xdr:to>
      <xdr:col>55</xdr:col>
      <xdr:colOff>50800</xdr:colOff>
      <xdr:row>56</xdr:row>
      <xdr:rowOff>164033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66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40860</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64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60109</xdr:rowOff>
    </xdr:from>
    <xdr:to>
      <xdr:col>50</xdr:col>
      <xdr:colOff>165100</xdr:colOff>
      <xdr:row>56</xdr:row>
      <xdr:rowOff>161709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6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152836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75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117157</xdr:rowOff>
    </xdr:from>
    <xdr:to>
      <xdr:col>46</xdr:col>
      <xdr:colOff>38100</xdr:colOff>
      <xdr:row>56</xdr:row>
      <xdr:rowOff>47307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54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63834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3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115748</xdr:rowOff>
    </xdr:from>
    <xdr:to>
      <xdr:col>41</xdr:col>
      <xdr:colOff>101600</xdr:colOff>
      <xdr:row>56</xdr:row>
      <xdr:rowOff>45898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54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62425</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32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39942</xdr:rowOff>
    </xdr:from>
    <xdr:to>
      <xdr:col>36</xdr:col>
      <xdr:colOff>165100</xdr:colOff>
      <xdr:row>56</xdr:row>
      <xdr:rowOff>141542</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6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158069</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41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64773</xdr:rowOff>
    </xdr:from>
    <xdr:to>
      <xdr:col>55</xdr:col>
      <xdr:colOff>0</xdr:colOff>
      <xdr:row>78</xdr:row>
      <xdr:rowOff>70320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437873"/>
          <a:ext cx="8382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64773</xdr:rowOff>
    </xdr:from>
    <xdr:to>
      <xdr:col>50</xdr:col>
      <xdr:colOff>114300</xdr:colOff>
      <xdr:row>78</xdr:row>
      <xdr:rowOff>85164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437873"/>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73467</xdr:rowOff>
    </xdr:from>
    <xdr:to>
      <xdr:col>45</xdr:col>
      <xdr:colOff>177800</xdr:colOff>
      <xdr:row>78</xdr:row>
      <xdr:rowOff>85164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446567"/>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73467</xdr:rowOff>
    </xdr:from>
    <xdr:to>
      <xdr:col>41</xdr:col>
      <xdr:colOff>50800</xdr:colOff>
      <xdr:row>78</xdr:row>
      <xdr:rowOff>75936</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446567"/>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19520</xdr:rowOff>
    </xdr:from>
    <xdr:to>
      <xdr:col>55</xdr:col>
      <xdr:colOff>50800</xdr:colOff>
      <xdr:row>78</xdr:row>
      <xdr:rowOff>121120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3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149974</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13973</xdr:rowOff>
    </xdr:from>
    <xdr:to>
      <xdr:col>50</xdr:col>
      <xdr:colOff>165100</xdr:colOff>
      <xdr:row>78</xdr:row>
      <xdr:rowOff>115573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8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132100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16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34364</xdr:rowOff>
    </xdr:from>
    <xdr:to>
      <xdr:col>46</xdr:col>
      <xdr:colOff>38100</xdr:colOff>
      <xdr:row>78</xdr:row>
      <xdr:rowOff>135964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0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127091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50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22667</xdr:rowOff>
    </xdr:from>
    <xdr:to>
      <xdr:col>41</xdr:col>
      <xdr:colOff>101600</xdr:colOff>
      <xdr:row>78</xdr:row>
      <xdr:rowOff>124267</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39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140794</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17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25136</xdr:rowOff>
    </xdr:from>
    <xdr:to>
      <xdr:col>36</xdr:col>
      <xdr:colOff>165100</xdr:colOff>
      <xdr:row>78</xdr:row>
      <xdr:rowOff>126736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117863</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4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128175</xdr:rowOff>
    </xdr:from>
    <xdr:to>
      <xdr:col>55</xdr:col>
      <xdr:colOff>0</xdr:colOff>
      <xdr:row>97</xdr:row>
      <xdr:rowOff>152502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758825"/>
          <a:ext cx="838200" cy="2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97504</xdr:rowOff>
    </xdr:from>
    <xdr:to>
      <xdr:col>50</xdr:col>
      <xdr:colOff>114300</xdr:colOff>
      <xdr:row>97</xdr:row>
      <xdr:rowOff>152502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728154"/>
          <a:ext cx="889000" cy="5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51394</xdr:rowOff>
    </xdr:from>
    <xdr:to>
      <xdr:col>45</xdr:col>
      <xdr:colOff>177800</xdr:colOff>
      <xdr:row>97</xdr:row>
      <xdr:rowOff>97504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510594"/>
          <a:ext cx="889000" cy="2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51394</xdr:rowOff>
    </xdr:from>
    <xdr:to>
      <xdr:col>41</xdr:col>
      <xdr:colOff>50800</xdr:colOff>
      <xdr:row>96</xdr:row>
      <xdr:rowOff>65996</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510594"/>
          <a:ext cx="889000" cy="1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77375</xdr:rowOff>
    </xdr:from>
    <xdr:to>
      <xdr:col>55</xdr:col>
      <xdr:colOff>50800</xdr:colOff>
      <xdr:row>98</xdr:row>
      <xdr:rowOff>7525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7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55802</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68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101702</xdr:rowOff>
    </xdr:from>
    <xdr:to>
      <xdr:col>50</xdr:col>
      <xdr:colOff>165100</xdr:colOff>
      <xdr:row>98</xdr:row>
      <xdr:rowOff>31852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7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22979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8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46704</xdr:rowOff>
    </xdr:from>
    <xdr:to>
      <xdr:col>46</xdr:col>
      <xdr:colOff>38100</xdr:colOff>
      <xdr:row>97</xdr:row>
      <xdr:rowOff>148304</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67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139431</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77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594</xdr:rowOff>
    </xdr:from>
    <xdr:to>
      <xdr:col>41</xdr:col>
      <xdr:colOff>101600</xdr:colOff>
      <xdr:row>96</xdr:row>
      <xdr:rowOff>102194</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4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118721</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23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15196</xdr:rowOff>
    </xdr:from>
    <xdr:to>
      <xdr:col>36</xdr:col>
      <xdr:colOff>165100</xdr:colOff>
      <xdr:row>96</xdr:row>
      <xdr:rowOff>116796</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4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133323</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24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48508</xdr:rowOff>
    </xdr:from>
    <xdr:to>
      <xdr:col>85</xdr:col>
      <xdr:colOff>127000</xdr:colOff>
      <xdr:row>36</xdr:row>
      <xdr:rowOff>102724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220708"/>
          <a:ext cx="838200" cy="5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102724</xdr:rowOff>
    </xdr:from>
    <xdr:to>
      <xdr:col>81</xdr:col>
      <xdr:colOff>50800</xdr:colOff>
      <xdr:row>37</xdr:row>
      <xdr:rowOff>8046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274924"/>
          <a:ext cx="889000" cy="7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8046</xdr:rowOff>
    </xdr:from>
    <xdr:to>
      <xdr:col>76</xdr:col>
      <xdr:colOff>114300</xdr:colOff>
      <xdr:row>37</xdr:row>
      <xdr:rowOff>50184</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351696"/>
          <a:ext cx="889000" cy="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13703</xdr:rowOff>
    </xdr:from>
    <xdr:to>
      <xdr:col>71</xdr:col>
      <xdr:colOff>177800</xdr:colOff>
      <xdr:row>37</xdr:row>
      <xdr:rowOff>50184</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357353"/>
          <a:ext cx="889000" cy="3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169158</xdr:rowOff>
    </xdr:from>
    <xdr:to>
      <xdr:col>85</xdr:col>
      <xdr:colOff>177800</xdr:colOff>
      <xdr:row>36</xdr:row>
      <xdr:rowOff>99308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20585</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02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51924</xdr:rowOff>
    </xdr:from>
    <xdr:to>
      <xdr:col>81</xdr:col>
      <xdr:colOff>101600</xdr:colOff>
      <xdr:row>36</xdr:row>
      <xdr:rowOff>153524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22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144651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31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128696</xdr:rowOff>
    </xdr:from>
    <xdr:to>
      <xdr:col>76</xdr:col>
      <xdr:colOff>165100</xdr:colOff>
      <xdr:row>37</xdr:row>
      <xdr:rowOff>58846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30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49973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39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170834</xdr:rowOff>
    </xdr:from>
    <xdr:to>
      <xdr:col>72</xdr:col>
      <xdr:colOff>38100</xdr:colOff>
      <xdr:row>37</xdr:row>
      <xdr:rowOff>100984</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3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92111</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43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134353</xdr:rowOff>
    </xdr:from>
    <xdr:to>
      <xdr:col>67</xdr:col>
      <xdr:colOff>101600</xdr:colOff>
      <xdr:row>37</xdr:row>
      <xdr:rowOff>64503</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30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55630</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39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147868</xdr:rowOff>
    </xdr:from>
    <xdr:to>
      <xdr:col>85</xdr:col>
      <xdr:colOff>127000</xdr:colOff>
      <xdr:row>57</xdr:row>
      <xdr:rowOff>101920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577618"/>
          <a:ext cx="838200" cy="29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147868</xdr:rowOff>
    </xdr:from>
    <xdr:to>
      <xdr:col>81</xdr:col>
      <xdr:colOff>50800</xdr:colOff>
      <xdr:row>57</xdr:row>
      <xdr:rowOff>20013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577618"/>
          <a:ext cx="889000" cy="21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20013</xdr:rowOff>
    </xdr:from>
    <xdr:to>
      <xdr:col>76</xdr:col>
      <xdr:colOff>114300</xdr:colOff>
      <xdr:row>57</xdr:row>
      <xdr:rowOff>101135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792663"/>
          <a:ext cx="889000" cy="8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96579</xdr:rowOff>
    </xdr:from>
    <xdr:to>
      <xdr:col>71</xdr:col>
      <xdr:colOff>177800</xdr:colOff>
      <xdr:row>57</xdr:row>
      <xdr:rowOff>101135</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869229"/>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51120</xdr:rowOff>
    </xdr:from>
    <xdr:to>
      <xdr:col>85</xdr:col>
      <xdr:colOff>177800</xdr:colOff>
      <xdr:row>57</xdr:row>
      <xdr:rowOff>152720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82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137497</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73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97068</xdr:rowOff>
    </xdr:from>
    <xdr:to>
      <xdr:col>81</xdr:col>
      <xdr:colOff>101600</xdr:colOff>
      <xdr:row>56</xdr:row>
      <xdr:rowOff>27218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52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43745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3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140663</xdr:rowOff>
    </xdr:from>
    <xdr:to>
      <xdr:col>76</xdr:col>
      <xdr:colOff>165100</xdr:colOff>
      <xdr:row>57</xdr:row>
      <xdr:rowOff>70813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7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61940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83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50335</xdr:rowOff>
    </xdr:from>
    <xdr:to>
      <xdr:col>72</xdr:col>
      <xdr:colOff>38100</xdr:colOff>
      <xdr:row>57</xdr:row>
      <xdr:rowOff>151935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82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143062</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91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45779</xdr:rowOff>
    </xdr:from>
    <xdr:to>
      <xdr:col>67</xdr:col>
      <xdr:colOff>101600</xdr:colOff>
      <xdr:row>57</xdr:row>
      <xdr:rowOff>147379</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8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138506</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91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15914</xdr:rowOff>
    </xdr:from>
    <xdr:to>
      <xdr:col>85</xdr:col>
      <xdr:colOff>127000</xdr:colOff>
      <xdr:row>79</xdr:row>
      <xdr:rowOff>27164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560464"/>
          <a:ext cx="838200" cy="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27164</xdr:rowOff>
    </xdr:from>
    <xdr:to>
      <xdr:col>81</xdr:col>
      <xdr:colOff>50800</xdr:colOff>
      <xdr:row>79</xdr:row>
      <xdr:rowOff>83693</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571714"/>
          <a:ext cx="889000" cy="5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82778</xdr:rowOff>
    </xdr:from>
    <xdr:to>
      <xdr:col>76</xdr:col>
      <xdr:colOff>114300</xdr:colOff>
      <xdr:row>79</xdr:row>
      <xdr:rowOff>83693</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62732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82778</xdr:rowOff>
    </xdr:from>
    <xdr:to>
      <xdr:col>71</xdr:col>
      <xdr:colOff>177800</xdr:colOff>
      <xdr:row>79</xdr:row>
      <xdr:rowOff>84003</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627328"/>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136564</xdr:rowOff>
    </xdr:from>
    <xdr:to>
      <xdr:col>85</xdr:col>
      <xdr:colOff>177800</xdr:colOff>
      <xdr:row>79</xdr:row>
      <xdr:rowOff>66714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51491</xdr:rowOff>
    </xdr:from>
    <xdr:ext cx="469744"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2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147814</xdr:rowOff>
    </xdr:from>
    <xdr:to>
      <xdr:col>81</xdr:col>
      <xdr:colOff>101600</xdr:colOff>
      <xdr:row>79</xdr:row>
      <xdr:rowOff>77964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2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69091</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61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32893</xdr:rowOff>
    </xdr:from>
    <xdr:to>
      <xdr:col>76</xdr:col>
      <xdr:colOff>165100</xdr:colOff>
      <xdr:row>79</xdr:row>
      <xdr:rowOff>134493</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7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125620</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03017" y="13670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31978</xdr:rowOff>
    </xdr:from>
    <xdr:to>
      <xdr:col>72</xdr:col>
      <xdr:colOff>38100</xdr:colOff>
      <xdr:row>79</xdr:row>
      <xdr:rowOff>133578</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7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124705</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6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33203</xdr:rowOff>
    </xdr:from>
    <xdr:to>
      <xdr:col>67</xdr:col>
      <xdr:colOff>101600</xdr:colOff>
      <xdr:row>79</xdr:row>
      <xdr:rowOff>134803</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7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125930</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25017" y="13670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84996</xdr:rowOff>
    </xdr:from>
    <xdr:to>
      <xdr:col>85</xdr:col>
      <xdr:colOff>127000</xdr:colOff>
      <xdr:row>98</xdr:row>
      <xdr:rowOff>90244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887096"/>
          <a:ext cx="8382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81818</xdr:rowOff>
    </xdr:from>
    <xdr:to>
      <xdr:col>81</xdr:col>
      <xdr:colOff>50800</xdr:colOff>
      <xdr:row>98</xdr:row>
      <xdr:rowOff>84996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883918"/>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81818</xdr:rowOff>
    </xdr:from>
    <xdr:to>
      <xdr:col>76</xdr:col>
      <xdr:colOff>114300</xdr:colOff>
      <xdr:row>98</xdr:row>
      <xdr:rowOff>89219</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883918"/>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89219</xdr:rowOff>
    </xdr:from>
    <xdr:to>
      <xdr:col>71</xdr:col>
      <xdr:colOff>177800</xdr:colOff>
      <xdr:row>98</xdr:row>
      <xdr:rowOff>110038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891319"/>
          <a:ext cx="889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39444</xdr:rowOff>
    </xdr:from>
    <xdr:to>
      <xdr:col>85</xdr:col>
      <xdr:colOff>177800</xdr:colOff>
      <xdr:row>98</xdr:row>
      <xdr:rowOff>141044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8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143487</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77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34196</xdr:rowOff>
    </xdr:from>
    <xdr:to>
      <xdr:col>81</xdr:col>
      <xdr:colOff>101600</xdr:colOff>
      <xdr:row>98</xdr:row>
      <xdr:rowOff>135796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83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126923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92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31018</xdr:rowOff>
    </xdr:from>
    <xdr:to>
      <xdr:col>76</xdr:col>
      <xdr:colOff>165100</xdr:colOff>
      <xdr:row>98</xdr:row>
      <xdr:rowOff>132618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8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123745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92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38419</xdr:rowOff>
    </xdr:from>
    <xdr:to>
      <xdr:col>72</xdr:col>
      <xdr:colOff>38100</xdr:colOff>
      <xdr:row>98</xdr:row>
      <xdr:rowOff>140019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8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131146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9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59238</xdr:rowOff>
    </xdr:from>
    <xdr:to>
      <xdr:col>67</xdr:col>
      <xdr:colOff>101600</xdr:colOff>
      <xdr:row>98</xdr:row>
      <xdr:rowOff>160838</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8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151965</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95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類似団体平均と比較すると、議会費、総務費、民生費の数値が高くなっている。一方、衛生費、公債費については低い値で推移している。</a:t>
          </a:r>
          <a:endParaRPr lang="ja-JP" altLang="ja-JP" sz="1300">
            <a:effectLst/>
          </a:endParaRPr>
        </a:p>
        <a:p>
          <a:r>
            <a:rPr kumimoji="1" lang="ja-JP" altLang="ja-JP" sz="1300">
              <a:solidFill>
                <a:schemeClr val="dk1"/>
              </a:solidFill>
              <a:effectLst/>
              <a:latin typeface="+mn-lt"/>
              <a:ea typeface="+mn-ea"/>
              <a:cs typeface="+mn-cs"/>
            </a:rPr>
            <a:t>民生費の数値が高い要因として、周辺地域の医療の核となっている医療センターや大規模な精神病院、特別養護老人ホームなどが立地しており、治療目的での転入者が多く、医療費の負担が大きくなっていることや、市の施策として高校生までの医療費助成を実施していることが挙げられる。今後もこの傾向は続くと見込まれるため、予防医療の推進や生活保護資格審査等の更なる適正化を進め、上昇傾向に歯止めをかけるよう努めていく。また、総務費の数値が高くなっている要因については、ふるさと応援寄附金の返礼に係る経費が</a:t>
          </a:r>
          <a:r>
            <a:rPr kumimoji="1" lang="ja-JP" altLang="en-US" sz="1300">
              <a:solidFill>
                <a:schemeClr val="dk1"/>
              </a:solidFill>
              <a:effectLst/>
              <a:latin typeface="+mn-lt"/>
              <a:ea typeface="+mn-ea"/>
              <a:cs typeface="+mn-cs"/>
            </a:rPr>
            <a:t>大きい</a:t>
          </a:r>
          <a:r>
            <a:rPr kumimoji="1" lang="ja-JP" altLang="ja-JP" sz="1300">
              <a:solidFill>
                <a:schemeClr val="dk1"/>
              </a:solidFill>
              <a:effectLst/>
              <a:latin typeface="+mn-lt"/>
              <a:ea typeface="+mn-ea"/>
              <a:cs typeface="+mn-cs"/>
            </a:rPr>
            <a:t>ためであり、</a:t>
          </a:r>
          <a:r>
            <a:rPr kumimoji="1" lang="ja-JP" altLang="en-US" sz="1300">
              <a:solidFill>
                <a:schemeClr val="dk1"/>
              </a:solidFill>
              <a:effectLst/>
              <a:latin typeface="+mn-lt"/>
              <a:ea typeface="+mn-ea"/>
              <a:cs typeface="+mn-cs"/>
            </a:rPr>
            <a:t>当</a:t>
          </a:r>
          <a:r>
            <a:rPr kumimoji="1" lang="ja-JP" altLang="ja-JP" sz="1300">
              <a:solidFill>
                <a:schemeClr val="dk1"/>
              </a:solidFill>
              <a:effectLst/>
              <a:latin typeface="+mn-lt"/>
              <a:ea typeface="+mn-ea"/>
              <a:cs typeface="+mn-cs"/>
            </a:rPr>
            <a:t>寄附金が同程度で推移すれば、この傾向は継続することが見込まれる。</a:t>
          </a:r>
          <a:endParaRPr lang="ja-JP" altLang="ja-JP" sz="1300">
            <a:effectLst/>
          </a:endParaRPr>
        </a:p>
        <a:p>
          <a:r>
            <a:rPr kumimoji="1" lang="ja-JP" altLang="ja-JP" sz="1300">
              <a:solidFill>
                <a:schemeClr val="dk1"/>
              </a:solidFill>
              <a:effectLst/>
              <a:latin typeface="+mn-lt"/>
              <a:ea typeface="+mn-ea"/>
              <a:cs typeface="+mn-cs"/>
            </a:rPr>
            <a:t>一方、公債費が低い数値で推移している要因は、新規の起債の抑制などにより縮減に努めているためである。今後は新幹線嬉野駅周辺整備事業等の大規模な投資的事業が控えているため、補助事業や基金等を適正に活用することで、引き続き公債費の縮減に努めていく。その他、教育費については、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年度に、中央体育館及び市民センターの本体工事</a:t>
          </a:r>
          <a:r>
            <a:rPr kumimoji="1" lang="ja-JP" altLang="en-US" sz="1300">
              <a:solidFill>
                <a:schemeClr val="dk1"/>
              </a:solidFill>
              <a:effectLst/>
              <a:latin typeface="+mn-lt"/>
              <a:ea typeface="+mn-ea"/>
              <a:cs typeface="+mn-cs"/>
            </a:rPr>
            <a:t>が完了したことにより減少した。</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佐賀県嬉野市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を下回らない金額を積み立て</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取崩し額も同程度あり</a:t>
          </a:r>
          <a:r>
            <a:rPr kumimoji="1" lang="en-US" altLang="ja-JP" sz="1100">
              <a:solidFill>
                <a:schemeClr val="dk1"/>
              </a:solidFill>
              <a:effectLst/>
              <a:latin typeface="+mn-lt"/>
              <a:ea typeface="+mn-ea"/>
              <a:cs typeface="+mn-cs"/>
            </a:rPr>
            <a:t>31.7</a:t>
          </a:r>
          <a:r>
            <a:rPr kumimoji="1" lang="ja-JP" altLang="ja-JP" sz="1100">
              <a:solidFill>
                <a:schemeClr val="dk1"/>
              </a:solidFill>
              <a:effectLst/>
              <a:latin typeface="+mn-lt"/>
              <a:ea typeface="+mn-ea"/>
              <a:cs typeface="+mn-cs"/>
            </a:rPr>
            <a:t>億円となった。今後は合併特例期間の終了による普通交付税の削減や、嬉野温泉駅周辺整備事業などの大型事業の本格的な実施に備え、可能な限り基金の積み増しに努める。</a:t>
          </a:r>
          <a:endParaRPr lang="ja-JP" altLang="ja-JP" sz="1400">
            <a:effectLst/>
          </a:endParaRPr>
        </a:p>
        <a:p>
          <a:r>
            <a:rPr kumimoji="1" lang="ja-JP" altLang="ja-JP" sz="1100">
              <a:solidFill>
                <a:schemeClr val="dk1"/>
              </a:solidFill>
              <a:effectLst/>
              <a:latin typeface="+mn-lt"/>
              <a:ea typeface="+mn-ea"/>
              <a:cs typeface="+mn-cs"/>
            </a:rPr>
            <a:t>実質収支比率については、平成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年度は、予算に対して決算時に歳入・歳出が大きく乖離することがないように取り組んだことにより</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％を下回った。</a:t>
          </a:r>
          <a:r>
            <a:rPr kumimoji="1" lang="ja-JP" altLang="en-US" sz="1100">
              <a:solidFill>
                <a:schemeClr val="dk1"/>
              </a:solidFill>
              <a:effectLst/>
              <a:latin typeface="+mn-lt"/>
              <a:ea typeface="+mn-ea"/>
              <a:cs typeface="+mn-cs"/>
            </a:rPr>
            <a:t>しかしながら、令和元年度は、歳出予算に対する未執行額が増加したことにより悪化した。</a:t>
          </a:r>
          <a:r>
            <a:rPr kumimoji="1" lang="ja-JP" altLang="ja-JP" sz="1100">
              <a:solidFill>
                <a:schemeClr val="dk1"/>
              </a:solidFill>
              <a:effectLst/>
              <a:latin typeface="+mn-lt"/>
              <a:ea typeface="+mn-ea"/>
              <a:cs typeface="+mn-cs"/>
            </a:rPr>
            <a:t>実質単年度収支については、</a:t>
          </a:r>
          <a:r>
            <a:rPr kumimoji="1" lang="ja-JP" altLang="en-US" sz="1100">
              <a:solidFill>
                <a:schemeClr val="dk1"/>
              </a:solidFill>
              <a:effectLst/>
              <a:latin typeface="+mn-lt"/>
              <a:ea typeface="+mn-ea"/>
              <a:cs typeface="+mn-cs"/>
            </a:rPr>
            <a:t>単年度収支が増となり、</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億円積立てた</a:t>
          </a:r>
          <a:r>
            <a:rPr kumimoji="1" lang="ja-JP" altLang="en-US" sz="1100">
              <a:solidFill>
                <a:schemeClr val="dk1"/>
              </a:solidFill>
              <a:effectLst/>
              <a:latin typeface="+mn-lt"/>
              <a:ea typeface="+mn-ea"/>
              <a:cs typeface="+mn-cs"/>
            </a:rPr>
            <a:t>が取崩し額も同程度あり微増</a:t>
          </a:r>
          <a:r>
            <a:rPr kumimoji="1" lang="ja-JP" altLang="ja-JP" sz="1100">
              <a:solidFill>
                <a:schemeClr val="dk1"/>
              </a:solidFill>
              <a:effectLst/>
              <a:latin typeface="+mn-lt"/>
              <a:ea typeface="+mn-ea"/>
              <a:cs typeface="+mn-cs"/>
            </a:rPr>
            <a:t>となった。今後も住民サービスと財政負担の均衡を図りながら、健全な行財政運営に努めていく。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佐賀県嬉野市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令和元</a:t>
          </a:r>
          <a:r>
            <a:rPr kumimoji="1" lang="ja-JP" altLang="ja-JP" sz="1300">
              <a:solidFill>
                <a:schemeClr val="dk1"/>
              </a:solidFill>
              <a:effectLst/>
              <a:latin typeface="+mn-lt"/>
              <a:ea typeface="+mn-ea"/>
              <a:cs typeface="+mn-cs"/>
            </a:rPr>
            <a:t>年</a:t>
          </a:r>
          <a:r>
            <a:rPr kumimoji="1" lang="ja-JP" altLang="en-US" sz="1300">
              <a:solidFill>
                <a:schemeClr val="dk1"/>
              </a:solidFill>
              <a:effectLst/>
              <a:latin typeface="+mn-lt"/>
              <a:ea typeface="+mn-ea"/>
              <a:cs typeface="+mn-cs"/>
            </a:rPr>
            <a:t>度</a:t>
          </a:r>
          <a:r>
            <a:rPr kumimoji="1" lang="ja-JP" altLang="ja-JP" sz="1300">
              <a:solidFill>
                <a:schemeClr val="dk1"/>
              </a:solidFill>
              <a:effectLst/>
              <a:latin typeface="+mn-lt"/>
              <a:ea typeface="+mn-ea"/>
              <a:cs typeface="+mn-cs"/>
            </a:rPr>
            <a:t>の連結実質赤字比率は、引き続きすべての会計で黒字となった。今後も各会計が独立採算の原則に立ち、健全な財政運営に努める。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Y8" sqref="AY8:BM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17396135</v>
      </c>
      <c r="BO4" s="462"/>
      <c r="BP4" s="462"/>
      <c r="BQ4" s="462"/>
      <c r="BR4" s="462"/>
      <c r="BS4" s="462"/>
      <c r="BT4" s="462"/>
      <c r="BU4" s="463"/>
      <c r="BV4" s="461">
        <v>16892429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7.1</v>
      </c>
      <c r="CU4" s="646"/>
      <c r="CV4" s="646"/>
      <c r="CW4" s="646"/>
      <c r="CX4" s="646"/>
      <c r="CY4" s="646"/>
      <c r="CZ4" s="646"/>
      <c r="DA4" s="647"/>
      <c r="DB4" s="645">
        <v>4.8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16782299</v>
      </c>
      <c r="BO5" s="467"/>
      <c r="BP5" s="467"/>
      <c r="BQ5" s="467"/>
      <c r="BR5" s="467"/>
      <c r="BS5" s="467"/>
      <c r="BT5" s="467"/>
      <c r="BU5" s="468"/>
      <c r="BV5" s="466">
        <v>16400596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93.5</v>
      </c>
      <c r="CU5" s="437"/>
      <c r="CV5" s="437"/>
      <c r="CW5" s="437"/>
      <c r="CX5" s="437"/>
      <c r="CY5" s="437"/>
      <c r="CZ5" s="437"/>
      <c r="DA5" s="438"/>
      <c r="DB5" s="436">
        <v>91.9</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613836</v>
      </c>
      <c r="BO6" s="467"/>
      <c r="BP6" s="467"/>
      <c r="BQ6" s="467"/>
      <c r="BR6" s="467"/>
      <c r="BS6" s="467"/>
      <c r="BT6" s="467"/>
      <c r="BU6" s="468"/>
      <c r="BV6" s="466">
        <v>491833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97.1</v>
      </c>
      <c r="CU6" s="620"/>
      <c r="CV6" s="620"/>
      <c r="CW6" s="620"/>
      <c r="CX6" s="620"/>
      <c r="CY6" s="620"/>
      <c r="CZ6" s="620"/>
      <c r="DA6" s="621"/>
      <c r="DB6" s="619">
        <v>96.5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63940</v>
      </c>
      <c r="BO7" s="467"/>
      <c r="BP7" s="467"/>
      <c r="BQ7" s="467"/>
      <c r="BR7" s="467"/>
      <c r="BS7" s="467"/>
      <c r="BT7" s="467"/>
      <c r="BU7" s="468"/>
      <c r="BV7" s="466">
        <v>121974</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7710545</v>
      </c>
      <c r="CU7" s="467"/>
      <c r="CV7" s="467"/>
      <c r="CW7" s="467"/>
      <c r="CX7" s="467"/>
      <c r="CY7" s="467"/>
      <c r="CZ7" s="467"/>
      <c r="DA7" s="468"/>
      <c r="DB7" s="466">
        <v>7775512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549896</v>
      </c>
      <c r="BO8" s="467"/>
      <c r="BP8" s="467"/>
      <c r="BQ8" s="467"/>
      <c r="BR8" s="467"/>
      <c r="BS8" s="467"/>
      <c r="BT8" s="467"/>
      <c r="BU8" s="468"/>
      <c r="BV8" s="466">
        <v>369859</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0.39</v>
      </c>
      <c r="CU8" s="580"/>
      <c r="CV8" s="580"/>
      <c r="CW8" s="580"/>
      <c r="CX8" s="580"/>
      <c r="CY8" s="580"/>
      <c r="CZ8" s="580"/>
      <c r="DA8" s="581"/>
      <c r="DB8" s="579">
        <v>0.39</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27336</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180037</v>
      </c>
      <c r="BO9" s="467"/>
      <c r="BP9" s="467"/>
      <c r="BQ9" s="467"/>
      <c r="BR9" s="467"/>
      <c r="BS9" s="467"/>
      <c r="BT9" s="467"/>
      <c r="BU9" s="468"/>
      <c r="BV9" s="466">
        <v>-64080</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15.4</v>
      </c>
      <c r="CU9" s="437"/>
      <c r="CV9" s="437"/>
      <c r="CW9" s="437"/>
      <c r="CX9" s="437"/>
      <c r="CY9" s="437"/>
      <c r="CZ9" s="437"/>
      <c r="DA9" s="438"/>
      <c r="DB9" s="436">
        <v>16.5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28984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188645</v>
      </c>
      <c r="BO10" s="467"/>
      <c r="BP10" s="467"/>
      <c r="BQ10" s="467"/>
      <c r="BR10" s="467"/>
      <c r="BS10" s="467"/>
      <c r="BT10" s="467"/>
      <c r="BU10" s="468"/>
      <c r="BV10" s="466">
        <v>221107</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115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25945</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190214</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25780</v>
      </c>
      <c r="S13" s="570"/>
      <c r="T13" s="570"/>
      <c r="U13" s="570"/>
      <c r="V13" s="571"/>
      <c r="W13" s="557" t="s">
        <v>139</v>
      </c>
      <c r="X13" s="479"/>
      <c r="Y13" s="479"/>
      <c r="Z13" s="479"/>
      <c r="AA13" s="479"/>
      <c r="AB13" s="480"/>
      <c r="AC13" s="442">
        <v>1258</v>
      </c>
      <c r="AD13" s="443"/>
      <c r="AE13" s="443"/>
      <c r="AF13" s="443"/>
      <c r="AG13" s="444"/>
      <c r="AH13" s="442">
        <v>1426</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178468</v>
      </c>
      <c r="BO13" s="467"/>
      <c r="BP13" s="467"/>
      <c r="BQ13" s="467"/>
      <c r="BR13" s="467"/>
      <c r="BS13" s="467"/>
      <c r="BT13" s="467"/>
      <c r="BU13" s="468"/>
      <c r="BV13" s="466">
        <v>157027</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9.6</v>
      </c>
      <c r="CU13" s="437"/>
      <c r="CV13" s="437"/>
      <c r="CW13" s="437"/>
      <c r="CX13" s="437"/>
      <c r="CY13" s="437"/>
      <c r="CZ13" s="437"/>
      <c r="DA13" s="438"/>
      <c r="DB13" s="436">
        <v>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26292</v>
      </c>
      <c r="S14" s="570"/>
      <c r="T14" s="570"/>
      <c r="U14" s="570"/>
      <c r="V14" s="571"/>
      <c r="W14" s="572"/>
      <c r="X14" s="482"/>
      <c r="Y14" s="482"/>
      <c r="Z14" s="482"/>
      <c r="AA14" s="482"/>
      <c r="AB14" s="483"/>
      <c r="AC14" s="562">
        <v>9.1</v>
      </c>
      <c r="AD14" s="563"/>
      <c r="AE14" s="563"/>
      <c r="AF14" s="563"/>
      <c r="AG14" s="564"/>
      <c r="AH14" s="562">
        <v>10.199999999999999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58.9</v>
      </c>
      <c r="CU14" s="574"/>
      <c r="CV14" s="574"/>
      <c r="CW14" s="574"/>
      <c r="CX14" s="574"/>
      <c r="CY14" s="574"/>
      <c r="CZ14" s="574"/>
      <c r="DA14" s="575"/>
      <c r="DB14" s="573">
        <v>68.5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26132</v>
      </c>
      <c r="S15" s="570"/>
      <c r="T15" s="570"/>
      <c r="U15" s="570"/>
      <c r="V15" s="571"/>
      <c r="W15" s="557" t="s">
        <v>147</v>
      </c>
      <c r="X15" s="479"/>
      <c r="Y15" s="479"/>
      <c r="Z15" s="479"/>
      <c r="AA15" s="479"/>
      <c r="AB15" s="480"/>
      <c r="AC15" s="442">
        <v>3442</v>
      </c>
      <c r="AD15" s="443"/>
      <c r="AE15" s="443"/>
      <c r="AF15" s="443"/>
      <c r="AG15" s="444"/>
      <c r="AH15" s="442">
        <v>3544</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2502161</v>
      </c>
      <c r="BO15" s="462"/>
      <c r="BP15" s="462"/>
      <c r="BQ15" s="462"/>
      <c r="BR15" s="462"/>
      <c r="BS15" s="462"/>
      <c r="BT15" s="462"/>
      <c r="BU15" s="463"/>
      <c r="BV15" s="461">
        <v>2561334</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25</v>
      </c>
      <c r="AD16" s="563"/>
      <c r="AE16" s="563"/>
      <c r="AF16" s="563"/>
      <c r="AG16" s="564"/>
      <c r="AH16" s="562">
        <v>25.3</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6671544</v>
      </c>
      <c r="BO16" s="467"/>
      <c r="BP16" s="467"/>
      <c r="BQ16" s="467"/>
      <c r="BR16" s="467"/>
      <c r="BS16" s="467"/>
      <c r="BT16" s="467"/>
      <c r="BU16" s="468"/>
      <c r="BV16" s="466">
        <v>6604774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151</v>
      </c>
      <c r="S17" s="555"/>
      <c r="T17" s="555"/>
      <c r="U17" s="555"/>
      <c r="V17" s="556"/>
      <c r="W17" s="557" t="s">
        <v>154</v>
      </c>
      <c r="X17" s="479"/>
      <c r="Y17" s="479"/>
      <c r="Z17" s="479"/>
      <c r="AA17" s="479"/>
      <c r="AB17" s="480"/>
      <c r="AC17" s="442">
        <v>9078</v>
      </c>
      <c r="AD17" s="443"/>
      <c r="AE17" s="443"/>
      <c r="AF17" s="443"/>
      <c r="AG17" s="444"/>
      <c r="AH17" s="442">
        <v>9065</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3170217</v>
      </c>
      <c r="BO17" s="467"/>
      <c r="BP17" s="467"/>
      <c r="BQ17" s="467"/>
      <c r="BR17" s="467"/>
      <c r="BS17" s="467"/>
      <c r="BT17" s="467"/>
      <c r="BU17" s="468"/>
      <c r="BV17" s="466">
        <v>3241304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126.41</v>
      </c>
      <c r="M18" s="531"/>
      <c r="N18" s="531"/>
      <c r="O18" s="531"/>
      <c r="P18" s="531"/>
      <c r="Q18" s="531"/>
      <c r="R18" s="532"/>
      <c r="S18" s="532"/>
      <c r="T18" s="532"/>
      <c r="U18" s="532"/>
      <c r="V18" s="533"/>
      <c r="W18" s="547"/>
      <c r="X18" s="548"/>
      <c r="Y18" s="548"/>
      <c r="Z18" s="548"/>
      <c r="AA18" s="548"/>
      <c r="AB18" s="558"/>
      <c r="AC18" s="430">
        <v>65.900000000000006</v>
      </c>
      <c r="AD18" s="431"/>
      <c r="AE18" s="431"/>
      <c r="AF18" s="431"/>
      <c r="AG18" s="534"/>
      <c r="AH18" s="430">
        <v>64.599999999999994</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7332184</v>
      </c>
      <c r="BO18" s="467"/>
      <c r="BP18" s="467"/>
      <c r="BQ18" s="467"/>
      <c r="BR18" s="467"/>
      <c r="BS18" s="467"/>
      <c r="BT18" s="467"/>
      <c r="BU18" s="468"/>
      <c r="BV18" s="466">
        <v>7184308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216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9180185</v>
      </c>
      <c r="BO19" s="467"/>
      <c r="BP19" s="467"/>
      <c r="BQ19" s="467"/>
      <c r="BR19" s="467"/>
      <c r="BS19" s="467"/>
      <c r="BT19" s="467"/>
      <c r="BU19" s="468"/>
      <c r="BV19" s="466">
        <v>8942736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9214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12037971</v>
      </c>
      <c r="BO23" s="467"/>
      <c r="BP23" s="467"/>
      <c r="BQ23" s="467"/>
      <c r="BR23" s="467"/>
      <c r="BS23" s="467"/>
      <c r="BT23" s="467"/>
      <c r="BU23" s="468"/>
      <c r="BV23" s="466">
        <v>12652608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7680</v>
      </c>
      <c r="R24" s="443"/>
      <c r="S24" s="443"/>
      <c r="T24" s="443"/>
      <c r="U24" s="443"/>
      <c r="V24" s="444"/>
      <c r="W24" s="508"/>
      <c r="X24" s="499"/>
      <c r="Y24" s="500"/>
      <c r="Z24" s="439" t="s">
        <v>170</v>
      </c>
      <c r="AA24" s="440"/>
      <c r="AB24" s="440"/>
      <c r="AC24" s="440"/>
      <c r="AD24" s="440"/>
      <c r="AE24" s="440"/>
      <c r="AF24" s="440"/>
      <c r="AG24" s="441"/>
      <c r="AH24" s="442">
        <v>197</v>
      </c>
      <c r="AI24" s="443"/>
      <c r="AJ24" s="443"/>
      <c r="AK24" s="443"/>
      <c r="AL24" s="444"/>
      <c r="AM24" s="442">
        <v>583120</v>
      </c>
      <c r="AN24" s="443"/>
      <c r="AO24" s="443"/>
      <c r="AP24" s="443"/>
      <c r="AQ24" s="443"/>
      <c r="AR24" s="444"/>
      <c r="AS24" s="442">
        <v>2960</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8759923</v>
      </c>
      <c r="BO24" s="467"/>
      <c r="BP24" s="467"/>
      <c r="BQ24" s="467"/>
      <c r="BR24" s="467"/>
      <c r="BS24" s="467"/>
      <c r="BT24" s="467"/>
      <c r="BU24" s="468"/>
      <c r="BV24" s="466">
        <v>9117552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6350</v>
      </c>
      <c r="R25" s="443"/>
      <c r="S25" s="443"/>
      <c r="T25" s="443"/>
      <c r="U25" s="443"/>
      <c r="V25" s="444"/>
      <c r="W25" s="508"/>
      <c r="X25" s="499"/>
      <c r="Y25" s="500"/>
      <c r="Z25" s="439" t="s">
        <v>173</v>
      </c>
      <c r="AA25" s="440"/>
      <c r="AB25" s="440"/>
      <c r="AC25" s="440"/>
      <c r="AD25" s="440"/>
      <c r="AE25" s="440"/>
      <c r="AF25" s="440"/>
      <c r="AG25" s="441"/>
      <c r="AH25" s="442" t="s">
        <v>137</v>
      </c>
      <c r="AI25" s="443"/>
      <c r="AJ25" s="443"/>
      <c r="AK25" s="443"/>
      <c r="AL25" s="444"/>
      <c r="AM25" s="442" t="s">
        <v>137</v>
      </c>
      <c r="AN25" s="443"/>
      <c r="AO25" s="443"/>
      <c r="AP25" s="443"/>
      <c r="AQ25" s="443"/>
      <c r="AR25" s="444"/>
      <c r="AS25" s="442" t="s">
        <v>137</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3445396</v>
      </c>
      <c r="BO25" s="462"/>
      <c r="BP25" s="462"/>
      <c r="BQ25" s="462"/>
      <c r="BR25" s="462"/>
      <c r="BS25" s="462"/>
      <c r="BT25" s="462"/>
      <c r="BU25" s="463"/>
      <c r="BV25" s="461">
        <v>3467551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5620</v>
      </c>
      <c r="R26" s="443"/>
      <c r="S26" s="443"/>
      <c r="T26" s="443"/>
      <c r="U26" s="443"/>
      <c r="V26" s="444"/>
      <c r="W26" s="508"/>
      <c r="X26" s="499"/>
      <c r="Y26" s="500"/>
      <c r="Z26" s="439" t="s">
        <v>176</v>
      </c>
      <c r="AA26" s="521"/>
      <c r="AB26" s="521"/>
      <c r="AC26" s="521"/>
      <c r="AD26" s="521"/>
      <c r="AE26" s="521"/>
      <c r="AF26" s="521"/>
      <c r="AG26" s="522"/>
      <c r="AH26" s="442">
        <v>2</v>
      </c>
      <c r="AI26" s="443"/>
      <c r="AJ26" s="443"/>
      <c r="AK26" s="443"/>
      <c r="AL26" s="444"/>
      <c r="AM26" s="442" t="s">
        <v>177</v>
      </c>
      <c r="AN26" s="443"/>
      <c r="AO26" s="443"/>
      <c r="AP26" s="443"/>
      <c r="AQ26" s="443"/>
      <c r="AR26" s="444"/>
      <c r="AS26" s="442" t="s">
        <v>177</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4000</v>
      </c>
      <c r="R27" s="443"/>
      <c r="S27" s="443"/>
      <c r="T27" s="443"/>
      <c r="U27" s="443"/>
      <c r="V27" s="444"/>
      <c r="W27" s="508"/>
      <c r="X27" s="499"/>
      <c r="Y27" s="500"/>
      <c r="Z27" s="439" t="s">
        <v>180</v>
      </c>
      <c r="AA27" s="440"/>
      <c r="AB27" s="440"/>
      <c r="AC27" s="440"/>
      <c r="AD27" s="440"/>
      <c r="AE27" s="440"/>
      <c r="AF27" s="440"/>
      <c r="AG27" s="441"/>
      <c r="AH27" s="442">
        <v>2</v>
      </c>
      <c r="AI27" s="443"/>
      <c r="AJ27" s="443"/>
      <c r="AK27" s="443"/>
      <c r="AL27" s="444"/>
      <c r="AM27" s="442" t="s">
        <v>177</v>
      </c>
      <c r="AN27" s="443"/>
      <c r="AO27" s="443"/>
      <c r="AP27" s="443"/>
      <c r="AQ27" s="443"/>
      <c r="AR27" s="444"/>
      <c r="AS27" s="442" t="s">
        <v>181</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101393</v>
      </c>
      <c r="BO27" s="470"/>
      <c r="BP27" s="470"/>
      <c r="BQ27" s="470"/>
      <c r="BR27" s="470"/>
      <c r="BS27" s="470"/>
      <c r="BT27" s="470"/>
      <c r="BU27" s="471"/>
      <c r="BV27" s="469">
        <v>101271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3300</v>
      </c>
      <c r="R28" s="443"/>
      <c r="S28" s="443"/>
      <c r="T28" s="443"/>
      <c r="U28" s="443"/>
      <c r="V28" s="444"/>
      <c r="W28" s="508"/>
      <c r="X28" s="499"/>
      <c r="Y28" s="500"/>
      <c r="Z28" s="439" t="s">
        <v>184</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3172344</v>
      </c>
      <c r="BO28" s="462"/>
      <c r="BP28" s="462"/>
      <c r="BQ28" s="462"/>
      <c r="BR28" s="462"/>
      <c r="BS28" s="462"/>
      <c r="BT28" s="462"/>
      <c r="BU28" s="463"/>
      <c r="BV28" s="461">
        <v>3173913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14</v>
      </c>
      <c r="M29" s="443"/>
      <c r="N29" s="443"/>
      <c r="O29" s="443"/>
      <c r="P29" s="444"/>
      <c r="Q29" s="442">
        <v>3100</v>
      </c>
      <c r="R29" s="443"/>
      <c r="S29" s="443"/>
      <c r="T29" s="443"/>
      <c r="U29" s="443"/>
      <c r="V29" s="444"/>
      <c r="W29" s="509"/>
      <c r="X29" s="510"/>
      <c r="Y29" s="511"/>
      <c r="Z29" s="439" t="s">
        <v>187</v>
      </c>
      <c r="AA29" s="440"/>
      <c r="AB29" s="440"/>
      <c r="AC29" s="440"/>
      <c r="AD29" s="440"/>
      <c r="AE29" s="440"/>
      <c r="AF29" s="440"/>
      <c r="AG29" s="441"/>
      <c r="AH29" s="442">
        <v>199</v>
      </c>
      <c r="AI29" s="443"/>
      <c r="AJ29" s="443"/>
      <c r="AK29" s="443"/>
      <c r="AL29" s="444"/>
      <c r="AM29" s="442">
        <v>590946</v>
      </c>
      <c r="AN29" s="443"/>
      <c r="AO29" s="443"/>
      <c r="AP29" s="443"/>
      <c r="AQ29" s="443"/>
      <c r="AR29" s="444"/>
      <c r="AS29" s="442">
        <v>2970</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1113493</v>
      </c>
      <c r="BO29" s="467"/>
      <c r="BP29" s="467"/>
      <c r="BQ29" s="467"/>
      <c r="BR29" s="467"/>
      <c r="BS29" s="467"/>
      <c r="BT29" s="467"/>
      <c r="BU29" s="468"/>
      <c r="BV29" s="466">
        <v>1258981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95.3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4160799</v>
      </c>
      <c r="BO30" s="470"/>
      <c r="BP30" s="470"/>
      <c r="BQ30" s="470"/>
      <c r="BR30" s="470"/>
      <c r="BS30" s="470"/>
      <c r="BT30" s="470"/>
      <c r="BU30" s="471"/>
      <c r="BV30" s="469">
        <v>2876086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198</v>
      </c>
      <c r="X33" s="428"/>
      <c r="Y33" s="428"/>
      <c r="Z33" s="428"/>
      <c r="AA33" s="428"/>
      <c r="AB33" s="428"/>
      <c r="AC33" s="428"/>
      <c r="AD33" s="428"/>
      <c r="AE33" s="428"/>
      <c r="AF33" s="428"/>
      <c r="AG33" s="428"/>
      <c r="AH33" s="428"/>
      <c r="AI33" s="428"/>
      <c r="AJ33" s="428"/>
      <c r="AK33" s="428"/>
      <c r="AL33" s="216"/>
      <c r="AM33" s="429" t="s">
        <v>196</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196</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嬉野市国民健康保険特別会計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IF('各会計、関係団体の財政状況及び健全化判断比率'!B30="","",'各会計、関係団体の財政状況及び健全化判断比率'!B30)</f>
        <v>嬉野市水道事業会計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IF('各会計、関係団体の財政状況及び健全化判断比率'!B31="","",'各会計、関係団体の財政状況及び健全化判断比率'!B31)</f>
        <v>嬉野市農業集落排水特別会計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鹿島・藤津地区衛生施設組合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嬉野市土地開発公社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嬉野市嬉野都市計画事業嬉野第七土地区画整理事業費特別会計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嬉野市後期高齢者医療特別会計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IF('各会計、関係団体の財政状況及び健全化判断比率'!B32="","",'各会計、関係団体の財政状況及び健全化判断比率'!B32)</f>
        <v>嬉野都市計画下水道事業嬉野市公共下水道事業費特別会計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杵藤地区広域市町村圏組合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嬉野市嬉野都市計画事業嬉野第八土地区画整理事業費特別会計</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10</v>
      </c>
      <c r="BF36" s="425"/>
      <c r="BG36" s="424" t="str">
        <f>IF('各会計、関係団体の財政状況及び健全化判断比率'!B33="","",'各会計、関係団体の財政状況及び健全化判断比率'!B33)</f>
        <v>嬉野市浄化槽特別会計</v>
      </c>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杵藤地区広域市町村圏組合(特別会計)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嬉野市嬉野都市計画事業嬉野温泉駅周辺土地区画整理事業費特別会計</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佐賀県後期高齢者医療広域連合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佐賀県後期高齢者医療広域連合(特別会計)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佐賀県市町総合事務組合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佐賀県市町総合事務組合（交通災害）</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18</v>
      </c>
      <c r="BX41" s="425"/>
      <c r="BY41" s="424" t="str">
        <f>IF('各会計、関係団体の財政状況及び健全化判断比率'!B75="","",'各会計、関係団体の財政状況及び健全化判断比率'!B75)</f>
        <v>佐賀県西部広域環境組合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19</v>
      </c>
      <c r="BX42" s="425"/>
      <c r="BY42" s="424" t="str">
        <f>IF('各会計、関係団体の財政状況及び健全化判断比率'!B76="","",'各会計、関係団体の財政状況及び健全化判断比率'!B76)</f>
        <v>佐賀西部広域水道企業団</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063+mBf4i+HjGrzQVkt2m7OyMrTUh21oYldGWQLTZIVfvs87wjMmgVbbG2Bcoa6oEVSNKE6FmJL0LlcE0gibcw==" saltValue="IyVr0JmzDMA7Ugl77vL7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3"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AY8" sqref="AY8:BM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48" t="s">
        <v>577</v>
      </c>
      <c r="D34" s="1248"/>
      <c r="E34" s="1249"/>
      <c r="F34" s="32">
        <v>15.66</v>
      </c>
      <c r="G34" s="33">
        <v>16.96</v>
      </c>
      <c r="H34" s="33">
        <v>17.690000000000001</v>
      </c>
      <c r="I34" s="33">
        <v>16.28</v>
      </c>
      <c r="J34" s="34">
        <v>14.94</v>
      </c>
      <c r="K34" s="22"/>
      <c r="L34" s="22"/>
      <c r="M34" s="22"/>
      <c r="N34" s="22"/>
      <c r="O34" s="22"/>
      <c r="P34" s="22"/>
    </row>
    <row r="35" spans="1:16" ht="39" customHeight="1" x14ac:dyDescent="0.15">
      <c r="A35" s="22"/>
      <c r="B35" s="35"/>
      <c r="C35" s="1242" t="s">
        <v>578</v>
      </c>
      <c r="D35" s="1243"/>
      <c r="E35" s="1244"/>
      <c r="F35" s="36">
        <v>5.4</v>
      </c>
      <c r="G35" s="37">
        <v>6.68</v>
      </c>
      <c r="H35" s="37">
        <v>5.5</v>
      </c>
      <c r="I35" s="37">
        <v>4.71</v>
      </c>
      <c r="J35" s="38">
        <v>7.03</v>
      </c>
      <c r="K35" s="22"/>
      <c r="L35" s="22"/>
      <c r="M35" s="22"/>
      <c r="N35" s="22"/>
      <c r="O35" s="22"/>
      <c r="P35" s="22"/>
    </row>
    <row r="36" spans="1:16" ht="39" customHeight="1" x14ac:dyDescent="0.15">
      <c r="A36" s="22"/>
      <c r="B36" s="35"/>
      <c r="C36" s="1242" t="s">
        <v>579</v>
      </c>
      <c r="D36" s="1243"/>
      <c r="E36" s="1244"/>
      <c r="F36" s="36" t="s">
        <v>580</v>
      </c>
      <c r="G36" s="37" t="s">
        <v>581</v>
      </c>
      <c r="H36" s="37">
        <v>0.87</v>
      </c>
      <c r="I36" s="37">
        <v>1.79</v>
      </c>
      <c r="J36" s="38">
        <v>0.37</v>
      </c>
      <c r="K36" s="22"/>
      <c r="L36" s="22"/>
      <c r="M36" s="22"/>
      <c r="N36" s="22"/>
      <c r="O36" s="22"/>
      <c r="P36" s="22"/>
    </row>
    <row r="37" spans="1:16" ht="39" customHeight="1" x14ac:dyDescent="0.15">
      <c r="A37" s="22"/>
      <c r="B37" s="35"/>
      <c r="C37" s="1242" t="s">
        <v>582</v>
      </c>
      <c r="D37" s="1243"/>
      <c r="E37" s="1244"/>
      <c r="F37" s="36">
        <v>0.09</v>
      </c>
      <c r="G37" s="37">
        <v>0</v>
      </c>
      <c r="H37" s="37">
        <v>0.16</v>
      </c>
      <c r="I37" s="37">
        <v>0.38</v>
      </c>
      <c r="J37" s="38">
        <v>0.21</v>
      </c>
      <c r="K37" s="22"/>
      <c r="L37" s="22"/>
      <c r="M37" s="22"/>
      <c r="N37" s="22"/>
      <c r="O37" s="22"/>
      <c r="P37" s="22"/>
    </row>
    <row r="38" spans="1:16" ht="39" customHeight="1" x14ac:dyDescent="0.15">
      <c r="A38" s="22"/>
      <c r="B38" s="35"/>
      <c r="C38" s="1242" t="s">
        <v>583</v>
      </c>
      <c r="D38" s="1243"/>
      <c r="E38" s="1244"/>
      <c r="F38" s="36">
        <v>0.14000000000000001</v>
      </c>
      <c r="G38" s="37">
        <v>0.11</v>
      </c>
      <c r="H38" s="37">
        <v>0.16</v>
      </c>
      <c r="I38" s="37">
        <v>0.04</v>
      </c>
      <c r="J38" s="38">
        <v>0.15</v>
      </c>
      <c r="K38" s="22"/>
      <c r="L38" s="22"/>
      <c r="M38" s="22"/>
      <c r="N38" s="22"/>
      <c r="O38" s="22"/>
      <c r="P38" s="22"/>
    </row>
    <row r="39" spans="1:16" ht="39" customHeight="1" x14ac:dyDescent="0.15">
      <c r="A39" s="22"/>
      <c r="B39" s="35"/>
      <c r="C39" s="1242" t="s">
        <v>584</v>
      </c>
      <c r="D39" s="1243"/>
      <c r="E39" s="1244"/>
      <c r="F39" s="36">
        <v>0.14000000000000001</v>
      </c>
      <c r="G39" s="37">
        <v>0.14000000000000001</v>
      </c>
      <c r="H39" s="37">
        <v>0.01</v>
      </c>
      <c r="I39" s="37">
        <v>0.01</v>
      </c>
      <c r="J39" s="38">
        <v>0.1</v>
      </c>
      <c r="K39" s="22"/>
      <c r="L39" s="22"/>
      <c r="M39" s="22"/>
      <c r="N39" s="22"/>
      <c r="O39" s="22"/>
      <c r="P39" s="22"/>
    </row>
    <row r="40" spans="1:16" ht="39" customHeight="1" x14ac:dyDescent="0.15">
      <c r="A40" s="22"/>
      <c r="B40" s="35"/>
      <c r="C40" s="1242" t="s">
        <v>585</v>
      </c>
      <c r="D40" s="1243"/>
      <c r="E40" s="1244"/>
      <c r="F40" s="36">
        <v>0.12</v>
      </c>
      <c r="G40" s="37">
        <v>0.12</v>
      </c>
      <c r="H40" s="37">
        <v>0.11</v>
      </c>
      <c r="I40" s="37">
        <v>0.06</v>
      </c>
      <c r="J40" s="38">
        <v>0.09</v>
      </c>
      <c r="K40" s="22"/>
      <c r="L40" s="22"/>
      <c r="M40" s="22"/>
      <c r="N40" s="22"/>
      <c r="O40" s="22"/>
      <c r="P40" s="22"/>
    </row>
    <row r="41" spans="1:16" ht="39" customHeight="1" x14ac:dyDescent="0.15">
      <c r="A41" s="22"/>
      <c r="B41" s="35"/>
      <c r="C41" s="1242" t="s">
        <v>586</v>
      </c>
      <c r="D41" s="1243"/>
      <c r="E41" s="1244"/>
      <c r="F41" s="36">
        <v>0.03</v>
      </c>
      <c r="G41" s="37">
        <v>0.03</v>
      </c>
      <c r="H41" s="37">
        <v>0.08</v>
      </c>
      <c r="I41" s="37">
        <v>7.0000000000000007E-2</v>
      </c>
      <c r="J41" s="38">
        <v>0.08</v>
      </c>
      <c r="K41" s="22"/>
      <c r="L41" s="22"/>
      <c r="M41" s="22"/>
      <c r="N41" s="22"/>
      <c r="O41" s="22"/>
      <c r="P41" s="22"/>
    </row>
    <row r="42" spans="1:16" ht="39" customHeight="1" x14ac:dyDescent="0.15">
      <c r="A42" s="22"/>
      <c r="B42" s="39"/>
      <c r="C42" s="1242" t="s">
        <v>587</v>
      </c>
      <c r="D42" s="1243"/>
      <c r="E42" s="1244"/>
      <c r="F42" s="36" t="s">
        <v>529</v>
      </c>
      <c r="G42" s="37" t="s">
        <v>529</v>
      </c>
      <c r="H42" s="37" t="s">
        <v>529</v>
      </c>
      <c r="I42" s="37" t="s">
        <v>529</v>
      </c>
      <c r="J42" s="38" t="s">
        <v>529</v>
      </c>
      <c r="K42" s="22"/>
      <c r="L42" s="22"/>
      <c r="M42" s="22"/>
      <c r="N42" s="22"/>
      <c r="O42" s="22"/>
      <c r="P42" s="22"/>
    </row>
    <row r="43" spans="1:16" ht="39" customHeight="1" thickBot="1" x14ac:dyDescent="0.2">
      <c r="A43" s="22"/>
      <c r="B43" s="40"/>
      <c r="C43" s="1245" t="s">
        <v>588</v>
      </c>
      <c r="D43" s="1246"/>
      <c r="E43" s="1247"/>
      <c r="F43" s="41">
        <v>0.35</v>
      </c>
      <c r="G43" s="42">
        <v>0.18</v>
      </c>
      <c r="H43" s="42">
        <v>0.03</v>
      </c>
      <c r="I43" s="42">
        <v>0.06</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ZaXtFs+8ixgfNmFzY4R+u8X0+I7V9zxvSQmx2yebk4TRDCKi+zEp89vrOZGKx3jkXQxQdAU9JjuutZ//mQQA==" saltValue="tNtESg1M3ZjQKoQddaxw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AY8" sqref="AY8:BM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1340</v>
      </c>
      <c r="L45" s="60">
        <v>1498</v>
      </c>
      <c r="M45" s="60">
        <v>1540</v>
      </c>
      <c r="N45" s="60">
        <v>1492</v>
      </c>
      <c r="O45" s="61">
        <v>1431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529</v>
      </c>
      <c r="L46" s="64" t="s">
        <v>529</v>
      </c>
      <c r="M46" s="64" t="s">
        <v>529</v>
      </c>
      <c r="N46" s="64" t="s">
        <v>529</v>
      </c>
      <c r="O46" s="65" t="s">
        <v>529</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529</v>
      </c>
      <c r="L47" s="64" t="s">
        <v>529</v>
      </c>
      <c r="M47" s="64" t="s">
        <v>529</v>
      </c>
      <c r="N47" s="64" t="s">
        <v>529</v>
      </c>
      <c r="O47" s="65" t="s">
        <v>529</v>
      </c>
      <c r="P47" s="48"/>
      <c r="Q47" s="48"/>
      <c r="R47" s="48"/>
      <c r="S47" s="48"/>
      <c r="T47" s="48"/>
      <c r="U47" s="48"/>
    </row>
    <row r="48" spans="1:21" ht="30.75" customHeight="1" x14ac:dyDescent="0.15">
      <c r="A48" s="48"/>
      <c r="B48" s="1270"/>
      <c r="C48" s="1271"/>
      <c r="D48" s="62"/>
      <c r="E48" s="1252" t="s">
        <v>15</v>
      </c>
      <c r="F48" s="1252"/>
      <c r="G48" s="1252"/>
      <c r="H48" s="1252"/>
      <c r="I48" s="1252"/>
      <c r="J48" s="1253"/>
      <c r="K48" s="63">
        <v>408</v>
      </c>
      <c r="L48" s="64">
        <v>415</v>
      </c>
      <c r="M48" s="64">
        <v>437</v>
      </c>
      <c r="N48" s="64">
        <v>423</v>
      </c>
      <c r="O48" s="65">
        <v>448</v>
      </c>
      <c r="P48" s="48"/>
      <c r="Q48" s="48"/>
      <c r="R48" s="48"/>
      <c r="S48" s="48"/>
      <c r="T48" s="48"/>
      <c r="U48" s="48"/>
    </row>
    <row r="49" spans="1:21" ht="30.75" customHeight="1" x14ac:dyDescent="0.15">
      <c r="A49" s="48"/>
      <c r="B49" s="1270"/>
      <c r="C49" s="1271"/>
      <c r="D49" s="62"/>
      <c r="E49" s="1252" t="s">
        <v>16</v>
      </c>
      <c r="F49" s="1252"/>
      <c r="G49" s="1252"/>
      <c r="H49" s="1252"/>
      <c r="I49" s="1252"/>
      <c r="J49" s="1253"/>
      <c r="K49" s="63">
        <v>9</v>
      </c>
      <c r="L49" s="64">
        <v>27</v>
      </c>
      <c r="M49" s="64">
        <v>43</v>
      </c>
      <c r="N49" s="64">
        <v>94</v>
      </c>
      <c r="O49" s="65">
        <v>115</v>
      </c>
      <c r="P49" s="48"/>
      <c r="Q49" s="48"/>
      <c r="R49" s="48"/>
      <c r="S49" s="48"/>
      <c r="T49" s="48"/>
      <c r="U49" s="48"/>
    </row>
    <row r="50" spans="1:21" ht="30.75" customHeight="1" x14ac:dyDescent="0.15">
      <c r="A50" s="48"/>
      <c r="B50" s="1270"/>
      <c r="C50" s="1271"/>
      <c r="D50" s="62"/>
      <c r="E50" s="1252" t="s">
        <v>17</v>
      </c>
      <c r="F50" s="1252"/>
      <c r="G50" s="1252"/>
      <c r="H50" s="1252"/>
      <c r="I50" s="1252"/>
      <c r="J50" s="1253"/>
      <c r="K50" s="63">
        <v>0</v>
      </c>
      <c r="L50" s="64">
        <v>0</v>
      </c>
      <c r="M50" s="64">
        <v>0</v>
      </c>
      <c r="N50" s="64">
        <v>0</v>
      </c>
      <c r="O50" s="65">
        <v>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529</v>
      </c>
      <c r="L51" s="64" t="s">
        <v>529</v>
      </c>
      <c r="M51" s="64" t="s">
        <v>529</v>
      </c>
      <c r="N51" s="64" t="s">
        <v>529</v>
      </c>
      <c r="O51" s="65" t="s">
        <v>529</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1274</v>
      </c>
      <c r="L52" s="64">
        <v>1410</v>
      </c>
      <c r="M52" s="64">
        <v>1407</v>
      </c>
      <c r="N52" s="64">
        <v>1400</v>
      </c>
      <c r="O52" s="65">
        <v>1361</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483</v>
      </c>
      <c r="L53" s="69">
        <v>530</v>
      </c>
      <c r="M53" s="69">
        <v>613</v>
      </c>
      <c r="N53" s="69">
        <v>609</v>
      </c>
      <c r="O53" s="70">
        <v>633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1QHwIXP4kXM6OEAsfV7P6QZ8vDTimE82jAgCtcCgGl7f8in92yrOFcVLRZX4OwFJ4GT3i6OdHQ36xaU3v/7zQ==" saltValue="Vw0k4zPZZEzZTYElo+TV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9"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AY8" sqref="AY8:BM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88" t="s">
        <v>30</v>
      </c>
      <c r="C41" s="1289"/>
      <c r="D41" s="102"/>
      <c r="E41" s="1290" t="s">
        <v>31</v>
      </c>
      <c r="F41" s="1290"/>
      <c r="G41" s="1290"/>
      <c r="H41" s="1291"/>
      <c r="I41" s="103">
        <v>13098</v>
      </c>
      <c r="J41" s="104">
        <v>12744</v>
      </c>
      <c r="K41" s="104">
        <v>12527</v>
      </c>
      <c r="L41" s="104">
        <v>12672</v>
      </c>
      <c r="M41" s="105">
        <v>12046</v>
      </c>
    </row>
    <row r="42" spans="2:13" ht="27.75" customHeight="1" x14ac:dyDescent="0.15">
      <c r="B42" s="1278"/>
      <c r="C42" s="1279"/>
      <c r="D42" s="106"/>
      <c r="E42" s="1282" t="s">
        <v>32</v>
      </c>
      <c r="F42" s="1282"/>
      <c r="G42" s="1282"/>
      <c r="H42" s="1283"/>
      <c r="I42" s="107">
        <v>1767</v>
      </c>
      <c r="J42" s="108">
        <v>1720</v>
      </c>
      <c r="K42" s="108">
        <v>1803</v>
      </c>
      <c r="L42" s="108">
        <v>1765</v>
      </c>
      <c r="M42" s="109">
        <v>1767</v>
      </c>
    </row>
    <row r="43" spans="2:13" ht="27.75" customHeight="1" x14ac:dyDescent="0.15">
      <c r="B43" s="1278"/>
      <c r="C43" s="1279"/>
      <c r="D43" s="106"/>
      <c r="E43" s="1282" t="s">
        <v>33</v>
      </c>
      <c r="F43" s="1282"/>
      <c r="G43" s="1282"/>
      <c r="H43" s="1283"/>
      <c r="I43" s="107">
        <v>6165</v>
      </c>
      <c r="J43" s="108">
        <v>6067</v>
      </c>
      <c r="K43" s="108">
        <v>6071</v>
      </c>
      <c r="L43" s="108">
        <v>5749</v>
      </c>
      <c r="M43" s="109">
        <v>5646</v>
      </c>
    </row>
    <row r="44" spans="2:13" ht="27.75" customHeight="1" x14ac:dyDescent="0.15">
      <c r="B44" s="1278"/>
      <c r="C44" s="1279"/>
      <c r="D44" s="106"/>
      <c r="E44" s="1282" t="s">
        <v>34</v>
      </c>
      <c r="F44" s="1282"/>
      <c r="G44" s="1282"/>
      <c r="H44" s="1283"/>
      <c r="I44" s="107">
        <v>1662</v>
      </c>
      <c r="J44" s="108">
        <v>1607</v>
      </c>
      <c r="K44" s="108">
        <v>1542</v>
      </c>
      <c r="L44" s="108">
        <v>1508</v>
      </c>
      <c r="M44" s="109">
        <v>1366</v>
      </c>
    </row>
    <row r="45" spans="2:13" ht="27.75" customHeight="1" x14ac:dyDescent="0.15">
      <c r="B45" s="1278"/>
      <c r="C45" s="1279"/>
      <c r="D45" s="106"/>
      <c r="E45" s="1282" t="s">
        <v>35</v>
      </c>
      <c r="F45" s="1282"/>
      <c r="G45" s="1282"/>
      <c r="H45" s="1283"/>
      <c r="I45" s="107">
        <v>2094</v>
      </c>
      <c r="J45" s="108">
        <v>1994</v>
      </c>
      <c r="K45" s="108">
        <v>1964</v>
      </c>
      <c r="L45" s="108">
        <v>1844</v>
      </c>
      <c r="M45" s="109">
        <v>1770</v>
      </c>
    </row>
    <row r="46" spans="2:13" ht="27.75" customHeight="1" x14ac:dyDescent="0.15">
      <c r="B46" s="1278"/>
      <c r="C46" s="1279"/>
      <c r="D46" s="110"/>
      <c r="E46" s="1282" t="s">
        <v>36</v>
      </c>
      <c r="F46" s="1282"/>
      <c r="G46" s="1282"/>
      <c r="H46" s="1283"/>
      <c r="I46" s="107" t="s">
        <v>529</v>
      </c>
      <c r="J46" s="108" t="s">
        <v>529</v>
      </c>
      <c r="K46" s="108" t="s">
        <v>529</v>
      </c>
      <c r="L46" s="108" t="s">
        <v>529</v>
      </c>
      <c r="M46" s="109" t="s">
        <v>529</v>
      </c>
    </row>
    <row r="47" spans="2:13" ht="27.75" customHeight="1" x14ac:dyDescent="0.15">
      <c r="B47" s="1278"/>
      <c r="C47" s="1279"/>
      <c r="D47" s="111"/>
      <c r="E47" s="1292" t="s">
        <v>37</v>
      </c>
      <c r="F47" s="1293"/>
      <c r="G47" s="1293"/>
      <c r="H47" s="1294"/>
      <c r="I47" s="107" t="s">
        <v>529</v>
      </c>
      <c r="J47" s="108" t="s">
        <v>529</v>
      </c>
      <c r="K47" s="108" t="s">
        <v>529</v>
      </c>
      <c r="L47" s="108" t="s">
        <v>529</v>
      </c>
      <c r="M47" s="109" t="s">
        <v>529</v>
      </c>
    </row>
    <row r="48" spans="2:13" ht="27.75" customHeight="1" x14ac:dyDescent="0.15">
      <c r="B48" s="1278"/>
      <c r="C48" s="1279"/>
      <c r="D48" s="106"/>
      <c r="E48" s="1282" t="s">
        <v>38</v>
      </c>
      <c r="F48" s="1282"/>
      <c r="G48" s="1282"/>
      <c r="H48" s="1283"/>
      <c r="I48" s="107" t="s">
        <v>529</v>
      </c>
      <c r="J48" s="108" t="s">
        <v>529</v>
      </c>
      <c r="K48" s="108" t="s">
        <v>529</v>
      </c>
      <c r="L48" s="108" t="s">
        <v>529</v>
      </c>
      <c r="M48" s="109" t="s">
        <v>529</v>
      </c>
    </row>
    <row r="49" spans="2:13" ht="27.75" customHeight="1" x14ac:dyDescent="0.15">
      <c r="B49" s="1280"/>
      <c r="C49" s="1281"/>
      <c r="D49" s="106"/>
      <c r="E49" s="1282" t="s">
        <v>39</v>
      </c>
      <c r="F49" s="1282"/>
      <c r="G49" s="1282"/>
      <c r="H49" s="1283"/>
      <c r="I49" s="107" t="s">
        <v>529</v>
      </c>
      <c r="J49" s="108" t="s">
        <v>529</v>
      </c>
      <c r="K49" s="108" t="s">
        <v>529</v>
      </c>
      <c r="L49" s="108" t="s">
        <v>529</v>
      </c>
      <c r="M49" s="109" t="s">
        <v>529</v>
      </c>
    </row>
    <row r="50" spans="2:13" ht="27.75" customHeight="1" x14ac:dyDescent="0.15">
      <c r="B50" s="1276" t="s">
        <v>40</v>
      </c>
      <c r="C50" s="1277"/>
      <c r="D50" s="112"/>
      <c r="E50" s="1282" t="s">
        <v>41</v>
      </c>
      <c r="F50" s="1282"/>
      <c r="G50" s="1282"/>
      <c r="H50" s="1283"/>
      <c r="I50" s="107">
        <v>5410</v>
      </c>
      <c r="J50" s="108">
        <v>5814</v>
      </c>
      <c r="K50" s="108">
        <v>6037</v>
      </c>
      <c r="L50" s="108">
        <v>6052</v>
      </c>
      <c r="M50" s="109">
        <v>7195</v>
      </c>
    </row>
    <row r="51" spans="2:13" ht="27.75" customHeight="1" x14ac:dyDescent="0.15">
      <c r="B51" s="1278"/>
      <c r="C51" s="1279"/>
      <c r="D51" s="106"/>
      <c r="E51" s="1282" t="s">
        <v>42</v>
      </c>
      <c r="F51" s="1282"/>
      <c r="G51" s="1282"/>
      <c r="H51" s="1283"/>
      <c r="I51" s="107">
        <v>262</v>
      </c>
      <c r="J51" s="108">
        <v>195</v>
      </c>
      <c r="K51" s="108">
        <v>158</v>
      </c>
      <c r="L51" s="108">
        <v>127</v>
      </c>
      <c r="M51" s="109">
        <v>101</v>
      </c>
    </row>
    <row r="52" spans="2:13" ht="27.75" customHeight="1" x14ac:dyDescent="0.15">
      <c r="B52" s="1280"/>
      <c r="C52" s="1281"/>
      <c r="D52" s="106"/>
      <c r="E52" s="1282" t="s">
        <v>43</v>
      </c>
      <c r="F52" s="1282"/>
      <c r="G52" s="1282"/>
      <c r="H52" s="1283"/>
      <c r="I52" s="107">
        <v>13903</v>
      </c>
      <c r="J52" s="108">
        <v>13527</v>
      </c>
      <c r="K52" s="108">
        <v>13263</v>
      </c>
      <c r="L52" s="108">
        <v>12978</v>
      </c>
      <c r="M52" s="109">
        <v>11546</v>
      </c>
    </row>
    <row r="53" spans="2:13" ht="27.75" customHeight="1" thickBot="1" x14ac:dyDescent="0.2">
      <c r="B53" s="1284" t="s">
        <v>44</v>
      </c>
      <c r="C53" s="1285"/>
      <c r="D53" s="113"/>
      <c r="E53" s="1286" t="s">
        <v>45</v>
      </c>
      <c r="F53" s="1286"/>
      <c r="G53" s="1286"/>
      <c r="H53" s="1287"/>
      <c r="I53" s="114">
        <v>5211</v>
      </c>
      <c r="J53" s="115">
        <v>4596</v>
      </c>
      <c r="K53" s="115">
        <v>4448</v>
      </c>
      <c r="L53" s="115">
        <v>4382</v>
      </c>
      <c r="M53" s="116">
        <v>3752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EXjg3we59Wf7x5PhkMMsm3l3GYx+h+JE8i3VAmweOUOq2uOSt1ypPBvRgLgZe6hr548ergGuxJT/D40vHoRTA==" saltValue="IJMoKMoEdi8+D6vi5Ryf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5"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 workbookViewId="0">
      <selection activeCell="AY8" sqref="AY8:BM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3" t="s">
        <v>48</v>
      </c>
      <c r="D55" s="1303"/>
      <c r="E55" s="1304"/>
      <c r="F55" s="128">
        <v>2953</v>
      </c>
      <c r="G55" s="128">
        <v>3174</v>
      </c>
      <c r="H55" s="129">
        <v>3172</v>
      </c>
    </row>
    <row r="56" spans="2:8" ht="52.5" customHeight="1" x14ac:dyDescent="0.15">
      <c r="B56" s="130"/>
      <c r="C56" s="1305" t="s">
        <v>49</v>
      </c>
      <c r="D56" s="1305"/>
      <c r="E56" s="1306"/>
      <c r="F56" s="131">
        <v>1271</v>
      </c>
      <c r="G56" s="131">
        <v>1259</v>
      </c>
      <c r="H56" s="132">
        <v>1113</v>
      </c>
    </row>
    <row r="57" spans="2:8" ht="53.25" customHeight="1" x14ac:dyDescent="0.15">
      <c r="B57" s="130"/>
      <c r="C57" s="1307" t="s">
        <v>50</v>
      </c>
      <c r="D57" s="1307"/>
      <c r="E57" s="1308"/>
      <c r="F57" s="133">
        <v>3073</v>
      </c>
      <c r="G57" s="133">
        <v>2876</v>
      </c>
      <c r="H57" s="134">
        <v>4161</v>
      </c>
    </row>
    <row r="58" spans="2:8" ht="45.75" customHeight="1" x14ac:dyDescent="0.15">
      <c r="B58" s="135"/>
      <c r="C58" s="1295" t="s">
        <v>606</v>
      </c>
      <c r="D58" s="1296"/>
      <c r="E58" s="1297"/>
      <c r="F58" s="136">
        <v>545</v>
      </c>
      <c r="G58" s="136">
        <v>323</v>
      </c>
      <c r="H58" s="137">
        <v>1598</v>
      </c>
    </row>
    <row r="59" spans="2:8" ht="45.75" customHeight="1" x14ac:dyDescent="0.15">
      <c r="B59" s="135"/>
      <c r="C59" s="1295" t="s">
        <v>607</v>
      </c>
      <c r="D59" s="1296"/>
      <c r="E59" s="1297"/>
      <c r="F59" s="136">
        <v>1389</v>
      </c>
      <c r="G59" s="136">
        <v>1389</v>
      </c>
      <c r="H59" s="137">
        <v>1385</v>
      </c>
    </row>
    <row r="60" spans="2:8" ht="45.75" customHeight="1" x14ac:dyDescent="0.15">
      <c r="B60" s="135"/>
      <c r="C60" s="1295" t="s">
        <v>608</v>
      </c>
      <c r="D60" s="1296"/>
      <c r="E60" s="1297"/>
      <c r="F60" s="136">
        <v>416</v>
      </c>
      <c r="G60" s="136">
        <v>417</v>
      </c>
      <c r="H60" s="137">
        <v>417</v>
      </c>
    </row>
    <row r="61" spans="2:8" ht="45.75" customHeight="1" x14ac:dyDescent="0.15">
      <c r="B61" s="135"/>
      <c r="C61" s="1295" t="s">
        <v>609</v>
      </c>
      <c r="D61" s="1296"/>
      <c r="E61" s="1297"/>
      <c r="F61" s="136">
        <v>238</v>
      </c>
      <c r="G61" s="136">
        <v>239</v>
      </c>
      <c r="H61" s="137">
        <v>239</v>
      </c>
    </row>
    <row r="62" spans="2:8" ht="45.75" customHeight="1" thickBot="1" x14ac:dyDescent="0.2">
      <c r="B62" s="138"/>
      <c r="C62" s="1298" t="s">
        <v>610</v>
      </c>
      <c r="D62" s="1299"/>
      <c r="E62" s="1300"/>
      <c r="F62" s="139">
        <v>214</v>
      </c>
      <c r="G62" s="139">
        <v>214</v>
      </c>
      <c r="H62" s="140">
        <v>214</v>
      </c>
    </row>
    <row r="63" spans="2:8" ht="52.5" customHeight="1" thickBot="1" x14ac:dyDescent="0.2">
      <c r="B63" s="141"/>
      <c r="C63" s="1301" t="s">
        <v>51</v>
      </c>
      <c r="D63" s="1301"/>
      <c r="E63" s="1302"/>
      <c r="F63" s="142">
        <v>7296</v>
      </c>
      <c r="G63" s="142">
        <v>7309</v>
      </c>
      <c r="H63" s="143">
        <v>8447</v>
      </c>
    </row>
    <row r="64" spans="2:8" ht="15" customHeight="1" x14ac:dyDescent="0.15"/>
  </sheetData>
  <sheetProtection algorithmName="SHA-512" hashValue="rKORUux/mD+WeGtMF5s0sI5gcSP12slm6wROTZEUIZ7PqqtZsYSKD3CSUQOL60fZbLGtJAybfJLe4BH1AxVt/w==" saltValue="3B4/G8huJuEQ0mg8/39B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D34" zoomScale="70" zoomScaleNormal="70" zoomScaleSheetLayoutView="55" workbookViewId="0">
      <selection activeCell="AY8" sqref="AY8:BM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1" t="s">
        <v>615</v>
      </c>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c r="BW43" s="1332"/>
      <c r="BX43" s="1332"/>
      <c r="BY43" s="1332"/>
      <c r="BZ43" s="1332"/>
      <c r="CA43" s="1332"/>
      <c r="CB43" s="1332"/>
      <c r="CC43" s="1332"/>
      <c r="CD43" s="1332"/>
      <c r="CE43" s="1332"/>
      <c r="CF43" s="1332"/>
      <c r="CG43" s="1332"/>
      <c r="CH43" s="1332"/>
      <c r="CI43" s="1332"/>
      <c r="CJ43" s="1332"/>
      <c r="CK43" s="1332"/>
      <c r="CL43" s="1332"/>
      <c r="CM43" s="1332"/>
      <c r="CN43" s="1332"/>
      <c r="CO43" s="1332"/>
      <c r="CP43" s="1332"/>
      <c r="CQ43" s="1332"/>
      <c r="CR43" s="1332"/>
      <c r="CS43" s="1332"/>
      <c r="CT43" s="1332"/>
      <c r="CU43" s="1332"/>
      <c r="CV43" s="1332"/>
      <c r="CW43" s="1332"/>
      <c r="CX43" s="1332"/>
      <c r="CY43" s="1332"/>
      <c r="CZ43" s="1332"/>
      <c r="DA43" s="1332"/>
      <c r="DB43" s="1332"/>
      <c r="DC43" s="1333"/>
    </row>
    <row r="44" spans="2:109" x14ac:dyDescent="0.15">
      <c r="B44" s="395"/>
      <c r="AN44" s="1334"/>
      <c r="AO44" s="1335"/>
      <c r="AP44" s="1335"/>
      <c r="AQ44" s="1335"/>
      <c r="AR44" s="1335"/>
      <c r="AS44" s="1335"/>
      <c r="AT44" s="1335"/>
      <c r="AU44" s="1335"/>
      <c r="AV44" s="1335"/>
      <c r="AW44" s="1335"/>
      <c r="AX44" s="1335"/>
      <c r="AY44" s="1335"/>
      <c r="AZ44" s="1335"/>
      <c r="BA44" s="1335"/>
      <c r="BB44" s="1335"/>
      <c r="BC44" s="1335"/>
      <c r="BD44" s="1335"/>
      <c r="BE44" s="1335"/>
      <c r="BF44" s="1335"/>
      <c r="BG44" s="1335"/>
      <c r="BH44" s="1335"/>
      <c r="BI44" s="1335"/>
      <c r="BJ44" s="1335"/>
      <c r="BK44" s="1335"/>
      <c r="BL44" s="1335"/>
      <c r="BM44" s="1335"/>
      <c r="BN44" s="1335"/>
      <c r="BO44" s="1335"/>
      <c r="BP44" s="1335"/>
      <c r="BQ44" s="1335"/>
      <c r="BR44" s="1335"/>
      <c r="BS44" s="1335"/>
      <c r="BT44" s="1335"/>
      <c r="BU44" s="1335"/>
      <c r="BV44" s="1335"/>
      <c r="BW44" s="1335"/>
      <c r="BX44" s="1335"/>
      <c r="BY44" s="1335"/>
      <c r="BZ44" s="1335"/>
      <c r="CA44" s="1335"/>
      <c r="CB44" s="1335"/>
      <c r="CC44" s="1335"/>
      <c r="CD44" s="1335"/>
      <c r="CE44" s="1335"/>
      <c r="CF44" s="1335"/>
      <c r="CG44" s="1335"/>
      <c r="CH44" s="1335"/>
      <c r="CI44" s="1335"/>
      <c r="CJ44" s="1335"/>
      <c r="CK44" s="1335"/>
      <c r="CL44" s="1335"/>
      <c r="CM44" s="1335"/>
      <c r="CN44" s="1335"/>
      <c r="CO44" s="1335"/>
      <c r="CP44" s="1335"/>
      <c r="CQ44" s="1335"/>
      <c r="CR44" s="1335"/>
      <c r="CS44" s="1335"/>
      <c r="CT44" s="1335"/>
      <c r="CU44" s="1335"/>
      <c r="CV44" s="1335"/>
      <c r="CW44" s="1335"/>
      <c r="CX44" s="1335"/>
      <c r="CY44" s="1335"/>
      <c r="CZ44" s="1335"/>
      <c r="DA44" s="1335"/>
      <c r="DB44" s="1335"/>
      <c r="DC44" s="1336"/>
    </row>
    <row r="45" spans="2:109" x14ac:dyDescent="0.15">
      <c r="B45" s="395"/>
      <c r="AN45" s="1334"/>
      <c r="AO45" s="1335"/>
      <c r="AP45" s="1335"/>
      <c r="AQ45" s="1335"/>
      <c r="AR45" s="1335"/>
      <c r="AS45" s="1335"/>
      <c r="AT45" s="1335"/>
      <c r="AU45" s="1335"/>
      <c r="AV45" s="1335"/>
      <c r="AW45" s="1335"/>
      <c r="AX45" s="1335"/>
      <c r="AY45" s="1335"/>
      <c r="AZ45" s="1335"/>
      <c r="BA45" s="1335"/>
      <c r="BB45" s="1335"/>
      <c r="BC45" s="1335"/>
      <c r="BD45" s="1335"/>
      <c r="BE45" s="1335"/>
      <c r="BF45" s="1335"/>
      <c r="BG45" s="1335"/>
      <c r="BH45" s="1335"/>
      <c r="BI45" s="1335"/>
      <c r="BJ45" s="1335"/>
      <c r="BK45" s="1335"/>
      <c r="BL45" s="1335"/>
      <c r="BM45" s="1335"/>
      <c r="BN45" s="1335"/>
      <c r="BO45" s="1335"/>
      <c r="BP45" s="1335"/>
      <c r="BQ45" s="1335"/>
      <c r="BR45" s="1335"/>
      <c r="BS45" s="1335"/>
      <c r="BT45" s="1335"/>
      <c r="BU45" s="1335"/>
      <c r="BV45" s="1335"/>
      <c r="BW45" s="1335"/>
      <c r="BX45" s="1335"/>
      <c r="BY45" s="1335"/>
      <c r="BZ45" s="1335"/>
      <c r="CA45" s="1335"/>
      <c r="CB45" s="1335"/>
      <c r="CC45" s="1335"/>
      <c r="CD45" s="1335"/>
      <c r="CE45" s="1335"/>
      <c r="CF45" s="1335"/>
      <c r="CG45" s="1335"/>
      <c r="CH45" s="1335"/>
      <c r="CI45" s="1335"/>
      <c r="CJ45" s="1335"/>
      <c r="CK45" s="1335"/>
      <c r="CL45" s="1335"/>
      <c r="CM45" s="1335"/>
      <c r="CN45" s="1335"/>
      <c r="CO45" s="1335"/>
      <c r="CP45" s="1335"/>
      <c r="CQ45" s="1335"/>
      <c r="CR45" s="1335"/>
      <c r="CS45" s="1335"/>
      <c r="CT45" s="1335"/>
      <c r="CU45" s="1335"/>
      <c r="CV45" s="1335"/>
      <c r="CW45" s="1335"/>
      <c r="CX45" s="1335"/>
      <c r="CY45" s="1335"/>
      <c r="CZ45" s="1335"/>
      <c r="DA45" s="1335"/>
      <c r="DB45" s="1335"/>
      <c r="DC45" s="1336"/>
    </row>
    <row r="46" spans="2:109" x14ac:dyDescent="0.15">
      <c r="B46" s="395"/>
      <c r="AN46" s="1334"/>
      <c r="AO46" s="1335"/>
      <c r="AP46" s="1335"/>
      <c r="AQ46" s="1335"/>
      <c r="AR46" s="1335"/>
      <c r="AS46" s="1335"/>
      <c r="AT46" s="1335"/>
      <c r="AU46" s="1335"/>
      <c r="AV46" s="1335"/>
      <c r="AW46" s="1335"/>
      <c r="AX46" s="1335"/>
      <c r="AY46" s="1335"/>
      <c r="AZ46" s="1335"/>
      <c r="BA46" s="1335"/>
      <c r="BB46" s="1335"/>
      <c r="BC46" s="1335"/>
      <c r="BD46" s="1335"/>
      <c r="BE46" s="1335"/>
      <c r="BF46" s="1335"/>
      <c r="BG46" s="1335"/>
      <c r="BH46" s="1335"/>
      <c r="BI46" s="1335"/>
      <c r="BJ46" s="1335"/>
      <c r="BK46" s="1335"/>
      <c r="BL46" s="1335"/>
      <c r="BM46" s="1335"/>
      <c r="BN46" s="1335"/>
      <c r="BO46" s="1335"/>
      <c r="BP46" s="1335"/>
      <c r="BQ46" s="1335"/>
      <c r="BR46" s="1335"/>
      <c r="BS46" s="1335"/>
      <c r="BT46" s="1335"/>
      <c r="BU46" s="1335"/>
      <c r="BV46" s="1335"/>
      <c r="BW46" s="1335"/>
      <c r="BX46" s="1335"/>
      <c r="BY46" s="1335"/>
      <c r="BZ46" s="1335"/>
      <c r="CA46" s="1335"/>
      <c r="CB46" s="1335"/>
      <c r="CC46" s="1335"/>
      <c r="CD46" s="1335"/>
      <c r="CE46" s="1335"/>
      <c r="CF46" s="1335"/>
      <c r="CG46" s="1335"/>
      <c r="CH46" s="1335"/>
      <c r="CI46" s="1335"/>
      <c r="CJ46" s="1335"/>
      <c r="CK46" s="1335"/>
      <c r="CL46" s="1335"/>
      <c r="CM46" s="1335"/>
      <c r="CN46" s="1335"/>
      <c r="CO46" s="1335"/>
      <c r="CP46" s="1335"/>
      <c r="CQ46" s="1335"/>
      <c r="CR46" s="1335"/>
      <c r="CS46" s="1335"/>
      <c r="CT46" s="1335"/>
      <c r="CU46" s="1335"/>
      <c r="CV46" s="1335"/>
      <c r="CW46" s="1335"/>
      <c r="CX46" s="1335"/>
      <c r="CY46" s="1335"/>
      <c r="CZ46" s="1335"/>
      <c r="DA46" s="1335"/>
      <c r="DB46" s="1335"/>
      <c r="DC46" s="1336"/>
    </row>
    <row r="47" spans="2:109" x14ac:dyDescent="0.15">
      <c r="B47" s="395"/>
      <c r="AN47" s="1337"/>
      <c r="AO47" s="1338"/>
      <c r="AP47" s="1338"/>
      <c r="AQ47" s="1338"/>
      <c r="AR47" s="1338"/>
      <c r="AS47" s="1338"/>
      <c r="AT47" s="1338"/>
      <c r="AU47" s="1338"/>
      <c r="AV47" s="1338"/>
      <c r="AW47" s="1338"/>
      <c r="AX47" s="1338"/>
      <c r="AY47" s="1338"/>
      <c r="AZ47" s="1338"/>
      <c r="BA47" s="1338"/>
      <c r="BB47" s="1338"/>
      <c r="BC47" s="1338"/>
      <c r="BD47" s="1338"/>
      <c r="BE47" s="1338"/>
      <c r="BF47" s="1338"/>
      <c r="BG47" s="1338"/>
      <c r="BH47" s="1338"/>
      <c r="BI47" s="1338"/>
      <c r="BJ47" s="1338"/>
      <c r="BK47" s="1338"/>
      <c r="BL47" s="1338"/>
      <c r="BM47" s="1338"/>
      <c r="BN47" s="1338"/>
      <c r="BO47" s="1338"/>
      <c r="BP47" s="1338"/>
      <c r="BQ47" s="1338"/>
      <c r="BR47" s="1338"/>
      <c r="BS47" s="1338"/>
      <c r="BT47" s="1338"/>
      <c r="BU47" s="1338"/>
      <c r="BV47" s="1338"/>
      <c r="BW47" s="1338"/>
      <c r="BX47" s="1338"/>
      <c r="BY47" s="1338"/>
      <c r="BZ47" s="1338"/>
      <c r="CA47" s="1338"/>
      <c r="CB47" s="1338"/>
      <c r="CC47" s="1338"/>
      <c r="CD47" s="1338"/>
      <c r="CE47" s="1338"/>
      <c r="CF47" s="1338"/>
      <c r="CG47" s="1338"/>
      <c r="CH47" s="1338"/>
      <c r="CI47" s="1338"/>
      <c r="CJ47" s="1338"/>
      <c r="CK47" s="1338"/>
      <c r="CL47" s="1338"/>
      <c r="CM47" s="1338"/>
      <c r="CN47" s="1338"/>
      <c r="CO47" s="1338"/>
      <c r="CP47" s="1338"/>
      <c r="CQ47" s="1338"/>
      <c r="CR47" s="1338"/>
      <c r="CS47" s="1338"/>
      <c r="CT47" s="1338"/>
      <c r="CU47" s="1338"/>
      <c r="CV47" s="1338"/>
      <c r="CW47" s="1338"/>
      <c r="CX47" s="1338"/>
      <c r="CY47" s="1338"/>
      <c r="CZ47" s="1338"/>
      <c r="DA47" s="1338"/>
      <c r="DB47" s="1338"/>
      <c r="DC47" s="133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616</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571</v>
      </c>
      <c r="BQ50" s="1315"/>
      <c r="BR50" s="1315"/>
      <c r="BS50" s="1315"/>
      <c r="BT50" s="1315"/>
      <c r="BU50" s="1315"/>
      <c r="BV50" s="1315"/>
      <c r="BW50" s="1315"/>
      <c r="BX50" s="1315" t="s">
        <v>572</v>
      </c>
      <c r="BY50" s="1315"/>
      <c r="BZ50" s="1315"/>
      <c r="CA50" s="1315"/>
      <c r="CB50" s="1315"/>
      <c r="CC50" s="1315"/>
      <c r="CD50" s="1315"/>
      <c r="CE50" s="1315"/>
      <c r="CF50" s="1315" t="s">
        <v>573</v>
      </c>
      <c r="CG50" s="1315"/>
      <c r="CH50" s="1315"/>
      <c r="CI50" s="1315"/>
      <c r="CJ50" s="1315"/>
      <c r="CK50" s="1315"/>
      <c r="CL50" s="1315"/>
      <c r="CM50" s="1315"/>
      <c r="CN50" s="1315" t="s">
        <v>574</v>
      </c>
      <c r="CO50" s="1315"/>
      <c r="CP50" s="1315"/>
      <c r="CQ50" s="1315"/>
      <c r="CR50" s="1315"/>
      <c r="CS50" s="1315"/>
      <c r="CT50" s="1315"/>
      <c r="CU50" s="1315"/>
      <c r="CV50" s="1315" t="s">
        <v>575</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617</v>
      </c>
      <c r="AO51" s="1314"/>
      <c r="AP51" s="1314"/>
      <c r="AQ51" s="1314"/>
      <c r="AR51" s="1314"/>
      <c r="AS51" s="1314"/>
      <c r="AT51" s="1314"/>
      <c r="AU51" s="1314"/>
      <c r="AV51" s="1314"/>
      <c r="AW51" s="1314"/>
      <c r="AX51" s="1314"/>
      <c r="AY51" s="1314"/>
      <c r="AZ51" s="1314"/>
      <c r="BA51" s="1314"/>
      <c r="BB51" s="1314" t="s">
        <v>618</v>
      </c>
      <c r="BC51" s="1314"/>
      <c r="BD51" s="1314"/>
      <c r="BE51" s="1314"/>
      <c r="BF51" s="1314"/>
      <c r="BG51" s="1314"/>
      <c r="BH51" s="1314"/>
      <c r="BI51" s="1314"/>
      <c r="BJ51" s="1314"/>
      <c r="BK51" s="1314"/>
      <c r="BL51" s="1314"/>
      <c r="BM51" s="1314"/>
      <c r="BN51" s="1314"/>
      <c r="BO51" s="1314"/>
      <c r="BP51" s="1311">
        <v>78.400000000000006</v>
      </c>
      <c r="BQ51" s="1311"/>
      <c r="BR51" s="1311"/>
      <c r="BS51" s="1311"/>
      <c r="BT51" s="1311"/>
      <c r="BU51" s="1311"/>
      <c r="BV51" s="1311"/>
      <c r="BW51" s="1311"/>
      <c r="BX51" s="1311">
        <v>70.7</v>
      </c>
      <c r="BY51" s="1311"/>
      <c r="BZ51" s="1311"/>
      <c r="CA51" s="1311"/>
      <c r="CB51" s="1311"/>
      <c r="CC51" s="1311"/>
      <c r="CD51" s="1311"/>
      <c r="CE51" s="1311"/>
      <c r="CF51" s="1311">
        <v>69.3</v>
      </c>
      <c r="CG51" s="1311"/>
      <c r="CH51" s="1311"/>
      <c r="CI51" s="1311"/>
      <c r="CJ51" s="1311"/>
      <c r="CK51" s="1311"/>
      <c r="CL51" s="1311"/>
      <c r="CM51" s="1311"/>
      <c r="CN51" s="1311">
        <v>68.5</v>
      </c>
      <c r="CO51" s="1311"/>
      <c r="CP51" s="1311"/>
      <c r="CQ51" s="1311"/>
      <c r="CR51" s="1311"/>
      <c r="CS51" s="1311"/>
      <c r="CT51" s="1311"/>
      <c r="CU51" s="1311"/>
      <c r="CV51" s="1311">
        <v>58.9</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619</v>
      </c>
      <c r="BC53" s="1314"/>
      <c r="BD53" s="1314"/>
      <c r="BE53" s="1314"/>
      <c r="BF53" s="1314"/>
      <c r="BG53" s="1314"/>
      <c r="BH53" s="1314"/>
      <c r="BI53" s="1314"/>
      <c r="BJ53" s="1314"/>
      <c r="BK53" s="1314"/>
      <c r="BL53" s="1314"/>
      <c r="BM53" s="1314"/>
      <c r="BN53" s="1314"/>
      <c r="BO53" s="1314"/>
      <c r="BP53" s="1311">
        <v>56.5</v>
      </c>
      <c r="BQ53" s="1311"/>
      <c r="BR53" s="1311"/>
      <c r="BS53" s="1311"/>
      <c r="BT53" s="1311"/>
      <c r="BU53" s="1311"/>
      <c r="BV53" s="1311"/>
      <c r="BW53" s="1311"/>
      <c r="BX53" s="1311">
        <v>56.9</v>
      </c>
      <c r="BY53" s="1311"/>
      <c r="BZ53" s="1311"/>
      <c r="CA53" s="1311"/>
      <c r="CB53" s="1311"/>
      <c r="CC53" s="1311"/>
      <c r="CD53" s="1311"/>
      <c r="CE53" s="1311"/>
      <c r="CF53" s="1311">
        <v>57.7</v>
      </c>
      <c r="CG53" s="1311"/>
      <c r="CH53" s="1311"/>
      <c r="CI53" s="1311"/>
      <c r="CJ53" s="1311"/>
      <c r="CK53" s="1311"/>
      <c r="CL53" s="1311"/>
      <c r="CM53" s="1311"/>
      <c r="CN53" s="1311">
        <v>57.7</v>
      </c>
      <c r="CO53" s="1311"/>
      <c r="CP53" s="1311"/>
      <c r="CQ53" s="1311"/>
      <c r="CR53" s="1311"/>
      <c r="CS53" s="1311"/>
      <c r="CT53" s="1311"/>
      <c r="CU53" s="1311"/>
      <c r="CV53" s="1311">
        <v>57.7</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620</v>
      </c>
      <c r="AO55" s="1315"/>
      <c r="AP55" s="1315"/>
      <c r="AQ55" s="1315"/>
      <c r="AR55" s="1315"/>
      <c r="AS55" s="1315"/>
      <c r="AT55" s="1315"/>
      <c r="AU55" s="1315"/>
      <c r="AV55" s="1315"/>
      <c r="AW55" s="1315"/>
      <c r="AX55" s="1315"/>
      <c r="AY55" s="1315"/>
      <c r="AZ55" s="1315"/>
      <c r="BA55" s="1315"/>
      <c r="BB55" s="1314" t="s">
        <v>618</v>
      </c>
      <c r="BC55" s="1314"/>
      <c r="BD55" s="1314"/>
      <c r="BE55" s="1314"/>
      <c r="BF55" s="1314"/>
      <c r="BG55" s="1314"/>
      <c r="BH55" s="1314"/>
      <c r="BI55" s="1314"/>
      <c r="BJ55" s="1314"/>
      <c r="BK55" s="1314"/>
      <c r="BL55" s="1314"/>
      <c r="BM55" s="1314"/>
      <c r="BN55" s="1314"/>
      <c r="BO55" s="1314"/>
      <c r="BP55" s="1311">
        <v>58.5</v>
      </c>
      <c r="BQ55" s="1311"/>
      <c r="BR55" s="1311"/>
      <c r="BS55" s="1311"/>
      <c r="BT55" s="1311"/>
      <c r="BU55" s="1311"/>
      <c r="BV55" s="1311"/>
      <c r="BW55" s="1311"/>
      <c r="BX55" s="1311">
        <v>54.6</v>
      </c>
      <c r="BY55" s="1311"/>
      <c r="BZ55" s="1311"/>
      <c r="CA55" s="1311"/>
      <c r="CB55" s="1311"/>
      <c r="CC55" s="1311"/>
      <c r="CD55" s="1311"/>
      <c r="CE55" s="1311"/>
      <c r="CF55" s="1311">
        <v>53.2</v>
      </c>
      <c r="CG55" s="1311"/>
      <c r="CH55" s="1311"/>
      <c r="CI55" s="1311"/>
      <c r="CJ55" s="1311"/>
      <c r="CK55" s="1311"/>
      <c r="CL55" s="1311"/>
      <c r="CM55" s="1311"/>
      <c r="CN55" s="1311">
        <v>47.9</v>
      </c>
      <c r="CO55" s="1311"/>
      <c r="CP55" s="1311"/>
      <c r="CQ55" s="1311"/>
      <c r="CR55" s="1311"/>
      <c r="CS55" s="1311"/>
      <c r="CT55" s="1311"/>
      <c r="CU55" s="1311"/>
      <c r="CV55" s="1311">
        <v>49</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619</v>
      </c>
      <c r="BC57" s="1314"/>
      <c r="BD57" s="1314"/>
      <c r="BE57" s="1314"/>
      <c r="BF57" s="1314"/>
      <c r="BG57" s="1314"/>
      <c r="BH57" s="1314"/>
      <c r="BI57" s="1314"/>
      <c r="BJ57" s="1314"/>
      <c r="BK57" s="1314"/>
      <c r="BL57" s="1314"/>
      <c r="BM57" s="1314"/>
      <c r="BN57" s="1314"/>
      <c r="BO57" s="1314"/>
      <c r="BP57" s="1311">
        <v>52.9</v>
      </c>
      <c r="BQ57" s="1311"/>
      <c r="BR57" s="1311"/>
      <c r="BS57" s="1311"/>
      <c r="BT57" s="1311"/>
      <c r="BU57" s="1311"/>
      <c r="BV57" s="1311"/>
      <c r="BW57" s="1311"/>
      <c r="BX57" s="1311">
        <v>58.3</v>
      </c>
      <c r="BY57" s="1311"/>
      <c r="BZ57" s="1311"/>
      <c r="CA57" s="1311"/>
      <c r="CB57" s="1311"/>
      <c r="CC57" s="1311"/>
      <c r="CD57" s="1311"/>
      <c r="CE57" s="1311"/>
      <c r="CF57" s="1311">
        <v>59.6</v>
      </c>
      <c r="CG57" s="1311"/>
      <c r="CH57" s="1311"/>
      <c r="CI57" s="1311"/>
      <c r="CJ57" s="1311"/>
      <c r="CK57" s="1311"/>
      <c r="CL57" s="1311"/>
      <c r="CM57" s="1311"/>
      <c r="CN57" s="1311">
        <v>60.7</v>
      </c>
      <c r="CO57" s="1311"/>
      <c r="CP57" s="1311"/>
      <c r="CQ57" s="1311"/>
      <c r="CR57" s="1311"/>
      <c r="CS57" s="1311"/>
      <c r="CT57" s="1311"/>
      <c r="CU57" s="1311"/>
      <c r="CV57" s="1311">
        <v>62</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621</v>
      </c>
    </row>
    <row r="64" spans="1:109" x14ac:dyDescent="0.15">
      <c r="B64" s="395"/>
      <c r="G64" s="402"/>
      <c r="I64" s="415"/>
      <c r="J64" s="415"/>
      <c r="K64" s="415"/>
      <c r="L64" s="415"/>
      <c r="M64" s="415"/>
      <c r="N64" s="416"/>
      <c r="AM64" s="402"/>
      <c r="AN64" s="402" t="s">
        <v>614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616</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571</v>
      </c>
      <c r="BQ72" s="1315"/>
      <c r="BR72" s="1315"/>
      <c r="BS72" s="1315"/>
      <c r="BT72" s="1315"/>
      <c r="BU72" s="1315"/>
      <c r="BV72" s="1315"/>
      <c r="BW72" s="1315"/>
      <c r="BX72" s="1315" t="s">
        <v>572</v>
      </c>
      <c r="BY72" s="1315"/>
      <c r="BZ72" s="1315"/>
      <c r="CA72" s="1315"/>
      <c r="CB72" s="1315"/>
      <c r="CC72" s="1315"/>
      <c r="CD72" s="1315"/>
      <c r="CE72" s="1315"/>
      <c r="CF72" s="1315" t="s">
        <v>573</v>
      </c>
      <c r="CG72" s="1315"/>
      <c r="CH72" s="1315"/>
      <c r="CI72" s="1315"/>
      <c r="CJ72" s="1315"/>
      <c r="CK72" s="1315"/>
      <c r="CL72" s="1315"/>
      <c r="CM72" s="1315"/>
      <c r="CN72" s="1315" t="s">
        <v>574</v>
      </c>
      <c r="CO72" s="1315"/>
      <c r="CP72" s="1315"/>
      <c r="CQ72" s="1315"/>
      <c r="CR72" s="1315"/>
      <c r="CS72" s="1315"/>
      <c r="CT72" s="1315"/>
      <c r="CU72" s="1315"/>
      <c r="CV72" s="1315" t="s">
        <v>575</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617</v>
      </c>
      <c r="AO73" s="1314"/>
      <c r="AP73" s="1314"/>
      <c r="AQ73" s="1314"/>
      <c r="AR73" s="1314"/>
      <c r="AS73" s="1314"/>
      <c r="AT73" s="1314"/>
      <c r="AU73" s="1314"/>
      <c r="AV73" s="1314"/>
      <c r="AW73" s="1314"/>
      <c r="AX73" s="1314"/>
      <c r="AY73" s="1314"/>
      <c r="AZ73" s="1314"/>
      <c r="BA73" s="1314"/>
      <c r="BB73" s="1314" t="s">
        <v>618</v>
      </c>
      <c r="BC73" s="1314"/>
      <c r="BD73" s="1314"/>
      <c r="BE73" s="1314"/>
      <c r="BF73" s="1314"/>
      <c r="BG73" s="1314"/>
      <c r="BH73" s="1314"/>
      <c r="BI73" s="1314"/>
      <c r="BJ73" s="1314"/>
      <c r="BK73" s="1314"/>
      <c r="BL73" s="1314"/>
      <c r="BM73" s="1314"/>
      <c r="BN73" s="1314"/>
      <c r="BO73" s="1314"/>
      <c r="BP73" s="1311">
        <v>78.400000000000006</v>
      </c>
      <c r="BQ73" s="1311"/>
      <c r="BR73" s="1311"/>
      <c r="BS73" s="1311"/>
      <c r="BT73" s="1311"/>
      <c r="BU73" s="1311"/>
      <c r="BV73" s="1311"/>
      <c r="BW73" s="1311"/>
      <c r="BX73" s="1311">
        <v>70.7</v>
      </c>
      <c r="BY73" s="1311"/>
      <c r="BZ73" s="1311"/>
      <c r="CA73" s="1311"/>
      <c r="CB73" s="1311"/>
      <c r="CC73" s="1311"/>
      <c r="CD73" s="1311"/>
      <c r="CE73" s="1311"/>
      <c r="CF73" s="1311">
        <v>69.3</v>
      </c>
      <c r="CG73" s="1311"/>
      <c r="CH73" s="1311"/>
      <c r="CI73" s="1311"/>
      <c r="CJ73" s="1311"/>
      <c r="CK73" s="1311"/>
      <c r="CL73" s="1311"/>
      <c r="CM73" s="1311"/>
      <c r="CN73" s="1311">
        <v>68.5</v>
      </c>
      <c r="CO73" s="1311"/>
      <c r="CP73" s="1311"/>
      <c r="CQ73" s="1311"/>
      <c r="CR73" s="1311"/>
      <c r="CS73" s="1311"/>
      <c r="CT73" s="1311"/>
      <c r="CU73" s="1311"/>
      <c r="CV73" s="1311">
        <v>58.9</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622</v>
      </c>
      <c r="BC75" s="1314"/>
      <c r="BD75" s="1314"/>
      <c r="BE75" s="1314"/>
      <c r="BF75" s="1314"/>
      <c r="BG75" s="1314"/>
      <c r="BH75" s="1314"/>
      <c r="BI75" s="1314"/>
      <c r="BJ75" s="1314"/>
      <c r="BK75" s="1314"/>
      <c r="BL75" s="1314"/>
      <c r="BM75" s="1314"/>
      <c r="BN75" s="1314"/>
      <c r="BO75" s="1314"/>
      <c r="BP75" s="1311">
        <v>7.7</v>
      </c>
      <c r="BQ75" s="1311"/>
      <c r="BR75" s="1311"/>
      <c r="BS75" s="1311"/>
      <c r="BT75" s="1311"/>
      <c r="BU75" s="1311"/>
      <c r="BV75" s="1311"/>
      <c r="BW75" s="1311"/>
      <c r="BX75" s="1311">
        <v>7.7</v>
      </c>
      <c r="BY75" s="1311"/>
      <c r="BZ75" s="1311"/>
      <c r="CA75" s="1311"/>
      <c r="CB75" s="1311"/>
      <c r="CC75" s="1311"/>
      <c r="CD75" s="1311"/>
      <c r="CE75" s="1311"/>
      <c r="CF75" s="1311">
        <v>8.3000000000000007</v>
      </c>
      <c r="CG75" s="1311"/>
      <c r="CH75" s="1311"/>
      <c r="CI75" s="1311"/>
      <c r="CJ75" s="1311"/>
      <c r="CK75" s="1311"/>
      <c r="CL75" s="1311"/>
      <c r="CM75" s="1311"/>
      <c r="CN75" s="1311">
        <v>9</v>
      </c>
      <c r="CO75" s="1311"/>
      <c r="CP75" s="1311"/>
      <c r="CQ75" s="1311"/>
      <c r="CR75" s="1311"/>
      <c r="CS75" s="1311"/>
      <c r="CT75" s="1311"/>
      <c r="CU75" s="1311"/>
      <c r="CV75" s="1311">
        <v>9.6</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620</v>
      </c>
      <c r="AO77" s="1315"/>
      <c r="AP77" s="1315"/>
      <c r="AQ77" s="1315"/>
      <c r="AR77" s="1315"/>
      <c r="AS77" s="1315"/>
      <c r="AT77" s="1315"/>
      <c r="AU77" s="1315"/>
      <c r="AV77" s="1315"/>
      <c r="AW77" s="1315"/>
      <c r="AX77" s="1315"/>
      <c r="AY77" s="1315"/>
      <c r="AZ77" s="1315"/>
      <c r="BA77" s="1315"/>
      <c r="BB77" s="1314" t="s">
        <v>618</v>
      </c>
      <c r="BC77" s="1314"/>
      <c r="BD77" s="1314"/>
      <c r="BE77" s="1314"/>
      <c r="BF77" s="1314"/>
      <c r="BG77" s="1314"/>
      <c r="BH77" s="1314"/>
      <c r="BI77" s="1314"/>
      <c r="BJ77" s="1314"/>
      <c r="BK77" s="1314"/>
      <c r="BL77" s="1314"/>
      <c r="BM77" s="1314"/>
      <c r="BN77" s="1314"/>
      <c r="BO77" s="1314"/>
      <c r="BP77" s="1311">
        <v>58.5</v>
      </c>
      <c r="BQ77" s="1311"/>
      <c r="BR77" s="1311"/>
      <c r="BS77" s="1311"/>
      <c r="BT77" s="1311"/>
      <c r="BU77" s="1311"/>
      <c r="BV77" s="1311"/>
      <c r="BW77" s="1311"/>
      <c r="BX77" s="1311">
        <v>54.6</v>
      </c>
      <c r="BY77" s="1311"/>
      <c r="BZ77" s="1311"/>
      <c r="CA77" s="1311"/>
      <c r="CB77" s="1311"/>
      <c r="CC77" s="1311"/>
      <c r="CD77" s="1311"/>
      <c r="CE77" s="1311"/>
      <c r="CF77" s="1311">
        <v>53.2</v>
      </c>
      <c r="CG77" s="1311"/>
      <c r="CH77" s="1311"/>
      <c r="CI77" s="1311"/>
      <c r="CJ77" s="1311"/>
      <c r="CK77" s="1311"/>
      <c r="CL77" s="1311"/>
      <c r="CM77" s="1311"/>
      <c r="CN77" s="1311">
        <v>47.9</v>
      </c>
      <c r="CO77" s="1311"/>
      <c r="CP77" s="1311"/>
      <c r="CQ77" s="1311"/>
      <c r="CR77" s="1311"/>
      <c r="CS77" s="1311"/>
      <c r="CT77" s="1311"/>
      <c r="CU77" s="1311"/>
      <c r="CV77" s="1311">
        <v>49</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622</v>
      </c>
      <c r="BC79" s="1314"/>
      <c r="BD79" s="1314"/>
      <c r="BE79" s="1314"/>
      <c r="BF79" s="1314"/>
      <c r="BG79" s="1314"/>
      <c r="BH79" s="1314"/>
      <c r="BI79" s="1314"/>
      <c r="BJ79" s="1314"/>
      <c r="BK79" s="1314"/>
      <c r="BL79" s="1314"/>
      <c r="BM79" s="1314"/>
      <c r="BN79" s="1314"/>
      <c r="BO79" s="1314"/>
      <c r="BP79" s="1311">
        <v>10.7</v>
      </c>
      <c r="BQ79" s="1311"/>
      <c r="BR79" s="1311"/>
      <c r="BS79" s="1311"/>
      <c r="BT79" s="1311"/>
      <c r="BU79" s="1311"/>
      <c r="BV79" s="1311"/>
      <c r="BW79" s="1311"/>
      <c r="BX79" s="1311">
        <v>10</v>
      </c>
      <c r="BY79" s="1311"/>
      <c r="BZ79" s="1311"/>
      <c r="CA79" s="1311"/>
      <c r="CB79" s="1311"/>
      <c r="CC79" s="1311"/>
      <c r="CD79" s="1311"/>
      <c r="CE79" s="1311"/>
      <c r="CF79" s="1311">
        <v>9.8000000000000007</v>
      </c>
      <c r="CG79" s="1311"/>
      <c r="CH79" s="1311"/>
      <c r="CI79" s="1311"/>
      <c r="CJ79" s="1311"/>
      <c r="CK79" s="1311"/>
      <c r="CL79" s="1311"/>
      <c r="CM79" s="1311"/>
      <c r="CN79" s="1311">
        <v>9.6</v>
      </c>
      <c r="CO79" s="1311"/>
      <c r="CP79" s="1311"/>
      <c r="CQ79" s="1311"/>
      <c r="CR79" s="1311"/>
      <c r="CS79" s="1311"/>
      <c r="CT79" s="1311"/>
      <c r="CU79" s="1311"/>
      <c r="CV79" s="1311">
        <v>9.5</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id+WCFOzHCd40e5aN2kh/DSfBdycwjekS9gC+KZAgDRoefuTQVF0MZ8grPx3I72uw3ZlSCrLC33zICbX33D0Pw==" saltValue="gPdPSHuzkXk0WNb+13hPS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8" scale="72" orientation="landscape" cellComments="asDisplayed"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abSelected="1" topLeftCell="A43" zoomScaleNormal="100" zoomScaleSheetLayoutView="70" workbookViewId="0">
      <selection activeCell="AE82" sqref="AE8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517</v>
      </c>
    </row>
  </sheetData>
  <sheetProtection algorithmName="SHA-512" hashValue="sk8961E8D+Nl7E5GVbqsLPy4Qo9uqKwBe3ln6SIXSoHqvq/h5kmyRIu0RO8awyvRBZchhYQLP2hiwkHI7l5w6w==" saltValue="Q25CKHRiAvRxvfkK56kZng==" spinCount="100000" sheet="1" objects="1" scenarios="1"/>
  <dataConsolidate/>
  <phoneticPr fontId="2"/>
  <printOptions horizontalCentered="1"/>
  <pageMargins left="0" right="0" top="0.39370078740157483" bottom="0.39370078740157483" header="0.19685039370078741" footer="0.19685039370078741"/>
  <pageSetup paperSize="8" scale="50" orientation="landscape" cellComments="asDisplayed"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election activeCell="AY8" sqref="AY8:BM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517</v>
      </c>
    </row>
  </sheetData>
  <sheetProtection algorithmName="SHA-512" hashValue="DCKQ68MjGqjuwwWvqalmuhGF8AQDkAhf8G+5ETMTvn6ix7AG+VXXSieYD8qkQIJ4CslVjI7NUGUp/UpnjPEn+g==" saltValue="/9atOub28Iei8Tk/ztyeDg==" spinCount="100000" sheet="1" objects="1" scenarios="1"/>
  <dataConsolidate/>
  <phoneticPr fontId="2"/>
  <printOptions horizontalCentered="1"/>
  <pageMargins left="0" right="0" top="0.39370078740157483" bottom="0.39370078740157483" header="0.19685039370078741" footer="0.19685039370078741"/>
  <pageSetup paperSize="8" scale="50" orientation="landscape" cellComments="asDisplayed"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77298</v>
      </c>
      <c r="E3" s="162"/>
      <c r="F3" s="163">
        <v>85459</v>
      </c>
      <c r="G3" s="164"/>
      <c r="H3" s="165"/>
    </row>
    <row r="4" spans="1:8" x14ac:dyDescent="0.15">
      <c r="A4" s="166"/>
      <c r="B4" s="167"/>
      <c r="C4" s="168"/>
      <c r="D4" s="169">
        <v>26184</v>
      </c>
      <c r="E4" s="170"/>
      <c r="F4" s="171">
        <v>44378</v>
      </c>
      <c r="G4" s="172"/>
      <c r="H4" s="173"/>
    </row>
    <row r="5" spans="1:8" x14ac:dyDescent="0.15">
      <c r="A5" s="154" t="s">
        <v>563</v>
      </c>
      <c r="B5" s="159"/>
      <c r="C5" s="160"/>
      <c r="D5" s="161">
        <v>87830</v>
      </c>
      <c r="E5" s="162"/>
      <c r="F5" s="163">
        <v>83280</v>
      </c>
      <c r="G5" s="164"/>
      <c r="H5" s="165"/>
    </row>
    <row r="6" spans="1:8" x14ac:dyDescent="0.15">
      <c r="A6" s="166"/>
      <c r="B6" s="167"/>
      <c r="C6" s="168"/>
      <c r="D6" s="169">
        <v>28819</v>
      </c>
      <c r="E6" s="170"/>
      <c r="F6" s="171">
        <v>43123</v>
      </c>
      <c r="G6" s="172"/>
      <c r="H6" s="173"/>
    </row>
    <row r="7" spans="1:8" x14ac:dyDescent="0.15">
      <c r="A7" s="154" t="s">
        <v>564</v>
      </c>
      <c r="B7" s="159"/>
      <c r="C7" s="160"/>
      <c r="D7" s="161">
        <v>82358</v>
      </c>
      <c r="E7" s="162"/>
      <c r="F7" s="163">
        <v>88968</v>
      </c>
      <c r="G7" s="164"/>
      <c r="H7" s="165"/>
    </row>
    <row r="8" spans="1:8" x14ac:dyDescent="0.15">
      <c r="A8" s="166"/>
      <c r="B8" s="167"/>
      <c r="C8" s="168"/>
      <c r="D8" s="169">
        <v>24380</v>
      </c>
      <c r="E8" s="170"/>
      <c r="F8" s="171">
        <v>45482</v>
      </c>
      <c r="G8" s="172"/>
      <c r="H8" s="173"/>
    </row>
    <row r="9" spans="1:8" x14ac:dyDescent="0.15">
      <c r="A9" s="154" t="s">
        <v>565</v>
      </c>
      <c r="B9" s="159"/>
      <c r="C9" s="160"/>
      <c r="D9" s="161">
        <v>103012</v>
      </c>
      <c r="E9" s="162"/>
      <c r="F9" s="163">
        <v>85173</v>
      </c>
      <c r="G9" s="164"/>
      <c r="H9" s="165"/>
    </row>
    <row r="10" spans="1:8" x14ac:dyDescent="0.15">
      <c r="A10" s="166"/>
      <c r="B10" s="167"/>
      <c r="C10" s="168"/>
      <c r="D10" s="169">
        <v>36364</v>
      </c>
      <c r="E10" s="170"/>
      <c r="F10" s="171">
        <v>43913</v>
      </c>
      <c r="G10" s="172"/>
      <c r="H10" s="173"/>
    </row>
    <row r="11" spans="1:8" x14ac:dyDescent="0.15">
      <c r="A11" s="154" t="s">
        <v>566</v>
      </c>
      <c r="B11" s="159"/>
      <c r="C11" s="160"/>
      <c r="D11" s="161">
        <v>59597</v>
      </c>
      <c r="E11" s="162"/>
      <c r="F11" s="163">
        <v>94081</v>
      </c>
      <c r="G11" s="164"/>
      <c r="H11" s="165"/>
    </row>
    <row r="12" spans="1:8" x14ac:dyDescent="0.15">
      <c r="A12" s="166"/>
      <c r="B12" s="167"/>
      <c r="C12" s="174"/>
      <c r="D12" s="169">
        <v>21485</v>
      </c>
      <c r="E12" s="170"/>
      <c r="F12" s="171">
        <v>48949</v>
      </c>
      <c r="G12" s="172"/>
      <c r="H12" s="173"/>
    </row>
    <row r="13" spans="1:8" x14ac:dyDescent="0.15">
      <c r="A13" s="154"/>
      <c r="B13" s="159"/>
      <c r="C13" s="175"/>
      <c r="D13" s="176">
        <v>82019</v>
      </c>
      <c r="E13" s="177"/>
      <c r="F13" s="178">
        <v>87392</v>
      </c>
      <c r="G13" s="179"/>
      <c r="H13" s="165"/>
    </row>
    <row r="14" spans="1:8" x14ac:dyDescent="0.15">
      <c r="A14" s="166"/>
      <c r="B14" s="167"/>
      <c r="C14" s="168"/>
      <c r="D14" s="169">
        <v>27446</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5.76</v>
      </c>
      <c r="C19" s="180">
        <f>ROUND(VALUE(SUBSTITUTE(実質収支比率等に係る経年分析!G$48,"▲","-")),2)</f>
        <v>6.87</v>
      </c>
      <c r="D19" s="180">
        <f>ROUND(VALUE(SUBSTITUTE(実質収支比率等に係る経年分析!H$48,"▲","-")),2)</f>
        <v>5.56</v>
      </c>
      <c r="E19" s="180">
        <f>ROUND(VALUE(SUBSTITUTE(実質収支比率等に係る経年分析!I$48,"▲","-")),2)</f>
        <v>4.76</v>
      </c>
      <c r="F19" s="180">
        <f>ROUND(VALUE(SUBSTITUTE(実質収支比率等に係る経年分析!J$48,"▲","-")),2)</f>
        <v>7.13</v>
      </c>
    </row>
    <row r="20" spans="1:11" x14ac:dyDescent="0.15">
      <c r="A20" s="180" t="s">
        <v>55</v>
      </c>
      <c r="B20" s="180">
        <f>ROUND(VALUE(SUBSTITUTE(実質収支比率等に係る経年分析!F$47,"▲","-")),2)</f>
        <v>22.49</v>
      </c>
      <c r="C20" s="180">
        <f>ROUND(VALUE(SUBSTITUTE(実質収支比率等に係る経年分析!G$47,"▲","-")),2)</f>
        <v>33.840000000000003</v>
      </c>
      <c r="D20" s="180">
        <f>ROUND(VALUE(SUBSTITUTE(実質収支比率等に係る経年分析!H$47,"▲","-")),2)</f>
        <v>37.840000000000003</v>
      </c>
      <c r="E20" s="180">
        <f>ROUND(VALUE(SUBSTITUTE(実質収支比率等に係る経年分析!I$47,"▲","-")),2)</f>
        <v>40.82</v>
      </c>
      <c r="F20" s="180">
        <f>ROUND(VALUE(SUBSTITUTE(実質収支比率等に係る経年分析!J$47,"▲","-")),2)</f>
        <v>41.14</v>
      </c>
    </row>
    <row r="21" spans="1:11" x14ac:dyDescent="0.15">
      <c r="A21" s="180" t="s">
        <v>56</v>
      </c>
      <c r="B21" s="180">
        <f>IF(ISNUMBER(VALUE(SUBSTITUTE(実質収支比率等に係る経年分析!F$49,"▲","-"))),ROUND(VALUE(SUBSTITUTE(実質収支比率等に係る経年分析!F$49,"▲","-")),2),NA())</f>
        <v>-2.33</v>
      </c>
      <c r="C21" s="180">
        <f>IF(ISNUMBER(VALUE(SUBSTITUTE(実質収支比率等に係る経年分析!G$49,"▲","-"))),ROUND(VALUE(SUBSTITUTE(実質収支比率等に係る経年分析!G$49,"▲","-")),2),NA())</f>
        <v>12.42</v>
      </c>
      <c r="D21" s="180">
        <f>IF(ISNUMBER(VALUE(SUBSTITUTE(実質収支比率等に係る経年分析!H$49,"▲","-"))),ROUND(VALUE(SUBSTITUTE(実質収支比率等に係る経年分析!H$49,"▲","-")),2),NA())</f>
        <v>2.2400000000000002</v>
      </c>
      <c r="E21" s="180">
        <f>IF(ISNUMBER(VALUE(SUBSTITUTE(実質収支比率等に係る経年分析!I$49,"▲","-"))),ROUND(VALUE(SUBSTITUTE(実質収支比率等に係る経年分析!I$49,"▲","-")),2),NA())</f>
        <v>2.02</v>
      </c>
      <c r="F21" s="180">
        <f>IF(ISNUMBER(VALUE(SUBSTITUTE(実質収支比率等に係る経年分析!J$49,"▲","-"))),ROUND(VALUE(SUBSTITUTE(実質収支比率等に係る経年分析!J$49,"▲","-")),2),NA())</f>
        <v>2.31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嬉野市浄化槽特別会計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嬉野市農業集落排水特別会計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嬉野市嬉野都市計画事業嬉野第八土地区画整理事業費特別会計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嬉野都市計画下水道事業嬉野市公共下水道事業費特別会計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嬉野市嬉野都市計画事業嬉野第七土地区画整理事業費特別会計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0.21</v>
      </c>
    </row>
    <row r="34" spans="1:16" x14ac:dyDescent="0.15">
      <c r="A34" s="181" t="str">
        <f>IF(連結実質赤字比率に係る赤字・黒字の構成分析!C$36="",NA(),連結実質赤字比率に係る赤字・黒字の構成分析!C$36)</f>
        <v>嬉野市国民健康保険特別会計</v>
      </c>
      <c r="B34" s="181">
        <f>IF(ROUND(VALUE(SUBSTITUTE(連結実質赤字比率に係る赤字・黒字の構成分析!F$36,"▲", "-")), 2) &lt; 0, ABS(ROUND(VALUE(SUBSTITUTE(連結実質赤字比率に係る赤字・黒字の構成分析!F$36,"▲", "-")), 2)), NA())</f>
        <v>3.64</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3.11</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7.03</v>
      </c>
    </row>
    <row r="36" spans="1:16" x14ac:dyDescent="0.15">
      <c r="A36" s="181" t="str">
        <f>IF(連結実質赤字比率に係る赤字・黒字の構成分析!C$34="",NA(),連結実質赤字比率に係る赤字・黒字の構成分析!C$34)</f>
        <v>嬉野市水道事業会計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17.690000000000001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14.94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1274</v>
      </c>
      <c r="E42" s="182"/>
      <c r="F42" s="182"/>
      <c r="G42" s="182">
        <f>'実質公債費比率（分子）の構造'!L$52</f>
        <v>1410</v>
      </c>
      <c r="H42" s="182"/>
      <c r="I42" s="182"/>
      <c r="J42" s="182">
        <f>'実質公債費比率（分子）の構造'!M$52</f>
        <v>1407</v>
      </c>
      <c r="K42" s="182"/>
      <c r="L42" s="182"/>
      <c r="M42" s="182">
        <f>'実質公債費比率（分子）の構造'!N$52</f>
        <v>1400</v>
      </c>
      <c r="N42" s="182"/>
      <c r="O42" s="182"/>
      <c r="P42" s="182">
        <f>'実質公債費比率（分子）の構造'!O$52</f>
        <v>1361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9</v>
      </c>
      <c r="C45" s="182"/>
      <c r="D45" s="182"/>
      <c r="E45" s="182">
        <f>'実質公債費比率（分子）の構造'!L$49</f>
        <v>27</v>
      </c>
      <c r="F45" s="182"/>
      <c r="G45" s="182"/>
      <c r="H45" s="182">
        <f>'実質公債費比率（分子）の構造'!M$49</f>
        <v>43</v>
      </c>
      <c r="I45" s="182"/>
      <c r="J45" s="182"/>
      <c r="K45" s="182">
        <f>'実質公債費比率（分子）の構造'!N$49</f>
        <v>94</v>
      </c>
      <c r="L45" s="182"/>
      <c r="M45" s="182"/>
      <c r="N45" s="182">
        <f>'実質公債費比率（分子）の構造'!O$49</f>
        <v>115</v>
      </c>
      <c r="O45" s="182"/>
      <c r="P45" s="182"/>
    </row>
    <row r="46" spans="1:16" x14ac:dyDescent="0.15">
      <c r="A46" s="182" t="s">
        <v>67</v>
      </c>
      <c r="B46" s="182">
        <f>'実質公債費比率（分子）の構造'!K$48</f>
        <v>408</v>
      </c>
      <c r="C46" s="182"/>
      <c r="D46" s="182"/>
      <c r="E46" s="182">
        <f>'実質公債費比率（分子）の構造'!L$48</f>
        <v>415</v>
      </c>
      <c r="F46" s="182"/>
      <c r="G46" s="182"/>
      <c r="H46" s="182">
        <f>'実質公債費比率（分子）の構造'!M$48</f>
        <v>437</v>
      </c>
      <c r="I46" s="182"/>
      <c r="J46" s="182"/>
      <c r="K46" s="182">
        <f>'実質公債費比率（分子）の構造'!N$48</f>
        <v>423</v>
      </c>
      <c r="L46" s="182"/>
      <c r="M46" s="182"/>
      <c r="N46" s="182">
        <f>'実質公債費比率（分子）の構造'!O$48</f>
        <v>448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1340</v>
      </c>
      <c r="C49" s="182"/>
      <c r="D49" s="182"/>
      <c r="E49" s="182">
        <f>'実質公債費比率（分子）の構造'!L$45</f>
        <v>1498</v>
      </c>
      <c r="F49" s="182"/>
      <c r="G49" s="182"/>
      <c r="H49" s="182">
        <f>'実質公債費比率（分子）の構造'!M$45</f>
        <v>1540</v>
      </c>
      <c r="I49" s="182"/>
      <c r="J49" s="182"/>
      <c r="K49" s="182">
        <f>'実質公債費比率（分子）の構造'!N$45</f>
        <v>1492</v>
      </c>
      <c r="L49" s="182"/>
      <c r="M49" s="182"/>
      <c r="N49" s="182">
        <f>'実質公債費比率（分子）の構造'!O$45</f>
        <v>1431</v>
      </c>
      <c r="O49" s="182"/>
      <c r="P49" s="182"/>
    </row>
    <row r="50" spans="1:16" x14ac:dyDescent="0.15">
      <c r="A50" s="182" t="s">
        <v>71</v>
      </c>
      <c r="B50" s="182" t="e">
        <f>NA()</f>
        <v>#N/A</v>
      </c>
      <c r="C50" s="182">
        <f>IF(ISNUMBER('実質公債費比率（分子）の構造'!K$53),'実質公債費比率（分子）の構造'!K$53,NA())</f>
        <v>483</v>
      </c>
      <c r="D50" s="182" t="e">
        <f>NA()</f>
        <v>#N/A</v>
      </c>
      <c r="E50" s="182" t="e">
        <f>NA()</f>
        <v>#N/A</v>
      </c>
      <c r="F50" s="182">
        <f>IF(ISNUMBER('実質公債費比率（分子）の構造'!L$53),'実質公債費比率（分子）の構造'!L$53,NA())</f>
        <v>530</v>
      </c>
      <c r="G50" s="182" t="e">
        <f>NA()</f>
        <v>#N/A</v>
      </c>
      <c r="H50" s="182" t="e">
        <f>NA()</f>
        <v>#N/A</v>
      </c>
      <c r="I50" s="182">
        <f>IF(ISNUMBER('実質公債費比率（分子）の構造'!M$53),'実質公債費比率（分子）の構造'!M$53,NA())</f>
        <v>613</v>
      </c>
      <c r="J50" s="182" t="e">
        <f>NA()</f>
        <v>#N/A</v>
      </c>
      <c r="K50" s="182" t="e">
        <f>NA()</f>
        <v>#N/A</v>
      </c>
      <c r="L50" s="182">
        <f>IF(ISNUMBER('実質公債費比率（分子）の構造'!N$53),'実質公債費比率（分子）の構造'!N$53,NA())</f>
        <v>609</v>
      </c>
      <c r="M50" s="182" t="e">
        <f>NA()</f>
        <v>#N/A</v>
      </c>
      <c r="N50" s="182" t="e">
        <f>NA()</f>
        <v>#N/A</v>
      </c>
      <c r="O50" s="182">
        <f>IF(ISNUMBER('実質公債費比率（分子）の構造'!O$53),'実質公債費比率（分子）の構造'!O$53,NA())</f>
        <v>633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13903</v>
      </c>
      <c r="E56" s="181"/>
      <c r="F56" s="181"/>
      <c r="G56" s="181">
        <f>'将来負担比率（分子）の構造'!J$52</f>
        <v>13527</v>
      </c>
      <c r="H56" s="181"/>
      <c r="I56" s="181"/>
      <c r="J56" s="181">
        <f>'将来負担比率（分子）の構造'!K$52</f>
        <v>13263</v>
      </c>
      <c r="K56" s="181"/>
      <c r="L56" s="181"/>
      <c r="M56" s="181">
        <f>'将来負担比率（分子）の構造'!L$52</f>
        <v>12978</v>
      </c>
      <c r="N56" s="181"/>
      <c r="O56" s="181"/>
      <c r="P56" s="181">
        <f>'将来負担比率（分子）の構造'!M$52</f>
        <v>11546</v>
      </c>
    </row>
    <row r="57" spans="1:16" x14ac:dyDescent="0.15">
      <c r="A57" s="181" t="s">
        <v>42</v>
      </c>
      <c r="B57" s="181"/>
      <c r="C57" s="181"/>
      <c r="D57" s="181">
        <f>'将来負担比率（分子）の構造'!I$51</f>
        <v>262</v>
      </c>
      <c r="E57" s="181"/>
      <c r="F57" s="181"/>
      <c r="G57" s="181">
        <f>'将来負担比率（分子）の構造'!J$51</f>
        <v>195</v>
      </c>
      <c r="H57" s="181"/>
      <c r="I57" s="181"/>
      <c r="J57" s="181">
        <f>'将来負担比率（分子）の構造'!K$51</f>
        <v>158</v>
      </c>
      <c r="K57" s="181"/>
      <c r="L57" s="181"/>
      <c r="M57" s="181">
        <f>'将来負担比率（分子）の構造'!L$51</f>
        <v>127</v>
      </c>
      <c r="N57" s="181"/>
      <c r="O57" s="181"/>
      <c r="P57" s="181">
        <f>'将来負担比率（分子）の構造'!M$51</f>
        <v>101</v>
      </c>
    </row>
    <row r="58" spans="1:16" x14ac:dyDescent="0.15">
      <c r="A58" s="181" t="s">
        <v>41</v>
      </c>
      <c r="B58" s="181"/>
      <c r="C58" s="181"/>
      <c r="D58" s="181">
        <f>'将来負担比率（分子）の構造'!I$50</f>
        <v>5410</v>
      </c>
      <c r="E58" s="181"/>
      <c r="F58" s="181"/>
      <c r="G58" s="181">
        <f>'将来負担比率（分子）の構造'!J$50</f>
        <v>5814</v>
      </c>
      <c r="H58" s="181"/>
      <c r="I58" s="181"/>
      <c r="J58" s="181">
        <f>'将来負担比率（分子）の構造'!K$50</f>
        <v>6037</v>
      </c>
      <c r="K58" s="181"/>
      <c r="L58" s="181"/>
      <c r="M58" s="181">
        <f>'将来負担比率（分子）の構造'!L$50</f>
        <v>6052</v>
      </c>
      <c r="N58" s="181"/>
      <c r="O58" s="181"/>
      <c r="P58" s="181">
        <f>'将来負担比率（分子）の構造'!M$50</f>
        <v>7195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2094</v>
      </c>
      <c r="C62" s="181"/>
      <c r="D62" s="181"/>
      <c r="E62" s="181">
        <f>'将来負担比率（分子）の構造'!J$45</f>
        <v>1994</v>
      </c>
      <c r="F62" s="181"/>
      <c r="G62" s="181"/>
      <c r="H62" s="181">
        <f>'将来負担比率（分子）の構造'!K$45</f>
        <v>1964</v>
      </c>
      <c r="I62" s="181"/>
      <c r="J62" s="181"/>
      <c r="K62" s="181">
        <f>'将来負担比率（分子）の構造'!L$45</f>
        <v>1844</v>
      </c>
      <c r="L62" s="181"/>
      <c r="M62" s="181"/>
      <c r="N62" s="181">
        <f>'将来負担比率（分子）の構造'!M$45</f>
        <v>1770</v>
      </c>
      <c r="O62" s="181"/>
      <c r="P62" s="181"/>
    </row>
    <row r="63" spans="1:16" x14ac:dyDescent="0.15">
      <c r="A63" s="181" t="s">
        <v>34</v>
      </c>
      <c r="B63" s="181">
        <f>'将来負担比率（分子）の構造'!I$44</f>
        <v>1662</v>
      </c>
      <c r="C63" s="181"/>
      <c r="D63" s="181"/>
      <c r="E63" s="181">
        <f>'将来負担比率（分子）の構造'!J$44</f>
        <v>1607</v>
      </c>
      <c r="F63" s="181"/>
      <c r="G63" s="181"/>
      <c r="H63" s="181">
        <f>'将来負担比率（分子）の構造'!K$44</f>
        <v>1542</v>
      </c>
      <c r="I63" s="181"/>
      <c r="J63" s="181"/>
      <c r="K63" s="181">
        <f>'将来負担比率（分子）の構造'!L$44</f>
        <v>1508</v>
      </c>
      <c r="L63" s="181"/>
      <c r="M63" s="181"/>
      <c r="N63" s="181">
        <f>'将来負担比率（分子）の構造'!M$44</f>
        <v>1366</v>
      </c>
      <c r="O63" s="181"/>
      <c r="P63" s="181"/>
    </row>
    <row r="64" spans="1:16" x14ac:dyDescent="0.15">
      <c r="A64" s="181" t="s">
        <v>33</v>
      </c>
      <c r="B64" s="181">
        <f>'将来負担比率（分子）の構造'!I$43</f>
        <v>6165</v>
      </c>
      <c r="C64" s="181"/>
      <c r="D64" s="181"/>
      <c r="E64" s="181">
        <f>'将来負担比率（分子）の構造'!J$43</f>
        <v>6067</v>
      </c>
      <c r="F64" s="181"/>
      <c r="G64" s="181"/>
      <c r="H64" s="181">
        <f>'将来負担比率（分子）の構造'!K$43</f>
        <v>6071</v>
      </c>
      <c r="I64" s="181"/>
      <c r="J64" s="181"/>
      <c r="K64" s="181">
        <f>'将来負担比率（分子）の構造'!L$43</f>
        <v>5749</v>
      </c>
      <c r="L64" s="181"/>
      <c r="M64" s="181"/>
      <c r="N64" s="181">
        <f>'将来負担比率（分子）の構造'!M$43</f>
        <v>5646</v>
      </c>
      <c r="O64" s="181"/>
      <c r="P64" s="181"/>
    </row>
    <row r="65" spans="1:16" x14ac:dyDescent="0.15">
      <c r="A65" s="181" t="s">
        <v>32</v>
      </c>
      <c r="B65" s="181">
        <f>'将来負担比率（分子）の構造'!I$42</f>
        <v>1767</v>
      </c>
      <c r="C65" s="181"/>
      <c r="D65" s="181"/>
      <c r="E65" s="181">
        <f>'将来負担比率（分子）の構造'!J$42</f>
        <v>1720</v>
      </c>
      <c r="F65" s="181"/>
      <c r="G65" s="181"/>
      <c r="H65" s="181">
        <f>'将来負担比率（分子）の構造'!K$42</f>
        <v>1803</v>
      </c>
      <c r="I65" s="181"/>
      <c r="J65" s="181"/>
      <c r="K65" s="181">
        <f>'将来負担比率（分子）の構造'!L$42</f>
        <v>1765</v>
      </c>
      <c r="L65" s="181"/>
      <c r="M65" s="181"/>
      <c r="N65" s="181">
        <f>'将来負担比率（分子）の構造'!M$42</f>
        <v>1767</v>
      </c>
      <c r="O65" s="181"/>
      <c r="P65" s="181"/>
    </row>
    <row r="66" spans="1:16" x14ac:dyDescent="0.15">
      <c r="A66" s="181" t="s">
        <v>31</v>
      </c>
      <c r="B66" s="181">
        <f>'将来負担比率（分子）の構造'!I$41</f>
        <v>13098</v>
      </c>
      <c r="C66" s="181"/>
      <c r="D66" s="181"/>
      <c r="E66" s="181">
        <f>'将来負担比率（分子）の構造'!J$41</f>
        <v>12744</v>
      </c>
      <c r="F66" s="181"/>
      <c r="G66" s="181"/>
      <c r="H66" s="181">
        <f>'将来負担比率（分子）の構造'!K$41</f>
        <v>12527</v>
      </c>
      <c r="I66" s="181"/>
      <c r="J66" s="181"/>
      <c r="K66" s="181">
        <f>'将来負担比率（分子）の構造'!L$41</f>
        <v>12672</v>
      </c>
      <c r="L66" s="181"/>
      <c r="M66" s="181"/>
      <c r="N66" s="181">
        <f>'将来負担比率（分子）の構造'!M$41</f>
        <v>12046</v>
      </c>
      <c r="O66" s="181"/>
      <c r="P66" s="181"/>
    </row>
    <row r="67" spans="1:16" x14ac:dyDescent="0.15">
      <c r="A67" s="181" t="s">
        <v>75</v>
      </c>
      <c r="B67" s="181" t="e">
        <f>NA()</f>
        <v>#N/A</v>
      </c>
      <c r="C67" s="181">
        <f>IF(ISNUMBER('将来負担比率（分子）の構造'!I$53), IF('将来負担比率（分子）の構造'!I$53 &lt; 0, 0, '将来負担比率（分子）の構造'!I$53), NA())</f>
        <v>5211</v>
      </c>
      <c r="D67" s="181" t="e">
        <f>NA()</f>
        <v>#N/A</v>
      </c>
      <c r="E67" s="181" t="e">
        <f>NA()</f>
        <v>#N/A</v>
      </c>
      <c r="F67" s="181">
        <f>IF(ISNUMBER('将来負担比率（分子）の構造'!J$53), IF('将来負担比率（分子）の構造'!J$53 &lt; 0, 0, '将来負担比率（分子）の構造'!J$53), NA())</f>
        <v>4596</v>
      </c>
      <c r="G67" s="181" t="e">
        <f>NA()</f>
        <v>#N/A</v>
      </c>
      <c r="H67" s="181" t="e">
        <f>NA()</f>
        <v>#N/A</v>
      </c>
      <c r="I67" s="181">
        <f>IF(ISNUMBER('将来負担比率（分子）の構造'!K$53), IF('将来負担比率（分子）の構造'!K$53 &lt; 0, 0, '将来負担比率（分子）の構造'!K$53), NA())</f>
        <v>4448</v>
      </c>
      <c r="J67" s="181" t="e">
        <f>NA()</f>
        <v>#N/A</v>
      </c>
      <c r="K67" s="181" t="e">
        <f>NA()</f>
        <v>#N/A</v>
      </c>
      <c r="L67" s="181">
        <f>IF(ISNUMBER('将来負担比率（分子）の構造'!L$53), IF('将来負担比率（分子）の構造'!L$53 &lt; 0, 0, '将来負担比率（分子）の構造'!L$53), NA())</f>
        <v>4382</v>
      </c>
      <c r="M67" s="181" t="e">
        <f>NA()</f>
        <v>#N/A</v>
      </c>
      <c r="N67" s="181" t="e">
        <f>NA()</f>
        <v>#N/A</v>
      </c>
      <c r="O67" s="181">
        <f>IF(ISNUMBER('将来負担比率（分子）の構造'!M$53), IF('将来負担比率（分子）の構造'!M$53 &lt; 0, 0, '将来負担比率（分子）の構造'!M$53), NA())</f>
        <v>3752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2953</v>
      </c>
      <c r="C72" s="185">
        <f>基金残高に係る経年分析!G55</f>
        <v>3174</v>
      </c>
      <c r="D72" s="185">
        <f>基金残高に係る経年分析!H55</f>
        <v>3172</v>
      </c>
    </row>
    <row r="73" spans="1:16" x14ac:dyDescent="0.15">
      <c r="A73" s="184" t="s">
        <v>78</v>
      </c>
      <c r="B73" s="185">
        <f>基金残高に係る経年分析!F56</f>
        <v>1271</v>
      </c>
      <c r="C73" s="185">
        <f>基金残高に係る経年分析!G56</f>
        <v>1259</v>
      </c>
      <c r="D73" s="185">
        <f>基金残高に係る経年分析!H56</f>
        <v>1113</v>
      </c>
    </row>
    <row r="74" spans="1:16" x14ac:dyDescent="0.15">
      <c r="A74" s="184" t="s">
        <v>79</v>
      </c>
      <c r="B74" s="185">
        <f>基金残高に係る経年分析!F57</f>
        <v>3073</v>
      </c>
      <c r="C74" s="185">
        <f>基金残高に係る経年分析!G57</f>
        <v>2876</v>
      </c>
      <c r="D74" s="185">
        <f>基金残高に係る経年分析!H57</f>
        <v>4161</v>
      </c>
    </row>
  </sheetData>
  <sheetProtection algorithmName="SHA-512" hashValue="6SvlNOJTz6O/G0AeCc5sza2869+NhzOQXisCU7T+Cn4fgMDYq1A12RDVyyqVyoCnScg7YKeSsbzJjC1nQ2JuaQ==" saltValue="F/E6crd/Xf98ct6Cdxjt7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Y8" sqref="AY8:BM8"/>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226</v>
      </c>
      <c r="C5" s="747"/>
      <c r="D5" s="747"/>
      <c r="E5" s="747"/>
      <c r="F5" s="747"/>
      <c r="G5" s="747"/>
      <c r="H5" s="747"/>
      <c r="I5" s="747"/>
      <c r="J5" s="747"/>
      <c r="K5" s="747"/>
      <c r="L5" s="747"/>
      <c r="M5" s="747"/>
      <c r="N5" s="747"/>
      <c r="O5" s="747"/>
      <c r="P5" s="747"/>
      <c r="Q5" s="748"/>
      <c r="R5" s="733">
        <v>2642346</v>
      </c>
      <c r="S5" s="734"/>
      <c r="T5" s="734"/>
      <c r="U5" s="734"/>
      <c r="V5" s="734"/>
      <c r="W5" s="734"/>
      <c r="X5" s="734"/>
      <c r="Y5" s="777"/>
      <c r="Z5" s="795">
        <v>15.2</v>
      </c>
      <c r="AA5" s="795"/>
      <c r="AB5" s="795"/>
      <c r="AC5" s="795"/>
      <c r="AD5" s="796">
        <v>2642346</v>
      </c>
      <c r="AE5" s="796"/>
      <c r="AF5" s="796"/>
      <c r="AG5" s="796"/>
      <c r="AH5" s="796"/>
      <c r="AI5" s="796"/>
      <c r="AJ5" s="796"/>
      <c r="AK5" s="796"/>
      <c r="AL5" s="778">
        <v>35</v>
      </c>
      <c r="AM5" s="751"/>
      <c r="AN5" s="751"/>
      <c r="AO5" s="779"/>
      <c r="AP5" s="746" t="s">
        <v>227</v>
      </c>
      <c r="AQ5" s="747"/>
      <c r="AR5" s="747"/>
      <c r="AS5" s="747"/>
      <c r="AT5" s="747"/>
      <c r="AU5" s="747"/>
      <c r="AV5" s="747"/>
      <c r="AW5" s="747"/>
      <c r="AX5" s="747"/>
      <c r="AY5" s="747"/>
      <c r="AZ5" s="747"/>
      <c r="BA5" s="747"/>
      <c r="BB5" s="747"/>
      <c r="BC5" s="747"/>
      <c r="BD5" s="747"/>
      <c r="BE5" s="747"/>
      <c r="BF5" s="748"/>
      <c r="BG5" s="678">
        <v>2565554</v>
      </c>
      <c r="BH5" s="679"/>
      <c r="BI5" s="679"/>
      <c r="BJ5" s="679"/>
      <c r="BK5" s="679"/>
      <c r="BL5" s="679"/>
      <c r="BM5" s="679"/>
      <c r="BN5" s="680"/>
      <c r="BO5" s="715">
        <v>97.1</v>
      </c>
      <c r="BP5" s="715"/>
      <c r="BQ5" s="715"/>
      <c r="BR5" s="715"/>
      <c r="BS5" s="716">
        <v>11995</v>
      </c>
      <c r="BT5" s="716"/>
      <c r="BU5" s="716"/>
      <c r="BV5" s="716"/>
      <c r="BW5" s="716"/>
      <c r="BX5" s="716"/>
      <c r="BY5" s="716"/>
      <c r="BZ5" s="716"/>
      <c r="CA5" s="716"/>
      <c r="CB5" s="766"/>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110241</v>
      </c>
      <c r="S6" s="679"/>
      <c r="T6" s="679"/>
      <c r="U6" s="679"/>
      <c r="V6" s="679"/>
      <c r="W6" s="679"/>
      <c r="X6" s="679"/>
      <c r="Y6" s="680"/>
      <c r="Z6" s="715">
        <v>0.6</v>
      </c>
      <c r="AA6" s="715"/>
      <c r="AB6" s="715"/>
      <c r="AC6" s="715"/>
      <c r="AD6" s="716">
        <v>110241</v>
      </c>
      <c r="AE6" s="716"/>
      <c r="AF6" s="716"/>
      <c r="AG6" s="716"/>
      <c r="AH6" s="716"/>
      <c r="AI6" s="716"/>
      <c r="AJ6" s="716"/>
      <c r="AK6" s="716"/>
      <c r="AL6" s="681">
        <v>1.5</v>
      </c>
      <c r="AM6" s="682"/>
      <c r="AN6" s="682"/>
      <c r="AO6" s="717"/>
      <c r="AP6" s="675" t="s">
        <v>232</v>
      </c>
      <c r="AQ6" s="676"/>
      <c r="AR6" s="676"/>
      <c r="AS6" s="676"/>
      <c r="AT6" s="676"/>
      <c r="AU6" s="676"/>
      <c r="AV6" s="676"/>
      <c r="AW6" s="676"/>
      <c r="AX6" s="676"/>
      <c r="AY6" s="676"/>
      <c r="AZ6" s="676"/>
      <c r="BA6" s="676"/>
      <c r="BB6" s="676"/>
      <c r="BC6" s="676"/>
      <c r="BD6" s="676"/>
      <c r="BE6" s="676"/>
      <c r="BF6" s="677"/>
      <c r="BG6" s="678">
        <v>2565554</v>
      </c>
      <c r="BH6" s="679"/>
      <c r="BI6" s="679"/>
      <c r="BJ6" s="679"/>
      <c r="BK6" s="679"/>
      <c r="BL6" s="679"/>
      <c r="BM6" s="679"/>
      <c r="BN6" s="680"/>
      <c r="BO6" s="715">
        <v>97.1</v>
      </c>
      <c r="BP6" s="715"/>
      <c r="BQ6" s="715"/>
      <c r="BR6" s="715"/>
      <c r="BS6" s="716">
        <v>11995</v>
      </c>
      <c r="BT6" s="716"/>
      <c r="BU6" s="716"/>
      <c r="BV6" s="716"/>
      <c r="BW6" s="716"/>
      <c r="BX6" s="716"/>
      <c r="BY6" s="716"/>
      <c r="BZ6" s="716"/>
      <c r="CA6" s="716"/>
      <c r="CB6" s="766"/>
      <c r="CD6" s="736" t="s">
        <v>233</v>
      </c>
      <c r="CE6" s="737"/>
      <c r="CF6" s="737"/>
      <c r="CG6" s="737"/>
      <c r="CH6" s="737"/>
      <c r="CI6" s="737"/>
      <c r="CJ6" s="737"/>
      <c r="CK6" s="737"/>
      <c r="CL6" s="737"/>
      <c r="CM6" s="737"/>
      <c r="CN6" s="737"/>
      <c r="CO6" s="737"/>
      <c r="CP6" s="737"/>
      <c r="CQ6" s="738"/>
      <c r="CR6" s="678">
        <v>145590</v>
      </c>
      <c r="CS6" s="679"/>
      <c r="CT6" s="679"/>
      <c r="CU6" s="679"/>
      <c r="CV6" s="679"/>
      <c r="CW6" s="679"/>
      <c r="CX6" s="679"/>
      <c r="CY6" s="680"/>
      <c r="CZ6" s="778">
        <v>0.9</v>
      </c>
      <c r="DA6" s="751"/>
      <c r="DB6" s="751"/>
      <c r="DC6" s="781"/>
      <c r="DD6" s="684" t="s">
        <v>128</v>
      </c>
      <c r="DE6" s="679"/>
      <c r="DF6" s="679"/>
      <c r="DG6" s="679"/>
      <c r="DH6" s="679"/>
      <c r="DI6" s="679"/>
      <c r="DJ6" s="679"/>
      <c r="DK6" s="679"/>
      <c r="DL6" s="679"/>
      <c r="DM6" s="679"/>
      <c r="DN6" s="679"/>
      <c r="DO6" s="679"/>
      <c r="DP6" s="680"/>
      <c r="DQ6" s="684">
        <v>145590</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2270</v>
      </c>
      <c r="S7" s="679"/>
      <c r="T7" s="679"/>
      <c r="U7" s="679"/>
      <c r="V7" s="679"/>
      <c r="W7" s="679"/>
      <c r="X7" s="679"/>
      <c r="Y7" s="680"/>
      <c r="Z7" s="715">
        <v>0</v>
      </c>
      <c r="AA7" s="715"/>
      <c r="AB7" s="715"/>
      <c r="AC7" s="715"/>
      <c r="AD7" s="716">
        <v>2270</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1064902</v>
      </c>
      <c r="BH7" s="679"/>
      <c r="BI7" s="679"/>
      <c r="BJ7" s="679"/>
      <c r="BK7" s="679"/>
      <c r="BL7" s="679"/>
      <c r="BM7" s="679"/>
      <c r="BN7" s="680"/>
      <c r="BO7" s="715">
        <v>40.299999999999997</v>
      </c>
      <c r="BP7" s="715"/>
      <c r="BQ7" s="715"/>
      <c r="BR7" s="715"/>
      <c r="BS7" s="716">
        <v>11995</v>
      </c>
      <c r="BT7" s="716"/>
      <c r="BU7" s="716"/>
      <c r="BV7" s="716"/>
      <c r="BW7" s="716"/>
      <c r="BX7" s="716"/>
      <c r="BY7" s="716"/>
      <c r="BZ7" s="716"/>
      <c r="CA7" s="716"/>
      <c r="CB7" s="766"/>
      <c r="CD7" s="711" t="s">
        <v>236</v>
      </c>
      <c r="CE7" s="712"/>
      <c r="CF7" s="712"/>
      <c r="CG7" s="712"/>
      <c r="CH7" s="712"/>
      <c r="CI7" s="712"/>
      <c r="CJ7" s="712"/>
      <c r="CK7" s="712"/>
      <c r="CL7" s="712"/>
      <c r="CM7" s="712"/>
      <c r="CN7" s="712"/>
      <c r="CO7" s="712"/>
      <c r="CP7" s="712"/>
      <c r="CQ7" s="713"/>
      <c r="CR7" s="678">
        <v>4556682</v>
      </c>
      <c r="CS7" s="679"/>
      <c r="CT7" s="679"/>
      <c r="CU7" s="679"/>
      <c r="CV7" s="679"/>
      <c r="CW7" s="679"/>
      <c r="CX7" s="679"/>
      <c r="CY7" s="680"/>
      <c r="CZ7" s="715">
        <v>27.2</v>
      </c>
      <c r="DA7" s="715"/>
      <c r="DB7" s="715"/>
      <c r="DC7" s="715"/>
      <c r="DD7" s="684">
        <v>27965</v>
      </c>
      <c r="DE7" s="679"/>
      <c r="DF7" s="679"/>
      <c r="DG7" s="679"/>
      <c r="DH7" s="679"/>
      <c r="DI7" s="679"/>
      <c r="DJ7" s="679"/>
      <c r="DK7" s="679"/>
      <c r="DL7" s="679"/>
      <c r="DM7" s="679"/>
      <c r="DN7" s="679"/>
      <c r="DO7" s="679"/>
      <c r="DP7" s="680"/>
      <c r="DQ7" s="684">
        <v>1280018</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7160</v>
      </c>
      <c r="S8" s="679"/>
      <c r="T8" s="679"/>
      <c r="U8" s="679"/>
      <c r="V8" s="679"/>
      <c r="W8" s="679"/>
      <c r="X8" s="679"/>
      <c r="Y8" s="680"/>
      <c r="Z8" s="715">
        <v>0</v>
      </c>
      <c r="AA8" s="715"/>
      <c r="AB8" s="715"/>
      <c r="AC8" s="715"/>
      <c r="AD8" s="716">
        <v>7160</v>
      </c>
      <c r="AE8" s="716"/>
      <c r="AF8" s="716"/>
      <c r="AG8" s="716"/>
      <c r="AH8" s="716"/>
      <c r="AI8" s="716"/>
      <c r="AJ8" s="716"/>
      <c r="AK8" s="716"/>
      <c r="AL8" s="681">
        <v>0.1</v>
      </c>
      <c r="AM8" s="682"/>
      <c r="AN8" s="682"/>
      <c r="AO8" s="717"/>
      <c r="AP8" s="675" t="s">
        <v>238</v>
      </c>
      <c r="AQ8" s="676"/>
      <c r="AR8" s="676"/>
      <c r="AS8" s="676"/>
      <c r="AT8" s="676"/>
      <c r="AU8" s="676"/>
      <c r="AV8" s="676"/>
      <c r="AW8" s="676"/>
      <c r="AX8" s="676"/>
      <c r="AY8" s="676"/>
      <c r="AZ8" s="676"/>
      <c r="BA8" s="676"/>
      <c r="BB8" s="676"/>
      <c r="BC8" s="676"/>
      <c r="BD8" s="676"/>
      <c r="BE8" s="676"/>
      <c r="BF8" s="677"/>
      <c r="BG8" s="678">
        <v>44648</v>
      </c>
      <c r="BH8" s="679"/>
      <c r="BI8" s="679"/>
      <c r="BJ8" s="679"/>
      <c r="BK8" s="679"/>
      <c r="BL8" s="679"/>
      <c r="BM8" s="679"/>
      <c r="BN8" s="680"/>
      <c r="BO8" s="715">
        <v>1.7</v>
      </c>
      <c r="BP8" s="715"/>
      <c r="BQ8" s="715"/>
      <c r="BR8" s="715"/>
      <c r="BS8" s="684" t="s">
        <v>128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5316285</v>
      </c>
      <c r="CS8" s="679"/>
      <c r="CT8" s="679"/>
      <c r="CU8" s="679"/>
      <c r="CV8" s="679"/>
      <c r="CW8" s="679"/>
      <c r="CX8" s="679"/>
      <c r="CY8" s="680"/>
      <c r="CZ8" s="715">
        <v>31.7</v>
      </c>
      <c r="DA8" s="715"/>
      <c r="DB8" s="715"/>
      <c r="DC8" s="715"/>
      <c r="DD8" s="684">
        <v>255314</v>
      </c>
      <c r="DE8" s="679"/>
      <c r="DF8" s="679"/>
      <c r="DG8" s="679"/>
      <c r="DH8" s="679"/>
      <c r="DI8" s="679"/>
      <c r="DJ8" s="679"/>
      <c r="DK8" s="679"/>
      <c r="DL8" s="679"/>
      <c r="DM8" s="679"/>
      <c r="DN8" s="679"/>
      <c r="DO8" s="679"/>
      <c r="DP8" s="680"/>
      <c r="DQ8" s="684">
        <v>2300936</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3775</v>
      </c>
      <c r="S9" s="679"/>
      <c r="T9" s="679"/>
      <c r="U9" s="679"/>
      <c r="V9" s="679"/>
      <c r="W9" s="679"/>
      <c r="X9" s="679"/>
      <c r="Y9" s="680"/>
      <c r="Z9" s="715">
        <v>0</v>
      </c>
      <c r="AA9" s="715"/>
      <c r="AB9" s="715"/>
      <c r="AC9" s="715"/>
      <c r="AD9" s="716">
        <v>3775</v>
      </c>
      <c r="AE9" s="716"/>
      <c r="AF9" s="716"/>
      <c r="AG9" s="716"/>
      <c r="AH9" s="716"/>
      <c r="AI9" s="716"/>
      <c r="AJ9" s="716"/>
      <c r="AK9" s="716"/>
      <c r="AL9" s="681">
        <v>0</v>
      </c>
      <c r="AM9" s="682"/>
      <c r="AN9" s="682"/>
      <c r="AO9" s="717"/>
      <c r="AP9" s="675" t="s">
        <v>241</v>
      </c>
      <c r="AQ9" s="676"/>
      <c r="AR9" s="676"/>
      <c r="AS9" s="676"/>
      <c r="AT9" s="676"/>
      <c r="AU9" s="676"/>
      <c r="AV9" s="676"/>
      <c r="AW9" s="676"/>
      <c r="AX9" s="676"/>
      <c r="AY9" s="676"/>
      <c r="AZ9" s="676"/>
      <c r="BA9" s="676"/>
      <c r="BB9" s="676"/>
      <c r="BC9" s="676"/>
      <c r="BD9" s="676"/>
      <c r="BE9" s="676"/>
      <c r="BF9" s="677"/>
      <c r="BG9" s="678">
        <v>911499</v>
      </c>
      <c r="BH9" s="679"/>
      <c r="BI9" s="679"/>
      <c r="BJ9" s="679"/>
      <c r="BK9" s="679"/>
      <c r="BL9" s="679"/>
      <c r="BM9" s="679"/>
      <c r="BN9" s="680"/>
      <c r="BO9" s="715">
        <v>34.5</v>
      </c>
      <c r="BP9" s="715"/>
      <c r="BQ9" s="715"/>
      <c r="BR9" s="715"/>
      <c r="BS9" s="684" t="s">
        <v>242</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1152591</v>
      </c>
      <c r="CS9" s="679"/>
      <c r="CT9" s="679"/>
      <c r="CU9" s="679"/>
      <c r="CV9" s="679"/>
      <c r="CW9" s="679"/>
      <c r="CX9" s="679"/>
      <c r="CY9" s="680"/>
      <c r="CZ9" s="715">
        <v>6.9</v>
      </c>
      <c r="DA9" s="715"/>
      <c r="DB9" s="715"/>
      <c r="DC9" s="715"/>
      <c r="DD9" s="684">
        <v>5636</v>
      </c>
      <c r="DE9" s="679"/>
      <c r="DF9" s="679"/>
      <c r="DG9" s="679"/>
      <c r="DH9" s="679"/>
      <c r="DI9" s="679"/>
      <c r="DJ9" s="679"/>
      <c r="DK9" s="679"/>
      <c r="DL9" s="679"/>
      <c r="DM9" s="679"/>
      <c r="DN9" s="679"/>
      <c r="DO9" s="679"/>
      <c r="DP9" s="680"/>
      <c r="DQ9" s="684">
        <v>795455</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242</v>
      </c>
      <c r="AA10" s="715"/>
      <c r="AB10" s="715"/>
      <c r="AC10" s="715"/>
      <c r="AD10" s="716" t="s">
        <v>128</v>
      </c>
      <c r="AE10" s="716"/>
      <c r="AF10" s="716"/>
      <c r="AG10" s="716"/>
      <c r="AH10" s="716"/>
      <c r="AI10" s="716"/>
      <c r="AJ10" s="716"/>
      <c r="AK10" s="716"/>
      <c r="AL10" s="681" t="s">
        <v>242</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48280</v>
      </c>
      <c r="BH10" s="679"/>
      <c r="BI10" s="679"/>
      <c r="BJ10" s="679"/>
      <c r="BK10" s="679"/>
      <c r="BL10" s="679"/>
      <c r="BM10" s="679"/>
      <c r="BN10" s="680"/>
      <c r="BO10" s="715">
        <v>1.8</v>
      </c>
      <c r="BP10" s="715"/>
      <c r="BQ10" s="715"/>
      <c r="BR10" s="715"/>
      <c r="BS10" s="684" t="s">
        <v>128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10447</v>
      </c>
      <c r="CS10" s="679"/>
      <c r="CT10" s="679"/>
      <c r="CU10" s="679"/>
      <c r="CV10" s="679"/>
      <c r="CW10" s="679"/>
      <c r="CX10" s="679"/>
      <c r="CY10" s="680"/>
      <c r="CZ10" s="715">
        <v>0.1</v>
      </c>
      <c r="DA10" s="715"/>
      <c r="DB10" s="715"/>
      <c r="DC10" s="715"/>
      <c r="DD10" s="684" t="s">
        <v>242</v>
      </c>
      <c r="DE10" s="679"/>
      <c r="DF10" s="679"/>
      <c r="DG10" s="679"/>
      <c r="DH10" s="679"/>
      <c r="DI10" s="679"/>
      <c r="DJ10" s="679"/>
      <c r="DK10" s="679"/>
      <c r="DL10" s="679"/>
      <c r="DM10" s="679"/>
      <c r="DN10" s="679"/>
      <c r="DO10" s="679"/>
      <c r="DP10" s="680"/>
      <c r="DQ10" s="684">
        <v>447</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463626</v>
      </c>
      <c r="S11" s="679"/>
      <c r="T11" s="679"/>
      <c r="U11" s="679"/>
      <c r="V11" s="679"/>
      <c r="W11" s="679"/>
      <c r="X11" s="679"/>
      <c r="Y11" s="680"/>
      <c r="Z11" s="681">
        <v>2.7</v>
      </c>
      <c r="AA11" s="682"/>
      <c r="AB11" s="682"/>
      <c r="AC11" s="683"/>
      <c r="AD11" s="684">
        <v>463626</v>
      </c>
      <c r="AE11" s="679"/>
      <c r="AF11" s="679"/>
      <c r="AG11" s="679"/>
      <c r="AH11" s="679"/>
      <c r="AI11" s="679"/>
      <c r="AJ11" s="679"/>
      <c r="AK11" s="680"/>
      <c r="AL11" s="681">
        <v>6.1</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60475</v>
      </c>
      <c r="BH11" s="679"/>
      <c r="BI11" s="679"/>
      <c r="BJ11" s="679"/>
      <c r="BK11" s="679"/>
      <c r="BL11" s="679"/>
      <c r="BM11" s="679"/>
      <c r="BN11" s="680"/>
      <c r="BO11" s="715">
        <v>2.2999999999999998</v>
      </c>
      <c r="BP11" s="715"/>
      <c r="BQ11" s="715"/>
      <c r="BR11" s="715"/>
      <c r="BS11" s="684">
        <v>11995</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910245</v>
      </c>
      <c r="CS11" s="679"/>
      <c r="CT11" s="679"/>
      <c r="CU11" s="679"/>
      <c r="CV11" s="679"/>
      <c r="CW11" s="679"/>
      <c r="CX11" s="679"/>
      <c r="CY11" s="680"/>
      <c r="CZ11" s="715">
        <v>5.4</v>
      </c>
      <c r="DA11" s="715"/>
      <c r="DB11" s="715"/>
      <c r="DC11" s="715"/>
      <c r="DD11" s="684">
        <v>241072</v>
      </c>
      <c r="DE11" s="679"/>
      <c r="DF11" s="679"/>
      <c r="DG11" s="679"/>
      <c r="DH11" s="679"/>
      <c r="DI11" s="679"/>
      <c r="DJ11" s="679"/>
      <c r="DK11" s="679"/>
      <c r="DL11" s="679"/>
      <c r="DM11" s="679"/>
      <c r="DN11" s="679"/>
      <c r="DO11" s="679"/>
      <c r="DP11" s="680"/>
      <c r="DQ11" s="684">
        <v>639048</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128</v>
      </c>
      <c r="AA12" s="715"/>
      <c r="AB12" s="715"/>
      <c r="AC12" s="715"/>
      <c r="AD12" s="716" t="s">
        <v>128</v>
      </c>
      <c r="AE12" s="716"/>
      <c r="AF12" s="716"/>
      <c r="AG12" s="716"/>
      <c r="AH12" s="716"/>
      <c r="AI12" s="716"/>
      <c r="AJ12" s="716"/>
      <c r="AK12" s="716"/>
      <c r="AL12" s="681" t="s">
        <v>128</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1219508</v>
      </c>
      <c r="BH12" s="679"/>
      <c r="BI12" s="679"/>
      <c r="BJ12" s="679"/>
      <c r="BK12" s="679"/>
      <c r="BL12" s="679"/>
      <c r="BM12" s="679"/>
      <c r="BN12" s="680"/>
      <c r="BO12" s="715">
        <v>46.2</v>
      </c>
      <c r="BP12" s="715"/>
      <c r="BQ12" s="715"/>
      <c r="BR12" s="715"/>
      <c r="BS12" s="684" t="s">
        <v>128</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495679</v>
      </c>
      <c r="CS12" s="679"/>
      <c r="CT12" s="679"/>
      <c r="CU12" s="679"/>
      <c r="CV12" s="679"/>
      <c r="CW12" s="679"/>
      <c r="CX12" s="679"/>
      <c r="CY12" s="680"/>
      <c r="CZ12" s="715">
        <v>3</v>
      </c>
      <c r="DA12" s="715"/>
      <c r="DB12" s="715"/>
      <c r="DC12" s="715"/>
      <c r="DD12" s="684">
        <v>47699</v>
      </c>
      <c r="DE12" s="679"/>
      <c r="DF12" s="679"/>
      <c r="DG12" s="679"/>
      <c r="DH12" s="679"/>
      <c r="DI12" s="679"/>
      <c r="DJ12" s="679"/>
      <c r="DK12" s="679"/>
      <c r="DL12" s="679"/>
      <c r="DM12" s="679"/>
      <c r="DN12" s="679"/>
      <c r="DO12" s="679"/>
      <c r="DP12" s="680"/>
      <c r="DQ12" s="684">
        <v>185402</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242</v>
      </c>
      <c r="AA13" s="715"/>
      <c r="AB13" s="715"/>
      <c r="AC13" s="715"/>
      <c r="AD13" s="716" t="s">
        <v>128</v>
      </c>
      <c r="AE13" s="716"/>
      <c r="AF13" s="716"/>
      <c r="AG13" s="716"/>
      <c r="AH13" s="716"/>
      <c r="AI13" s="716"/>
      <c r="AJ13" s="716"/>
      <c r="AK13" s="716"/>
      <c r="AL13" s="681" t="s">
        <v>128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1216146</v>
      </c>
      <c r="BH13" s="679"/>
      <c r="BI13" s="679"/>
      <c r="BJ13" s="679"/>
      <c r="BK13" s="679"/>
      <c r="BL13" s="679"/>
      <c r="BM13" s="679"/>
      <c r="BN13" s="680"/>
      <c r="BO13" s="715">
        <v>46</v>
      </c>
      <c r="BP13" s="715"/>
      <c r="BQ13" s="715"/>
      <c r="BR13" s="715"/>
      <c r="BS13" s="684" t="s">
        <v>242</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965424</v>
      </c>
      <c r="CS13" s="679"/>
      <c r="CT13" s="679"/>
      <c r="CU13" s="679"/>
      <c r="CV13" s="679"/>
      <c r="CW13" s="679"/>
      <c r="CX13" s="679"/>
      <c r="CY13" s="680"/>
      <c r="CZ13" s="715">
        <v>5.8</v>
      </c>
      <c r="DA13" s="715"/>
      <c r="DB13" s="715"/>
      <c r="DC13" s="715"/>
      <c r="DD13" s="684">
        <v>539295</v>
      </c>
      <c r="DE13" s="679"/>
      <c r="DF13" s="679"/>
      <c r="DG13" s="679"/>
      <c r="DH13" s="679"/>
      <c r="DI13" s="679"/>
      <c r="DJ13" s="679"/>
      <c r="DK13" s="679"/>
      <c r="DL13" s="679"/>
      <c r="DM13" s="679"/>
      <c r="DN13" s="679"/>
      <c r="DO13" s="679"/>
      <c r="DP13" s="680"/>
      <c r="DQ13" s="684">
        <v>604058</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13036</v>
      </c>
      <c r="S14" s="679"/>
      <c r="T14" s="679"/>
      <c r="U14" s="679"/>
      <c r="V14" s="679"/>
      <c r="W14" s="679"/>
      <c r="X14" s="679"/>
      <c r="Y14" s="680"/>
      <c r="Z14" s="715">
        <v>0.1</v>
      </c>
      <c r="AA14" s="715"/>
      <c r="AB14" s="715"/>
      <c r="AC14" s="715"/>
      <c r="AD14" s="716">
        <v>13036</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102846</v>
      </c>
      <c r="BH14" s="679"/>
      <c r="BI14" s="679"/>
      <c r="BJ14" s="679"/>
      <c r="BK14" s="679"/>
      <c r="BL14" s="679"/>
      <c r="BM14" s="679"/>
      <c r="BN14" s="680"/>
      <c r="BO14" s="715">
        <v>3.9</v>
      </c>
      <c r="BP14" s="715"/>
      <c r="BQ14" s="715"/>
      <c r="BR14" s="715"/>
      <c r="BS14" s="684" t="s">
        <v>242</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694979</v>
      </c>
      <c r="CS14" s="679"/>
      <c r="CT14" s="679"/>
      <c r="CU14" s="679"/>
      <c r="CV14" s="679"/>
      <c r="CW14" s="679"/>
      <c r="CX14" s="679"/>
      <c r="CY14" s="680"/>
      <c r="CZ14" s="715">
        <v>4.0999999999999996</v>
      </c>
      <c r="DA14" s="715"/>
      <c r="DB14" s="715"/>
      <c r="DC14" s="715"/>
      <c r="DD14" s="684">
        <v>234733</v>
      </c>
      <c r="DE14" s="679"/>
      <c r="DF14" s="679"/>
      <c r="DG14" s="679"/>
      <c r="DH14" s="679"/>
      <c r="DI14" s="679"/>
      <c r="DJ14" s="679"/>
      <c r="DK14" s="679"/>
      <c r="DL14" s="679"/>
      <c r="DM14" s="679"/>
      <c r="DN14" s="679"/>
      <c r="DO14" s="679"/>
      <c r="DP14" s="680"/>
      <c r="DQ14" s="684">
        <v>481905</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242</v>
      </c>
      <c r="AE15" s="716"/>
      <c r="AF15" s="716"/>
      <c r="AG15" s="716"/>
      <c r="AH15" s="716"/>
      <c r="AI15" s="716"/>
      <c r="AJ15" s="716"/>
      <c r="AK15" s="716"/>
      <c r="AL15" s="681" t="s">
        <v>242</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178298</v>
      </c>
      <c r="BH15" s="679"/>
      <c r="BI15" s="679"/>
      <c r="BJ15" s="679"/>
      <c r="BK15" s="679"/>
      <c r="BL15" s="679"/>
      <c r="BM15" s="679"/>
      <c r="BN15" s="680"/>
      <c r="BO15" s="715">
        <v>6.7</v>
      </c>
      <c r="BP15" s="715"/>
      <c r="BQ15" s="715"/>
      <c r="BR15" s="715"/>
      <c r="BS15" s="684" t="s">
        <v>242</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971855</v>
      </c>
      <c r="CS15" s="679"/>
      <c r="CT15" s="679"/>
      <c r="CU15" s="679"/>
      <c r="CV15" s="679"/>
      <c r="CW15" s="679"/>
      <c r="CX15" s="679"/>
      <c r="CY15" s="680"/>
      <c r="CZ15" s="715">
        <v>5.8</v>
      </c>
      <c r="DA15" s="715"/>
      <c r="DB15" s="715"/>
      <c r="DC15" s="715"/>
      <c r="DD15" s="684">
        <v>194525</v>
      </c>
      <c r="DE15" s="679"/>
      <c r="DF15" s="679"/>
      <c r="DG15" s="679"/>
      <c r="DH15" s="679"/>
      <c r="DI15" s="679"/>
      <c r="DJ15" s="679"/>
      <c r="DK15" s="679"/>
      <c r="DL15" s="679"/>
      <c r="DM15" s="679"/>
      <c r="DN15" s="679"/>
      <c r="DO15" s="679"/>
      <c r="DP15" s="680"/>
      <c r="DQ15" s="684">
        <v>701263</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4086</v>
      </c>
      <c r="S16" s="679"/>
      <c r="T16" s="679"/>
      <c r="U16" s="679"/>
      <c r="V16" s="679"/>
      <c r="W16" s="679"/>
      <c r="X16" s="679"/>
      <c r="Y16" s="680"/>
      <c r="Z16" s="715">
        <v>0</v>
      </c>
      <c r="AA16" s="715"/>
      <c r="AB16" s="715"/>
      <c r="AC16" s="715"/>
      <c r="AD16" s="716">
        <v>4086</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242</v>
      </c>
      <c r="BH16" s="679"/>
      <c r="BI16" s="679"/>
      <c r="BJ16" s="679"/>
      <c r="BK16" s="679"/>
      <c r="BL16" s="679"/>
      <c r="BM16" s="679"/>
      <c r="BN16" s="680"/>
      <c r="BO16" s="715" t="s">
        <v>242</v>
      </c>
      <c r="BP16" s="715"/>
      <c r="BQ16" s="715"/>
      <c r="BR16" s="715"/>
      <c r="BS16" s="684" t="s">
        <v>128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131818</v>
      </c>
      <c r="CS16" s="679"/>
      <c r="CT16" s="679"/>
      <c r="CU16" s="679"/>
      <c r="CV16" s="679"/>
      <c r="CW16" s="679"/>
      <c r="CX16" s="679"/>
      <c r="CY16" s="680"/>
      <c r="CZ16" s="715">
        <v>0.8</v>
      </c>
      <c r="DA16" s="715"/>
      <c r="DB16" s="715"/>
      <c r="DC16" s="715"/>
      <c r="DD16" s="684" t="s">
        <v>128</v>
      </c>
      <c r="DE16" s="679"/>
      <c r="DF16" s="679"/>
      <c r="DG16" s="679"/>
      <c r="DH16" s="679"/>
      <c r="DI16" s="679"/>
      <c r="DJ16" s="679"/>
      <c r="DK16" s="679"/>
      <c r="DL16" s="679"/>
      <c r="DM16" s="679"/>
      <c r="DN16" s="679"/>
      <c r="DO16" s="679"/>
      <c r="DP16" s="680"/>
      <c r="DQ16" s="684">
        <v>17454</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36904</v>
      </c>
      <c r="S17" s="679"/>
      <c r="T17" s="679"/>
      <c r="U17" s="679"/>
      <c r="V17" s="679"/>
      <c r="W17" s="679"/>
      <c r="X17" s="679"/>
      <c r="Y17" s="680"/>
      <c r="Z17" s="715">
        <v>0.2</v>
      </c>
      <c r="AA17" s="715"/>
      <c r="AB17" s="715"/>
      <c r="AC17" s="715"/>
      <c r="AD17" s="716">
        <v>36904</v>
      </c>
      <c r="AE17" s="716"/>
      <c r="AF17" s="716"/>
      <c r="AG17" s="716"/>
      <c r="AH17" s="716"/>
      <c r="AI17" s="716"/>
      <c r="AJ17" s="716"/>
      <c r="AK17" s="716"/>
      <c r="AL17" s="681">
        <v>0.5</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242</v>
      </c>
      <c r="BH17" s="679"/>
      <c r="BI17" s="679"/>
      <c r="BJ17" s="679"/>
      <c r="BK17" s="679"/>
      <c r="BL17" s="679"/>
      <c r="BM17" s="679"/>
      <c r="BN17" s="680"/>
      <c r="BO17" s="715" t="s">
        <v>242</v>
      </c>
      <c r="BP17" s="715"/>
      <c r="BQ17" s="715"/>
      <c r="BR17" s="715"/>
      <c r="BS17" s="684" t="s">
        <v>128</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1430704</v>
      </c>
      <c r="CS17" s="679"/>
      <c r="CT17" s="679"/>
      <c r="CU17" s="679"/>
      <c r="CV17" s="679"/>
      <c r="CW17" s="679"/>
      <c r="CX17" s="679"/>
      <c r="CY17" s="680"/>
      <c r="CZ17" s="715">
        <v>8.5</v>
      </c>
      <c r="DA17" s="715"/>
      <c r="DB17" s="715"/>
      <c r="DC17" s="715"/>
      <c r="DD17" s="684" t="s">
        <v>242</v>
      </c>
      <c r="DE17" s="679"/>
      <c r="DF17" s="679"/>
      <c r="DG17" s="679"/>
      <c r="DH17" s="679"/>
      <c r="DI17" s="679"/>
      <c r="DJ17" s="679"/>
      <c r="DK17" s="679"/>
      <c r="DL17" s="679"/>
      <c r="DM17" s="679"/>
      <c r="DN17" s="679"/>
      <c r="DO17" s="679"/>
      <c r="DP17" s="680"/>
      <c r="DQ17" s="684">
        <v>1414773</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13165</v>
      </c>
      <c r="S18" s="679"/>
      <c r="T18" s="679"/>
      <c r="U18" s="679"/>
      <c r="V18" s="679"/>
      <c r="W18" s="679"/>
      <c r="X18" s="679"/>
      <c r="Y18" s="680"/>
      <c r="Z18" s="715">
        <v>0.1</v>
      </c>
      <c r="AA18" s="715"/>
      <c r="AB18" s="715"/>
      <c r="AC18" s="715"/>
      <c r="AD18" s="716">
        <v>13165</v>
      </c>
      <c r="AE18" s="716"/>
      <c r="AF18" s="716"/>
      <c r="AG18" s="716"/>
      <c r="AH18" s="716"/>
      <c r="AI18" s="716"/>
      <c r="AJ18" s="716"/>
      <c r="AK18" s="716"/>
      <c r="AL18" s="681">
        <v>0.2</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242</v>
      </c>
      <c r="DA18" s="715"/>
      <c r="DB18" s="715"/>
      <c r="DC18" s="715"/>
      <c r="DD18" s="684" t="s">
        <v>128</v>
      </c>
      <c r="DE18" s="679"/>
      <c r="DF18" s="679"/>
      <c r="DG18" s="679"/>
      <c r="DH18" s="679"/>
      <c r="DI18" s="679"/>
      <c r="DJ18" s="679"/>
      <c r="DK18" s="679"/>
      <c r="DL18" s="679"/>
      <c r="DM18" s="679"/>
      <c r="DN18" s="679"/>
      <c r="DO18" s="679"/>
      <c r="DP18" s="680"/>
      <c r="DQ18" s="684" t="s">
        <v>242</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1513</v>
      </c>
      <c r="S19" s="679"/>
      <c r="T19" s="679"/>
      <c r="U19" s="679"/>
      <c r="V19" s="679"/>
      <c r="W19" s="679"/>
      <c r="X19" s="679"/>
      <c r="Y19" s="680"/>
      <c r="Z19" s="715">
        <v>0</v>
      </c>
      <c r="AA19" s="715"/>
      <c r="AB19" s="715"/>
      <c r="AC19" s="715"/>
      <c r="AD19" s="716">
        <v>1513</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76792</v>
      </c>
      <c r="BH19" s="679"/>
      <c r="BI19" s="679"/>
      <c r="BJ19" s="679"/>
      <c r="BK19" s="679"/>
      <c r="BL19" s="679"/>
      <c r="BM19" s="679"/>
      <c r="BN19" s="680"/>
      <c r="BO19" s="715">
        <v>2.9</v>
      </c>
      <c r="BP19" s="715"/>
      <c r="BQ19" s="715"/>
      <c r="BR19" s="715"/>
      <c r="BS19" s="684" t="s">
        <v>128</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242</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609</v>
      </c>
      <c r="S20" s="679"/>
      <c r="T20" s="679"/>
      <c r="U20" s="679"/>
      <c r="V20" s="679"/>
      <c r="W20" s="679"/>
      <c r="X20" s="679"/>
      <c r="Y20" s="680"/>
      <c r="Z20" s="715">
        <v>0</v>
      </c>
      <c r="AA20" s="715"/>
      <c r="AB20" s="715"/>
      <c r="AC20" s="715"/>
      <c r="AD20" s="716">
        <v>609</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76792</v>
      </c>
      <c r="BH20" s="679"/>
      <c r="BI20" s="679"/>
      <c r="BJ20" s="679"/>
      <c r="BK20" s="679"/>
      <c r="BL20" s="679"/>
      <c r="BM20" s="679"/>
      <c r="BN20" s="680"/>
      <c r="BO20" s="715">
        <v>2.9</v>
      </c>
      <c r="BP20" s="715"/>
      <c r="BQ20" s="715"/>
      <c r="BR20" s="715"/>
      <c r="BS20" s="684" t="s">
        <v>242</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16782299</v>
      </c>
      <c r="CS20" s="679"/>
      <c r="CT20" s="679"/>
      <c r="CU20" s="679"/>
      <c r="CV20" s="679"/>
      <c r="CW20" s="679"/>
      <c r="CX20" s="679"/>
      <c r="CY20" s="680"/>
      <c r="CZ20" s="715">
        <v>100</v>
      </c>
      <c r="DA20" s="715"/>
      <c r="DB20" s="715"/>
      <c r="DC20" s="715"/>
      <c r="DD20" s="684">
        <v>1546239</v>
      </c>
      <c r="DE20" s="679"/>
      <c r="DF20" s="679"/>
      <c r="DG20" s="679"/>
      <c r="DH20" s="679"/>
      <c r="DI20" s="679"/>
      <c r="DJ20" s="679"/>
      <c r="DK20" s="679"/>
      <c r="DL20" s="679"/>
      <c r="DM20" s="679"/>
      <c r="DN20" s="679"/>
      <c r="DO20" s="679"/>
      <c r="DP20" s="680"/>
      <c r="DQ20" s="684">
        <v>8566349</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21617</v>
      </c>
      <c r="S21" s="679"/>
      <c r="T21" s="679"/>
      <c r="U21" s="679"/>
      <c r="V21" s="679"/>
      <c r="W21" s="679"/>
      <c r="X21" s="679"/>
      <c r="Y21" s="680"/>
      <c r="Z21" s="715">
        <v>0.1</v>
      </c>
      <c r="AA21" s="715"/>
      <c r="AB21" s="715"/>
      <c r="AC21" s="715"/>
      <c r="AD21" s="716">
        <v>21617</v>
      </c>
      <c r="AE21" s="716"/>
      <c r="AF21" s="716"/>
      <c r="AG21" s="716"/>
      <c r="AH21" s="716"/>
      <c r="AI21" s="716"/>
      <c r="AJ21" s="716"/>
      <c r="AK21" s="716"/>
      <c r="AL21" s="681">
        <v>0.3</v>
      </c>
      <c r="AM21" s="682"/>
      <c r="AN21" s="682"/>
      <c r="AO21" s="717"/>
      <c r="AP21" s="773" t="s">
        <v>278</v>
      </c>
      <c r="AQ21" s="780"/>
      <c r="AR21" s="780"/>
      <c r="AS21" s="780"/>
      <c r="AT21" s="780"/>
      <c r="AU21" s="780"/>
      <c r="AV21" s="780"/>
      <c r="AW21" s="780"/>
      <c r="AX21" s="780"/>
      <c r="AY21" s="780"/>
      <c r="AZ21" s="780"/>
      <c r="BA21" s="780"/>
      <c r="BB21" s="780"/>
      <c r="BC21" s="780"/>
      <c r="BD21" s="780"/>
      <c r="BE21" s="780"/>
      <c r="BF21" s="775"/>
      <c r="BG21" s="678">
        <v>76792</v>
      </c>
      <c r="BH21" s="679"/>
      <c r="BI21" s="679"/>
      <c r="BJ21" s="679"/>
      <c r="BK21" s="679"/>
      <c r="BL21" s="679"/>
      <c r="BM21" s="679"/>
      <c r="BN21" s="680"/>
      <c r="BO21" s="715">
        <v>2.9</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4702820</v>
      </c>
      <c r="S22" s="679"/>
      <c r="T22" s="679"/>
      <c r="U22" s="679"/>
      <c r="V22" s="679"/>
      <c r="W22" s="679"/>
      <c r="X22" s="679"/>
      <c r="Y22" s="680"/>
      <c r="Z22" s="715">
        <v>27</v>
      </c>
      <c r="AA22" s="715"/>
      <c r="AB22" s="715"/>
      <c r="AC22" s="715"/>
      <c r="AD22" s="716">
        <v>4251603</v>
      </c>
      <c r="AE22" s="716"/>
      <c r="AF22" s="716"/>
      <c r="AG22" s="716"/>
      <c r="AH22" s="716"/>
      <c r="AI22" s="716"/>
      <c r="AJ22" s="716"/>
      <c r="AK22" s="716"/>
      <c r="AL22" s="681">
        <v>56.3</v>
      </c>
      <c r="AM22" s="682"/>
      <c r="AN22" s="682"/>
      <c r="AO22" s="717"/>
      <c r="AP22" s="773" t="s">
        <v>280</v>
      </c>
      <c r="AQ22" s="780"/>
      <c r="AR22" s="780"/>
      <c r="AS22" s="780"/>
      <c r="AT22" s="780"/>
      <c r="AU22" s="780"/>
      <c r="AV22" s="780"/>
      <c r="AW22" s="780"/>
      <c r="AX22" s="780"/>
      <c r="AY22" s="780"/>
      <c r="AZ22" s="780"/>
      <c r="BA22" s="780"/>
      <c r="BB22" s="780"/>
      <c r="BC22" s="780"/>
      <c r="BD22" s="780"/>
      <c r="BE22" s="780"/>
      <c r="BF22" s="775"/>
      <c r="BG22" s="678" t="s">
        <v>242</v>
      </c>
      <c r="BH22" s="679"/>
      <c r="BI22" s="679"/>
      <c r="BJ22" s="679"/>
      <c r="BK22" s="679"/>
      <c r="BL22" s="679"/>
      <c r="BM22" s="679"/>
      <c r="BN22" s="680"/>
      <c r="BO22" s="715" t="s">
        <v>242</v>
      </c>
      <c r="BP22" s="715"/>
      <c r="BQ22" s="715"/>
      <c r="BR22" s="715"/>
      <c r="BS22" s="684" t="s">
        <v>128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4251603</v>
      </c>
      <c r="S23" s="679"/>
      <c r="T23" s="679"/>
      <c r="U23" s="679"/>
      <c r="V23" s="679"/>
      <c r="W23" s="679"/>
      <c r="X23" s="679"/>
      <c r="Y23" s="680"/>
      <c r="Z23" s="715">
        <v>24.4</v>
      </c>
      <c r="AA23" s="715"/>
      <c r="AB23" s="715"/>
      <c r="AC23" s="715"/>
      <c r="AD23" s="716">
        <v>4251603</v>
      </c>
      <c r="AE23" s="716"/>
      <c r="AF23" s="716"/>
      <c r="AG23" s="716"/>
      <c r="AH23" s="716"/>
      <c r="AI23" s="716"/>
      <c r="AJ23" s="716"/>
      <c r="AK23" s="716"/>
      <c r="AL23" s="681">
        <v>56.3</v>
      </c>
      <c r="AM23" s="682"/>
      <c r="AN23" s="682"/>
      <c r="AO23" s="717"/>
      <c r="AP23" s="773" t="s">
        <v>283</v>
      </c>
      <c r="AQ23" s="780"/>
      <c r="AR23" s="780"/>
      <c r="AS23" s="780"/>
      <c r="AT23" s="780"/>
      <c r="AU23" s="780"/>
      <c r="AV23" s="780"/>
      <c r="AW23" s="780"/>
      <c r="AX23" s="780"/>
      <c r="AY23" s="780"/>
      <c r="AZ23" s="780"/>
      <c r="BA23" s="780"/>
      <c r="BB23" s="780"/>
      <c r="BC23" s="780"/>
      <c r="BD23" s="780"/>
      <c r="BE23" s="780"/>
      <c r="BF23" s="775"/>
      <c r="BG23" s="678" t="s">
        <v>128</v>
      </c>
      <c r="BH23" s="679"/>
      <c r="BI23" s="679"/>
      <c r="BJ23" s="679"/>
      <c r="BK23" s="679"/>
      <c r="BL23" s="679"/>
      <c r="BM23" s="679"/>
      <c r="BN23" s="680"/>
      <c r="BO23" s="715" t="s">
        <v>128</v>
      </c>
      <c r="BP23" s="715"/>
      <c r="BQ23" s="715"/>
      <c r="BR23" s="715"/>
      <c r="BS23" s="684" t="s">
        <v>242</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451217</v>
      </c>
      <c r="S24" s="679"/>
      <c r="T24" s="679"/>
      <c r="U24" s="679"/>
      <c r="V24" s="679"/>
      <c r="W24" s="679"/>
      <c r="X24" s="679"/>
      <c r="Y24" s="680"/>
      <c r="Z24" s="715">
        <v>2.6</v>
      </c>
      <c r="AA24" s="715"/>
      <c r="AB24" s="715"/>
      <c r="AC24" s="715"/>
      <c r="AD24" s="716" t="s">
        <v>242</v>
      </c>
      <c r="AE24" s="716"/>
      <c r="AF24" s="716"/>
      <c r="AG24" s="716"/>
      <c r="AH24" s="716"/>
      <c r="AI24" s="716"/>
      <c r="AJ24" s="716"/>
      <c r="AK24" s="716"/>
      <c r="AL24" s="681" t="s">
        <v>242</v>
      </c>
      <c r="AM24" s="682"/>
      <c r="AN24" s="682"/>
      <c r="AO24" s="717"/>
      <c r="AP24" s="773" t="s">
        <v>290</v>
      </c>
      <c r="AQ24" s="780"/>
      <c r="AR24" s="780"/>
      <c r="AS24" s="780"/>
      <c r="AT24" s="780"/>
      <c r="AU24" s="780"/>
      <c r="AV24" s="780"/>
      <c r="AW24" s="780"/>
      <c r="AX24" s="780"/>
      <c r="AY24" s="780"/>
      <c r="AZ24" s="780"/>
      <c r="BA24" s="780"/>
      <c r="BB24" s="780"/>
      <c r="BC24" s="780"/>
      <c r="BD24" s="780"/>
      <c r="BE24" s="780"/>
      <c r="BF24" s="775"/>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6685474</v>
      </c>
      <c r="CS24" s="734"/>
      <c r="CT24" s="734"/>
      <c r="CU24" s="734"/>
      <c r="CV24" s="734"/>
      <c r="CW24" s="734"/>
      <c r="CX24" s="734"/>
      <c r="CY24" s="777"/>
      <c r="CZ24" s="778">
        <v>39.799999999999997</v>
      </c>
      <c r="DA24" s="751"/>
      <c r="DB24" s="751"/>
      <c r="DC24" s="781"/>
      <c r="DD24" s="776">
        <v>4108907</v>
      </c>
      <c r="DE24" s="734"/>
      <c r="DF24" s="734"/>
      <c r="DG24" s="734"/>
      <c r="DH24" s="734"/>
      <c r="DI24" s="734"/>
      <c r="DJ24" s="734"/>
      <c r="DK24" s="777"/>
      <c r="DL24" s="776">
        <v>4096741</v>
      </c>
      <c r="DM24" s="734"/>
      <c r="DN24" s="734"/>
      <c r="DO24" s="734"/>
      <c r="DP24" s="734"/>
      <c r="DQ24" s="734"/>
      <c r="DR24" s="734"/>
      <c r="DS24" s="734"/>
      <c r="DT24" s="734"/>
      <c r="DU24" s="734"/>
      <c r="DV24" s="777"/>
      <c r="DW24" s="778">
        <v>52.3</v>
      </c>
      <c r="DX24" s="751"/>
      <c r="DY24" s="751"/>
      <c r="DZ24" s="751"/>
      <c r="EA24" s="751"/>
      <c r="EB24" s="751"/>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242</v>
      </c>
      <c r="S25" s="679"/>
      <c r="T25" s="679"/>
      <c r="U25" s="679"/>
      <c r="V25" s="679"/>
      <c r="W25" s="679"/>
      <c r="X25" s="679"/>
      <c r="Y25" s="680"/>
      <c r="Z25" s="715" t="s">
        <v>128</v>
      </c>
      <c r="AA25" s="715"/>
      <c r="AB25" s="715"/>
      <c r="AC25" s="715"/>
      <c r="AD25" s="716" t="s">
        <v>242</v>
      </c>
      <c r="AE25" s="716"/>
      <c r="AF25" s="716"/>
      <c r="AG25" s="716"/>
      <c r="AH25" s="716"/>
      <c r="AI25" s="716"/>
      <c r="AJ25" s="716"/>
      <c r="AK25" s="716"/>
      <c r="AL25" s="681" t="s">
        <v>128</v>
      </c>
      <c r="AM25" s="682"/>
      <c r="AN25" s="682"/>
      <c r="AO25" s="717"/>
      <c r="AP25" s="773" t="s">
        <v>293</v>
      </c>
      <c r="AQ25" s="780"/>
      <c r="AR25" s="780"/>
      <c r="AS25" s="780"/>
      <c r="AT25" s="780"/>
      <c r="AU25" s="780"/>
      <c r="AV25" s="780"/>
      <c r="AW25" s="780"/>
      <c r="AX25" s="780"/>
      <c r="AY25" s="780"/>
      <c r="AZ25" s="780"/>
      <c r="BA25" s="780"/>
      <c r="BB25" s="780"/>
      <c r="BC25" s="780"/>
      <c r="BD25" s="780"/>
      <c r="BE25" s="780"/>
      <c r="BF25" s="775"/>
      <c r="BG25" s="678" t="s">
        <v>128</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2046731</v>
      </c>
      <c r="CS25" s="697"/>
      <c r="CT25" s="697"/>
      <c r="CU25" s="697"/>
      <c r="CV25" s="697"/>
      <c r="CW25" s="697"/>
      <c r="CX25" s="697"/>
      <c r="CY25" s="698"/>
      <c r="CZ25" s="681">
        <v>12.2</v>
      </c>
      <c r="DA25" s="699"/>
      <c r="DB25" s="699"/>
      <c r="DC25" s="700"/>
      <c r="DD25" s="684">
        <v>1890767</v>
      </c>
      <c r="DE25" s="697"/>
      <c r="DF25" s="697"/>
      <c r="DG25" s="697"/>
      <c r="DH25" s="697"/>
      <c r="DI25" s="697"/>
      <c r="DJ25" s="697"/>
      <c r="DK25" s="698"/>
      <c r="DL25" s="684">
        <v>1878910</v>
      </c>
      <c r="DM25" s="697"/>
      <c r="DN25" s="697"/>
      <c r="DO25" s="697"/>
      <c r="DP25" s="697"/>
      <c r="DQ25" s="697"/>
      <c r="DR25" s="697"/>
      <c r="DS25" s="697"/>
      <c r="DT25" s="697"/>
      <c r="DU25" s="697"/>
      <c r="DV25" s="698"/>
      <c r="DW25" s="681">
        <v>24</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7986264</v>
      </c>
      <c r="S26" s="679"/>
      <c r="T26" s="679"/>
      <c r="U26" s="679"/>
      <c r="V26" s="679"/>
      <c r="W26" s="679"/>
      <c r="X26" s="679"/>
      <c r="Y26" s="680"/>
      <c r="Z26" s="715">
        <v>45.9</v>
      </c>
      <c r="AA26" s="715"/>
      <c r="AB26" s="715"/>
      <c r="AC26" s="715"/>
      <c r="AD26" s="716">
        <v>7535047</v>
      </c>
      <c r="AE26" s="716"/>
      <c r="AF26" s="716"/>
      <c r="AG26" s="716"/>
      <c r="AH26" s="716"/>
      <c r="AI26" s="716"/>
      <c r="AJ26" s="716"/>
      <c r="AK26" s="716"/>
      <c r="AL26" s="681">
        <v>99.8</v>
      </c>
      <c r="AM26" s="682"/>
      <c r="AN26" s="682"/>
      <c r="AO26" s="717"/>
      <c r="AP26" s="773" t="s">
        <v>296</v>
      </c>
      <c r="AQ26" s="774"/>
      <c r="AR26" s="774"/>
      <c r="AS26" s="774"/>
      <c r="AT26" s="774"/>
      <c r="AU26" s="774"/>
      <c r="AV26" s="774"/>
      <c r="AW26" s="774"/>
      <c r="AX26" s="774"/>
      <c r="AY26" s="774"/>
      <c r="AZ26" s="774"/>
      <c r="BA26" s="774"/>
      <c r="BB26" s="774"/>
      <c r="BC26" s="774"/>
      <c r="BD26" s="774"/>
      <c r="BE26" s="774"/>
      <c r="BF26" s="775"/>
      <c r="BG26" s="678" t="s">
        <v>128</v>
      </c>
      <c r="BH26" s="679"/>
      <c r="BI26" s="679"/>
      <c r="BJ26" s="679"/>
      <c r="BK26" s="679"/>
      <c r="BL26" s="679"/>
      <c r="BM26" s="679"/>
      <c r="BN26" s="680"/>
      <c r="BO26" s="715" t="s">
        <v>242</v>
      </c>
      <c r="BP26" s="715"/>
      <c r="BQ26" s="715"/>
      <c r="BR26" s="715"/>
      <c r="BS26" s="684" t="s">
        <v>242</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1049912</v>
      </c>
      <c r="CS26" s="679"/>
      <c r="CT26" s="679"/>
      <c r="CU26" s="679"/>
      <c r="CV26" s="679"/>
      <c r="CW26" s="679"/>
      <c r="CX26" s="679"/>
      <c r="CY26" s="680"/>
      <c r="CZ26" s="681">
        <v>6.3</v>
      </c>
      <c r="DA26" s="699"/>
      <c r="DB26" s="699"/>
      <c r="DC26" s="700"/>
      <c r="DD26" s="684">
        <v>988567</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3132</v>
      </c>
      <c r="S27" s="679"/>
      <c r="T27" s="679"/>
      <c r="U27" s="679"/>
      <c r="V27" s="679"/>
      <c r="W27" s="679"/>
      <c r="X27" s="679"/>
      <c r="Y27" s="680"/>
      <c r="Z27" s="715">
        <v>0</v>
      </c>
      <c r="AA27" s="715"/>
      <c r="AB27" s="715"/>
      <c r="AC27" s="715"/>
      <c r="AD27" s="716">
        <v>3132</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2642346</v>
      </c>
      <c r="BH27" s="679"/>
      <c r="BI27" s="679"/>
      <c r="BJ27" s="679"/>
      <c r="BK27" s="679"/>
      <c r="BL27" s="679"/>
      <c r="BM27" s="679"/>
      <c r="BN27" s="680"/>
      <c r="BO27" s="715">
        <v>100</v>
      </c>
      <c r="BP27" s="715"/>
      <c r="BQ27" s="715"/>
      <c r="BR27" s="715"/>
      <c r="BS27" s="684">
        <v>11995</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3208039</v>
      </c>
      <c r="CS27" s="697"/>
      <c r="CT27" s="697"/>
      <c r="CU27" s="697"/>
      <c r="CV27" s="697"/>
      <c r="CW27" s="697"/>
      <c r="CX27" s="697"/>
      <c r="CY27" s="698"/>
      <c r="CZ27" s="681">
        <v>19.100000000000001</v>
      </c>
      <c r="DA27" s="699"/>
      <c r="DB27" s="699"/>
      <c r="DC27" s="700"/>
      <c r="DD27" s="684">
        <v>803367</v>
      </c>
      <c r="DE27" s="697"/>
      <c r="DF27" s="697"/>
      <c r="DG27" s="697"/>
      <c r="DH27" s="697"/>
      <c r="DI27" s="697"/>
      <c r="DJ27" s="697"/>
      <c r="DK27" s="698"/>
      <c r="DL27" s="684">
        <v>803058</v>
      </c>
      <c r="DM27" s="697"/>
      <c r="DN27" s="697"/>
      <c r="DO27" s="697"/>
      <c r="DP27" s="697"/>
      <c r="DQ27" s="697"/>
      <c r="DR27" s="697"/>
      <c r="DS27" s="697"/>
      <c r="DT27" s="697"/>
      <c r="DU27" s="697"/>
      <c r="DV27" s="698"/>
      <c r="DW27" s="681">
        <v>10.199999999999999</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229423</v>
      </c>
      <c r="S28" s="679"/>
      <c r="T28" s="679"/>
      <c r="U28" s="679"/>
      <c r="V28" s="679"/>
      <c r="W28" s="679"/>
      <c r="X28" s="679"/>
      <c r="Y28" s="680"/>
      <c r="Z28" s="715">
        <v>1.3</v>
      </c>
      <c r="AA28" s="715"/>
      <c r="AB28" s="715"/>
      <c r="AC28" s="715"/>
      <c r="AD28" s="716" t="s">
        <v>242</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1430704</v>
      </c>
      <c r="CS28" s="679"/>
      <c r="CT28" s="679"/>
      <c r="CU28" s="679"/>
      <c r="CV28" s="679"/>
      <c r="CW28" s="679"/>
      <c r="CX28" s="679"/>
      <c r="CY28" s="680"/>
      <c r="CZ28" s="681">
        <v>8.5</v>
      </c>
      <c r="DA28" s="699"/>
      <c r="DB28" s="699"/>
      <c r="DC28" s="700"/>
      <c r="DD28" s="684">
        <v>1414773</v>
      </c>
      <c r="DE28" s="679"/>
      <c r="DF28" s="679"/>
      <c r="DG28" s="679"/>
      <c r="DH28" s="679"/>
      <c r="DI28" s="679"/>
      <c r="DJ28" s="679"/>
      <c r="DK28" s="680"/>
      <c r="DL28" s="684">
        <v>1414773</v>
      </c>
      <c r="DM28" s="679"/>
      <c r="DN28" s="679"/>
      <c r="DO28" s="679"/>
      <c r="DP28" s="679"/>
      <c r="DQ28" s="679"/>
      <c r="DR28" s="679"/>
      <c r="DS28" s="679"/>
      <c r="DT28" s="679"/>
      <c r="DU28" s="679"/>
      <c r="DV28" s="680"/>
      <c r="DW28" s="681">
        <v>18</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50720</v>
      </c>
      <c r="S29" s="679"/>
      <c r="T29" s="679"/>
      <c r="U29" s="679"/>
      <c r="V29" s="679"/>
      <c r="W29" s="679"/>
      <c r="X29" s="679"/>
      <c r="Y29" s="680"/>
      <c r="Z29" s="715">
        <v>0.3</v>
      </c>
      <c r="AA29" s="715"/>
      <c r="AB29" s="715"/>
      <c r="AC29" s="715"/>
      <c r="AD29" s="716">
        <v>3983</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304</v>
      </c>
      <c r="CE29" s="768"/>
      <c r="CF29" s="711" t="s">
        <v>305</v>
      </c>
      <c r="CG29" s="712"/>
      <c r="CH29" s="712"/>
      <c r="CI29" s="712"/>
      <c r="CJ29" s="712"/>
      <c r="CK29" s="712"/>
      <c r="CL29" s="712"/>
      <c r="CM29" s="712"/>
      <c r="CN29" s="712"/>
      <c r="CO29" s="712"/>
      <c r="CP29" s="712"/>
      <c r="CQ29" s="713"/>
      <c r="CR29" s="678">
        <v>1430704</v>
      </c>
      <c r="CS29" s="697"/>
      <c r="CT29" s="697"/>
      <c r="CU29" s="697"/>
      <c r="CV29" s="697"/>
      <c r="CW29" s="697"/>
      <c r="CX29" s="697"/>
      <c r="CY29" s="698"/>
      <c r="CZ29" s="681">
        <v>8.5</v>
      </c>
      <c r="DA29" s="699"/>
      <c r="DB29" s="699"/>
      <c r="DC29" s="700"/>
      <c r="DD29" s="684">
        <v>1414773</v>
      </c>
      <c r="DE29" s="697"/>
      <c r="DF29" s="697"/>
      <c r="DG29" s="697"/>
      <c r="DH29" s="697"/>
      <c r="DI29" s="697"/>
      <c r="DJ29" s="697"/>
      <c r="DK29" s="698"/>
      <c r="DL29" s="684">
        <v>1414773</v>
      </c>
      <c r="DM29" s="697"/>
      <c r="DN29" s="697"/>
      <c r="DO29" s="697"/>
      <c r="DP29" s="697"/>
      <c r="DQ29" s="697"/>
      <c r="DR29" s="697"/>
      <c r="DS29" s="697"/>
      <c r="DT29" s="697"/>
      <c r="DU29" s="697"/>
      <c r="DV29" s="698"/>
      <c r="DW29" s="681">
        <v>18</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217259</v>
      </c>
      <c r="S30" s="679"/>
      <c r="T30" s="679"/>
      <c r="U30" s="679"/>
      <c r="V30" s="679"/>
      <c r="W30" s="679"/>
      <c r="X30" s="679"/>
      <c r="Y30" s="680"/>
      <c r="Z30" s="715">
        <v>1.2</v>
      </c>
      <c r="AA30" s="715"/>
      <c r="AB30" s="715"/>
      <c r="AC30" s="715"/>
      <c r="AD30" s="716" t="s">
        <v>128</v>
      </c>
      <c r="AE30" s="716"/>
      <c r="AF30" s="716"/>
      <c r="AG30" s="716"/>
      <c r="AH30" s="716"/>
      <c r="AI30" s="716"/>
      <c r="AJ30" s="716"/>
      <c r="AK30" s="716"/>
      <c r="AL30" s="681" t="s">
        <v>242</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9"/>
      <c r="CE30" s="770"/>
      <c r="CF30" s="711" t="s">
        <v>309</v>
      </c>
      <c r="CG30" s="712"/>
      <c r="CH30" s="712"/>
      <c r="CI30" s="712"/>
      <c r="CJ30" s="712"/>
      <c r="CK30" s="712"/>
      <c r="CL30" s="712"/>
      <c r="CM30" s="712"/>
      <c r="CN30" s="712"/>
      <c r="CO30" s="712"/>
      <c r="CP30" s="712"/>
      <c r="CQ30" s="713"/>
      <c r="CR30" s="678">
        <v>1357362</v>
      </c>
      <c r="CS30" s="679"/>
      <c r="CT30" s="679"/>
      <c r="CU30" s="679"/>
      <c r="CV30" s="679"/>
      <c r="CW30" s="679"/>
      <c r="CX30" s="679"/>
      <c r="CY30" s="680"/>
      <c r="CZ30" s="681">
        <v>8.1</v>
      </c>
      <c r="DA30" s="699"/>
      <c r="DB30" s="699"/>
      <c r="DC30" s="700"/>
      <c r="DD30" s="684">
        <v>1342556</v>
      </c>
      <c r="DE30" s="679"/>
      <c r="DF30" s="679"/>
      <c r="DG30" s="679"/>
      <c r="DH30" s="679"/>
      <c r="DI30" s="679"/>
      <c r="DJ30" s="679"/>
      <c r="DK30" s="680"/>
      <c r="DL30" s="684">
        <v>1342556</v>
      </c>
      <c r="DM30" s="679"/>
      <c r="DN30" s="679"/>
      <c r="DO30" s="679"/>
      <c r="DP30" s="679"/>
      <c r="DQ30" s="679"/>
      <c r="DR30" s="679"/>
      <c r="DS30" s="679"/>
      <c r="DT30" s="679"/>
      <c r="DU30" s="679"/>
      <c r="DV30" s="680"/>
      <c r="DW30" s="681">
        <v>17.100000000000001</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2184987</v>
      </c>
      <c r="S31" s="679"/>
      <c r="T31" s="679"/>
      <c r="U31" s="679"/>
      <c r="V31" s="679"/>
      <c r="W31" s="679"/>
      <c r="X31" s="679"/>
      <c r="Y31" s="680"/>
      <c r="Z31" s="715">
        <v>12.6</v>
      </c>
      <c r="AA31" s="715"/>
      <c r="AB31" s="715"/>
      <c r="AC31" s="715"/>
      <c r="AD31" s="716" t="s">
        <v>242</v>
      </c>
      <c r="AE31" s="716"/>
      <c r="AF31" s="716"/>
      <c r="AG31" s="716"/>
      <c r="AH31" s="716"/>
      <c r="AI31" s="716"/>
      <c r="AJ31" s="716"/>
      <c r="AK31" s="716"/>
      <c r="AL31" s="681" t="s">
        <v>128</v>
      </c>
      <c r="AM31" s="682"/>
      <c r="AN31" s="682"/>
      <c r="AO31" s="717"/>
      <c r="AP31" s="753" t="s">
        <v>311</v>
      </c>
      <c r="AQ31" s="754"/>
      <c r="AR31" s="754"/>
      <c r="AS31" s="754"/>
      <c r="AT31" s="759" t="s">
        <v>312</v>
      </c>
      <c r="AU31" s="231"/>
      <c r="AV31" s="231"/>
      <c r="AW31" s="231"/>
      <c r="AX31" s="746" t="s">
        <v>187</v>
      </c>
      <c r="AY31" s="747"/>
      <c r="AZ31" s="747"/>
      <c r="BA31" s="747"/>
      <c r="BB31" s="747"/>
      <c r="BC31" s="747"/>
      <c r="BD31" s="747"/>
      <c r="BE31" s="747"/>
      <c r="BF31" s="748"/>
      <c r="BG31" s="749">
        <v>98.5</v>
      </c>
      <c r="BH31" s="750"/>
      <c r="BI31" s="750"/>
      <c r="BJ31" s="750"/>
      <c r="BK31" s="750"/>
      <c r="BL31" s="750"/>
      <c r="BM31" s="751">
        <v>87.2</v>
      </c>
      <c r="BN31" s="750"/>
      <c r="BO31" s="750"/>
      <c r="BP31" s="750"/>
      <c r="BQ31" s="752"/>
      <c r="BR31" s="749">
        <v>98.3</v>
      </c>
      <c r="BS31" s="750"/>
      <c r="BT31" s="750"/>
      <c r="BU31" s="750"/>
      <c r="BV31" s="750"/>
      <c r="BW31" s="750"/>
      <c r="BX31" s="751">
        <v>86.9</v>
      </c>
      <c r="BY31" s="750"/>
      <c r="BZ31" s="750"/>
      <c r="CA31" s="750"/>
      <c r="CB31" s="752"/>
      <c r="CD31" s="769"/>
      <c r="CE31" s="770"/>
      <c r="CF31" s="711" t="s">
        <v>313</v>
      </c>
      <c r="CG31" s="712"/>
      <c r="CH31" s="712"/>
      <c r="CI31" s="712"/>
      <c r="CJ31" s="712"/>
      <c r="CK31" s="712"/>
      <c r="CL31" s="712"/>
      <c r="CM31" s="712"/>
      <c r="CN31" s="712"/>
      <c r="CO31" s="712"/>
      <c r="CP31" s="712"/>
      <c r="CQ31" s="713"/>
      <c r="CR31" s="678">
        <v>73342</v>
      </c>
      <c r="CS31" s="697"/>
      <c r="CT31" s="697"/>
      <c r="CU31" s="697"/>
      <c r="CV31" s="697"/>
      <c r="CW31" s="697"/>
      <c r="CX31" s="697"/>
      <c r="CY31" s="698"/>
      <c r="CZ31" s="681">
        <v>0.4</v>
      </c>
      <c r="DA31" s="699"/>
      <c r="DB31" s="699"/>
      <c r="DC31" s="700"/>
      <c r="DD31" s="684">
        <v>72217</v>
      </c>
      <c r="DE31" s="697"/>
      <c r="DF31" s="697"/>
      <c r="DG31" s="697"/>
      <c r="DH31" s="697"/>
      <c r="DI31" s="697"/>
      <c r="DJ31" s="697"/>
      <c r="DK31" s="698"/>
      <c r="DL31" s="684">
        <v>72217</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42" t="s">
        <v>314</v>
      </c>
      <c r="C32" s="743"/>
      <c r="D32" s="743"/>
      <c r="E32" s="743"/>
      <c r="F32" s="743"/>
      <c r="G32" s="743"/>
      <c r="H32" s="743"/>
      <c r="I32" s="743"/>
      <c r="J32" s="743"/>
      <c r="K32" s="743"/>
      <c r="L32" s="743"/>
      <c r="M32" s="743"/>
      <c r="N32" s="743"/>
      <c r="O32" s="743"/>
      <c r="P32" s="743"/>
      <c r="Q32" s="744"/>
      <c r="R32" s="678">
        <v>300</v>
      </c>
      <c r="S32" s="679"/>
      <c r="T32" s="679"/>
      <c r="U32" s="679"/>
      <c r="V32" s="679"/>
      <c r="W32" s="679"/>
      <c r="X32" s="679"/>
      <c r="Y32" s="680"/>
      <c r="Z32" s="715">
        <v>0</v>
      </c>
      <c r="AA32" s="715"/>
      <c r="AB32" s="715"/>
      <c r="AC32" s="715"/>
      <c r="AD32" s="716">
        <v>300</v>
      </c>
      <c r="AE32" s="716"/>
      <c r="AF32" s="716"/>
      <c r="AG32" s="716"/>
      <c r="AH32" s="716"/>
      <c r="AI32" s="716"/>
      <c r="AJ32" s="716"/>
      <c r="AK32" s="716"/>
      <c r="AL32" s="681">
        <v>0</v>
      </c>
      <c r="AM32" s="682"/>
      <c r="AN32" s="682"/>
      <c r="AO32" s="717"/>
      <c r="AP32" s="755"/>
      <c r="AQ32" s="756"/>
      <c r="AR32" s="756"/>
      <c r="AS32" s="756"/>
      <c r="AT32" s="760"/>
      <c r="AU32" s="230" t="s">
        <v>315</v>
      </c>
      <c r="AV32" s="230"/>
      <c r="AW32" s="230"/>
      <c r="AX32" s="675" t="s">
        <v>316</v>
      </c>
      <c r="AY32" s="676"/>
      <c r="AZ32" s="676"/>
      <c r="BA32" s="676"/>
      <c r="BB32" s="676"/>
      <c r="BC32" s="676"/>
      <c r="BD32" s="676"/>
      <c r="BE32" s="676"/>
      <c r="BF32" s="677"/>
      <c r="BG32" s="762">
        <v>98.7</v>
      </c>
      <c r="BH32" s="697"/>
      <c r="BI32" s="697"/>
      <c r="BJ32" s="697"/>
      <c r="BK32" s="697"/>
      <c r="BL32" s="697"/>
      <c r="BM32" s="682">
        <v>95.3</v>
      </c>
      <c r="BN32" s="763"/>
      <c r="BO32" s="763"/>
      <c r="BP32" s="763"/>
      <c r="BQ32" s="721"/>
      <c r="BR32" s="762">
        <v>98.6</v>
      </c>
      <c r="BS32" s="697"/>
      <c r="BT32" s="697"/>
      <c r="BU32" s="697"/>
      <c r="BV32" s="697"/>
      <c r="BW32" s="697"/>
      <c r="BX32" s="682">
        <v>95.3</v>
      </c>
      <c r="BY32" s="763"/>
      <c r="BZ32" s="763"/>
      <c r="CA32" s="763"/>
      <c r="CB32" s="721"/>
      <c r="CD32" s="771"/>
      <c r="CE32" s="772"/>
      <c r="CF32" s="711" t="s">
        <v>317</v>
      </c>
      <c r="CG32" s="712"/>
      <c r="CH32" s="712"/>
      <c r="CI32" s="712"/>
      <c r="CJ32" s="712"/>
      <c r="CK32" s="712"/>
      <c r="CL32" s="712"/>
      <c r="CM32" s="712"/>
      <c r="CN32" s="712"/>
      <c r="CO32" s="712"/>
      <c r="CP32" s="712"/>
      <c r="CQ32" s="713"/>
      <c r="CR32" s="678" t="s">
        <v>128</v>
      </c>
      <c r="CS32" s="679"/>
      <c r="CT32" s="679"/>
      <c r="CU32" s="679"/>
      <c r="CV32" s="679"/>
      <c r="CW32" s="679"/>
      <c r="CX32" s="679"/>
      <c r="CY32" s="680"/>
      <c r="CZ32" s="681" t="s">
        <v>242</v>
      </c>
      <c r="DA32" s="699"/>
      <c r="DB32" s="699"/>
      <c r="DC32" s="700"/>
      <c r="DD32" s="684" t="s">
        <v>242</v>
      </c>
      <c r="DE32" s="679"/>
      <c r="DF32" s="679"/>
      <c r="DG32" s="679"/>
      <c r="DH32" s="679"/>
      <c r="DI32" s="679"/>
      <c r="DJ32" s="679"/>
      <c r="DK32" s="680"/>
      <c r="DL32" s="684" t="s">
        <v>242</v>
      </c>
      <c r="DM32" s="679"/>
      <c r="DN32" s="679"/>
      <c r="DO32" s="679"/>
      <c r="DP32" s="679"/>
      <c r="DQ32" s="679"/>
      <c r="DR32" s="679"/>
      <c r="DS32" s="679"/>
      <c r="DT32" s="679"/>
      <c r="DU32" s="679"/>
      <c r="DV32" s="680"/>
      <c r="DW32" s="681" t="s">
        <v>128</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1287356</v>
      </c>
      <c r="S33" s="679"/>
      <c r="T33" s="679"/>
      <c r="U33" s="679"/>
      <c r="V33" s="679"/>
      <c r="W33" s="679"/>
      <c r="X33" s="679"/>
      <c r="Y33" s="680"/>
      <c r="Z33" s="715">
        <v>7.4</v>
      </c>
      <c r="AA33" s="715"/>
      <c r="AB33" s="715"/>
      <c r="AC33" s="715"/>
      <c r="AD33" s="716" t="s">
        <v>128</v>
      </c>
      <c r="AE33" s="716"/>
      <c r="AF33" s="716"/>
      <c r="AG33" s="716"/>
      <c r="AH33" s="716"/>
      <c r="AI33" s="716"/>
      <c r="AJ33" s="716"/>
      <c r="AK33" s="716"/>
      <c r="AL33" s="681" t="s">
        <v>242</v>
      </c>
      <c r="AM33" s="682"/>
      <c r="AN33" s="682"/>
      <c r="AO33" s="717"/>
      <c r="AP33" s="757"/>
      <c r="AQ33" s="758"/>
      <c r="AR33" s="758"/>
      <c r="AS33" s="758"/>
      <c r="AT33" s="761"/>
      <c r="AU33" s="232"/>
      <c r="AV33" s="232"/>
      <c r="AW33" s="232"/>
      <c r="AX33" s="659" t="s">
        <v>319</v>
      </c>
      <c r="AY33" s="660"/>
      <c r="AZ33" s="660"/>
      <c r="BA33" s="660"/>
      <c r="BB33" s="660"/>
      <c r="BC33" s="660"/>
      <c r="BD33" s="660"/>
      <c r="BE33" s="660"/>
      <c r="BF33" s="661"/>
      <c r="BG33" s="745">
        <v>98.1</v>
      </c>
      <c r="BH33" s="663"/>
      <c r="BI33" s="663"/>
      <c r="BJ33" s="663"/>
      <c r="BK33" s="663"/>
      <c r="BL33" s="663"/>
      <c r="BM33" s="706">
        <v>78.900000000000006</v>
      </c>
      <c r="BN33" s="663"/>
      <c r="BO33" s="663"/>
      <c r="BP33" s="663"/>
      <c r="BQ33" s="727"/>
      <c r="BR33" s="745">
        <v>97.8</v>
      </c>
      <c r="BS33" s="663"/>
      <c r="BT33" s="663"/>
      <c r="BU33" s="663"/>
      <c r="BV33" s="663"/>
      <c r="BW33" s="663"/>
      <c r="BX33" s="706">
        <v>78</v>
      </c>
      <c r="BY33" s="663"/>
      <c r="BZ33" s="663"/>
      <c r="CA33" s="663"/>
      <c r="CB33" s="727"/>
      <c r="CD33" s="711" t="s">
        <v>320</v>
      </c>
      <c r="CE33" s="712"/>
      <c r="CF33" s="712"/>
      <c r="CG33" s="712"/>
      <c r="CH33" s="712"/>
      <c r="CI33" s="712"/>
      <c r="CJ33" s="712"/>
      <c r="CK33" s="712"/>
      <c r="CL33" s="712"/>
      <c r="CM33" s="712"/>
      <c r="CN33" s="712"/>
      <c r="CO33" s="712"/>
      <c r="CP33" s="712"/>
      <c r="CQ33" s="713"/>
      <c r="CR33" s="678">
        <v>8418768</v>
      </c>
      <c r="CS33" s="697"/>
      <c r="CT33" s="697"/>
      <c r="CU33" s="697"/>
      <c r="CV33" s="697"/>
      <c r="CW33" s="697"/>
      <c r="CX33" s="697"/>
      <c r="CY33" s="698"/>
      <c r="CZ33" s="681">
        <v>50.2</v>
      </c>
      <c r="DA33" s="699"/>
      <c r="DB33" s="699"/>
      <c r="DC33" s="700"/>
      <c r="DD33" s="684">
        <v>4068948</v>
      </c>
      <c r="DE33" s="697"/>
      <c r="DF33" s="697"/>
      <c r="DG33" s="697"/>
      <c r="DH33" s="697"/>
      <c r="DI33" s="697"/>
      <c r="DJ33" s="697"/>
      <c r="DK33" s="698"/>
      <c r="DL33" s="684">
        <v>3235443</v>
      </c>
      <c r="DM33" s="697"/>
      <c r="DN33" s="697"/>
      <c r="DO33" s="697"/>
      <c r="DP33" s="697"/>
      <c r="DQ33" s="697"/>
      <c r="DR33" s="697"/>
      <c r="DS33" s="697"/>
      <c r="DT33" s="697"/>
      <c r="DU33" s="697"/>
      <c r="DV33" s="698"/>
      <c r="DW33" s="681">
        <v>41.3</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21004</v>
      </c>
      <c r="S34" s="679"/>
      <c r="T34" s="679"/>
      <c r="U34" s="679"/>
      <c r="V34" s="679"/>
      <c r="W34" s="679"/>
      <c r="X34" s="679"/>
      <c r="Y34" s="680"/>
      <c r="Z34" s="715">
        <v>0.1</v>
      </c>
      <c r="AA34" s="715"/>
      <c r="AB34" s="715"/>
      <c r="AC34" s="715"/>
      <c r="AD34" s="716">
        <v>8073</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2952507</v>
      </c>
      <c r="CS34" s="679"/>
      <c r="CT34" s="679"/>
      <c r="CU34" s="679"/>
      <c r="CV34" s="679"/>
      <c r="CW34" s="679"/>
      <c r="CX34" s="679"/>
      <c r="CY34" s="680"/>
      <c r="CZ34" s="681">
        <v>17.600000000000001</v>
      </c>
      <c r="DA34" s="699"/>
      <c r="DB34" s="699"/>
      <c r="DC34" s="700"/>
      <c r="DD34" s="684">
        <v>1014992</v>
      </c>
      <c r="DE34" s="679"/>
      <c r="DF34" s="679"/>
      <c r="DG34" s="679"/>
      <c r="DH34" s="679"/>
      <c r="DI34" s="679"/>
      <c r="DJ34" s="679"/>
      <c r="DK34" s="680"/>
      <c r="DL34" s="684">
        <v>885217</v>
      </c>
      <c r="DM34" s="679"/>
      <c r="DN34" s="679"/>
      <c r="DO34" s="679"/>
      <c r="DP34" s="679"/>
      <c r="DQ34" s="679"/>
      <c r="DR34" s="679"/>
      <c r="DS34" s="679"/>
      <c r="DT34" s="679"/>
      <c r="DU34" s="679"/>
      <c r="DV34" s="680"/>
      <c r="DW34" s="681">
        <v>11.3</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3050951</v>
      </c>
      <c r="S35" s="679"/>
      <c r="T35" s="679"/>
      <c r="U35" s="679"/>
      <c r="V35" s="679"/>
      <c r="W35" s="679"/>
      <c r="X35" s="679"/>
      <c r="Y35" s="680"/>
      <c r="Z35" s="715">
        <v>17.5</v>
      </c>
      <c r="AA35" s="715"/>
      <c r="AB35" s="715"/>
      <c r="AC35" s="715"/>
      <c r="AD35" s="716" t="s">
        <v>242</v>
      </c>
      <c r="AE35" s="716"/>
      <c r="AF35" s="716"/>
      <c r="AG35" s="716"/>
      <c r="AH35" s="716"/>
      <c r="AI35" s="716"/>
      <c r="AJ35" s="716"/>
      <c r="AK35" s="716"/>
      <c r="AL35" s="681" t="s">
        <v>128</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14558</v>
      </c>
      <c r="CS35" s="697"/>
      <c r="CT35" s="697"/>
      <c r="CU35" s="697"/>
      <c r="CV35" s="697"/>
      <c r="CW35" s="697"/>
      <c r="CX35" s="697"/>
      <c r="CY35" s="698"/>
      <c r="CZ35" s="681">
        <v>0.1</v>
      </c>
      <c r="DA35" s="699"/>
      <c r="DB35" s="699"/>
      <c r="DC35" s="700"/>
      <c r="DD35" s="684">
        <v>12149</v>
      </c>
      <c r="DE35" s="697"/>
      <c r="DF35" s="697"/>
      <c r="DG35" s="697"/>
      <c r="DH35" s="697"/>
      <c r="DI35" s="697"/>
      <c r="DJ35" s="697"/>
      <c r="DK35" s="698"/>
      <c r="DL35" s="684">
        <v>12149</v>
      </c>
      <c r="DM35" s="697"/>
      <c r="DN35" s="697"/>
      <c r="DO35" s="697"/>
      <c r="DP35" s="697"/>
      <c r="DQ35" s="697"/>
      <c r="DR35" s="697"/>
      <c r="DS35" s="697"/>
      <c r="DT35" s="697"/>
      <c r="DU35" s="697"/>
      <c r="DV35" s="698"/>
      <c r="DW35" s="681">
        <v>0.2</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777639</v>
      </c>
      <c r="S36" s="679"/>
      <c r="T36" s="679"/>
      <c r="U36" s="679"/>
      <c r="V36" s="679"/>
      <c r="W36" s="679"/>
      <c r="X36" s="679"/>
      <c r="Y36" s="680"/>
      <c r="Z36" s="715">
        <v>4.5</v>
      </c>
      <c r="AA36" s="715"/>
      <c r="AB36" s="715"/>
      <c r="AC36" s="715"/>
      <c r="AD36" s="716" t="s">
        <v>128</v>
      </c>
      <c r="AE36" s="716"/>
      <c r="AF36" s="716"/>
      <c r="AG36" s="716"/>
      <c r="AH36" s="716"/>
      <c r="AI36" s="716"/>
      <c r="AJ36" s="716"/>
      <c r="AK36" s="716"/>
      <c r="AL36" s="681" t="s">
        <v>242</v>
      </c>
      <c r="AM36" s="682"/>
      <c r="AN36" s="682"/>
      <c r="AO36" s="717"/>
      <c r="AP36" s="235"/>
      <c r="AQ36" s="730" t="s">
        <v>328</v>
      </c>
      <c r="AR36" s="731"/>
      <c r="AS36" s="731"/>
      <c r="AT36" s="731"/>
      <c r="AU36" s="731"/>
      <c r="AV36" s="731"/>
      <c r="AW36" s="731"/>
      <c r="AX36" s="731"/>
      <c r="AY36" s="732"/>
      <c r="AZ36" s="733">
        <v>1830365</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28552</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1603015</v>
      </c>
      <c r="CS36" s="679"/>
      <c r="CT36" s="679"/>
      <c r="CU36" s="679"/>
      <c r="CV36" s="679"/>
      <c r="CW36" s="679"/>
      <c r="CX36" s="679"/>
      <c r="CY36" s="680"/>
      <c r="CZ36" s="681">
        <v>9.6</v>
      </c>
      <c r="DA36" s="699"/>
      <c r="DB36" s="699"/>
      <c r="DC36" s="700"/>
      <c r="DD36" s="684">
        <v>1254680</v>
      </c>
      <c r="DE36" s="679"/>
      <c r="DF36" s="679"/>
      <c r="DG36" s="679"/>
      <c r="DH36" s="679"/>
      <c r="DI36" s="679"/>
      <c r="DJ36" s="679"/>
      <c r="DK36" s="680"/>
      <c r="DL36" s="684">
        <v>914977</v>
      </c>
      <c r="DM36" s="679"/>
      <c r="DN36" s="679"/>
      <c r="DO36" s="679"/>
      <c r="DP36" s="679"/>
      <c r="DQ36" s="679"/>
      <c r="DR36" s="679"/>
      <c r="DS36" s="679"/>
      <c r="DT36" s="679"/>
      <c r="DU36" s="679"/>
      <c r="DV36" s="680"/>
      <c r="DW36" s="681">
        <v>11.7</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491833</v>
      </c>
      <c r="S37" s="679"/>
      <c r="T37" s="679"/>
      <c r="U37" s="679"/>
      <c r="V37" s="679"/>
      <c r="W37" s="679"/>
      <c r="X37" s="679"/>
      <c r="Y37" s="680"/>
      <c r="Z37" s="715">
        <v>2.8</v>
      </c>
      <c r="AA37" s="715"/>
      <c r="AB37" s="715"/>
      <c r="AC37" s="715"/>
      <c r="AD37" s="716" t="s">
        <v>128</v>
      </c>
      <c r="AE37" s="716"/>
      <c r="AF37" s="716"/>
      <c r="AG37" s="716"/>
      <c r="AH37" s="716"/>
      <c r="AI37" s="716"/>
      <c r="AJ37" s="716"/>
      <c r="AK37" s="716"/>
      <c r="AL37" s="681" t="s">
        <v>128</v>
      </c>
      <c r="AM37" s="682"/>
      <c r="AN37" s="682"/>
      <c r="AO37" s="717"/>
      <c r="AQ37" s="718" t="s">
        <v>332</v>
      </c>
      <c r="AR37" s="719"/>
      <c r="AS37" s="719"/>
      <c r="AT37" s="719"/>
      <c r="AU37" s="719"/>
      <c r="AV37" s="719"/>
      <c r="AW37" s="719"/>
      <c r="AX37" s="719"/>
      <c r="AY37" s="720"/>
      <c r="AZ37" s="678">
        <v>539599</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-21079</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786496</v>
      </c>
      <c r="CS37" s="697"/>
      <c r="CT37" s="697"/>
      <c r="CU37" s="697"/>
      <c r="CV37" s="697"/>
      <c r="CW37" s="697"/>
      <c r="CX37" s="697"/>
      <c r="CY37" s="698"/>
      <c r="CZ37" s="681">
        <v>4.7</v>
      </c>
      <c r="DA37" s="699"/>
      <c r="DB37" s="699"/>
      <c r="DC37" s="700"/>
      <c r="DD37" s="684">
        <v>772887</v>
      </c>
      <c r="DE37" s="697"/>
      <c r="DF37" s="697"/>
      <c r="DG37" s="697"/>
      <c r="DH37" s="697"/>
      <c r="DI37" s="697"/>
      <c r="DJ37" s="697"/>
      <c r="DK37" s="698"/>
      <c r="DL37" s="684">
        <v>651171</v>
      </c>
      <c r="DM37" s="697"/>
      <c r="DN37" s="697"/>
      <c r="DO37" s="697"/>
      <c r="DP37" s="697"/>
      <c r="DQ37" s="697"/>
      <c r="DR37" s="697"/>
      <c r="DS37" s="697"/>
      <c r="DT37" s="697"/>
      <c r="DU37" s="697"/>
      <c r="DV37" s="698"/>
      <c r="DW37" s="681">
        <v>8.3000000000000007</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352542</v>
      </c>
      <c r="S38" s="679"/>
      <c r="T38" s="679"/>
      <c r="U38" s="679"/>
      <c r="V38" s="679"/>
      <c r="W38" s="679"/>
      <c r="X38" s="679"/>
      <c r="Y38" s="680"/>
      <c r="Z38" s="715">
        <v>2</v>
      </c>
      <c r="AA38" s="715"/>
      <c r="AB38" s="715"/>
      <c r="AC38" s="715"/>
      <c r="AD38" s="716">
        <v>219</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28837</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3457</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1801528</v>
      </c>
      <c r="CS38" s="679"/>
      <c r="CT38" s="679"/>
      <c r="CU38" s="679"/>
      <c r="CV38" s="679"/>
      <c r="CW38" s="679"/>
      <c r="CX38" s="679"/>
      <c r="CY38" s="680"/>
      <c r="CZ38" s="681">
        <v>10.7</v>
      </c>
      <c r="DA38" s="699"/>
      <c r="DB38" s="699"/>
      <c r="DC38" s="700"/>
      <c r="DD38" s="684">
        <v>1592282</v>
      </c>
      <c r="DE38" s="679"/>
      <c r="DF38" s="679"/>
      <c r="DG38" s="679"/>
      <c r="DH38" s="679"/>
      <c r="DI38" s="679"/>
      <c r="DJ38" s="679"/>
      <c r="DK38" s="680"/>
      <c r="DL38" s="684">
        <v>1420985</v>
      </c>
      <c r="DM38" s="679"/>
      <c r="DN38" s="679"/>
      <c r="DO38" s="679"/>
      <c r="DP38" s="679"/>
      <c r="DQ38" s="679"/>
      <c r="DR38" s="679"/>
      <c r="DS38" s="679"/>
      <c r="DT38" s="679"/>
      <c r="DU38" s="679"/>
      <c r="DV38" s="680"/>
      <c r="DW38" s="681">
        <v>18.100000000000001</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742725</v>
      </c>
      <c r="S39" s="679"/>
      <c r="T39" s="679"/>
      <c r="U39" s="679"/>
      <c r="V39" s="679"/>
      <c r="W39" s="679"/>
      <c r="X39" s="679"/>
      <c r="Y39" s="680"/>
      <c r="Z39" s="715">
        <v>4.3</v>
      </c>
      <c r="AA39" s="715"/>
      <c r="AB39" s="715"/>
      <c r="AC39" s="715"/>
      <c r="AD39" s="716" t="s">
        <v>128</v>
      </c>
      <c r="AE39" s="716"/>
      <c r="AF39" s="716"/>
      <c r="AG39" s="716"/>
      <c r="AH39" s="716"/>
      <c r="AI39" s="716"/>
      <c r="AJ39" s="716"/>
      <c r="AK39" s="716"/>
      <c r="AL39" s="681" t="s">
        <v>128</v>
      </c>
      <c r="AM39" s="682"/>
      <c r="AN39" s="682"/>
      <c r="AO39" s="717"/>
      <c r="AQ39" s="718" t="s">
        <v>340</v>
      </c>
      <c r="AR39" s="719"/>
      <c r="AS39" s="719"/>
      <c r="AT39" s="719"/>
      <c r="AU39" s="719"/>
      <c r="AV39" s="719"/>
      <c r="AW39" s="719"/>
      <c r="AX39" s="719"/>
      <c r="AY39" s="720"/>
      <c r="AZ39" s="678" t="s">
        <v>242</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5761</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1825305</v>
      </c>
      <c r="CS39" s="697"/>
      <c r="CT39" s="697"/>
      <c r="CU39" s="697"/>
      <c r="CV39" s="697"/>
      <c r="CW39" s="697"/>
      <c r="CX39" s="697"/>
      <c r="CY39" s="698"/>
      <c r="CZ39" s="681">
        <v>10.9</v>
      </c>
      <c r="DA39" s="699"/>
      <c r="DB39" s="699"/>
      <c r="DC39" s="700"/>
      <c r="DD39" s="684">
        <v>192730</v>
      </c>
      <c r="DE39" s="697"/>
      <c r="DF39" s="697"/>
      <c r="DG39" s="697"/>
      <c r="DH39" s="697"/>
      <c r="DI39" s="697"/>
      <c r="DJ39" s="697"/>
      <c r="DK39" s="698"/>
      <c r="DL39" s="684" t="s">
        <v>242</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242</v>
      </c>
      <c r="AA40" s="715"/>
      <c r="AB40" s="715"/>
      <c r="AC40" s="715"/>
      <c r="AD40" s="716" t="s">
        <v>242</v>
      </c>
      <c r="AE40" s="716"/>
      <c r="AF40" s="716"/>
      <c r="AG40" s="716"/>
      <c r="AH40" s="716"/>
      <c r="AI40" s="716"/>
      <c r="AJ40" s="716"/>
      <c r="AK40" s="716"/>
      <c r="AL40" s="681" t="s">
        <v>128</v>
      </c>
      <c r="AM40" s="682"/>
      <c r="AN40" s="682"/>
      <c r="AO40" s="717"/>
      <c r="AQ40" s="718" t="s">
        <v>344</v>
      </c>
      <c r="AR40" s="719"/>
      <c r="AS40" s="719"/>
      <c r="AT40" s="719"/>
      <c r="AU40" s="719"/>
      <c r="AV40" s="719"/>
      <c r="AW40" s="719"/>
      <c r="AX40" s="719"/>
      <c r="AY40" s="720"/>
      <c r="AZ40" s="678" t="s">
        <v>128</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108</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221855</v>
      </c>
      <c r="CS40" s="679"/>
      <c r="CT40" s="679"/>
      <c r="CU40" s="679"/>
      <c r="CV40" s="679"/>
      <c r="CW40" s="679"/>
      <c r="CX40" s="679"/>
      <c r="CY40" s="680"/>
      <c r="CZ40" s="681">
        <v>1.3</v>
      </c>
      <c r="DA40" s="699"/>
      <c r="DB40" s="699"/>
      <c r="DC40" s="700"/>
      <c r="DD40" s="684">
        <v>2115</v>
      </c>
      <c r="DE40" s="679"/>
      <c r="DF40" s="679"/>
      <c r="DG40" s="679"/>
      <c r="DH40" s="679"/>
      <c r="DI40" s="679"/>
      <c r="DJ40" s="679"/>
      <c r="DK40" s="680"/>
      <c r="DL40" s="684">
        <v>2115</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288725</v>
      </c>
      <c r="S41" s="679"/>
      <c r="T41" s="679"/>
      <c r="U41" s="679"/>
      <c r="V41" s="679"/>
      <c r="W41" s="679"/>
      <c r="X41" s="679"/>
      <c r="Y41" s="680"/>
      <c r="Z41" s="715">
        <v>1.7</v>
      </c>
      <c r="AA41" s="715"/>
      <c r="AB41" s="715"/>
      <c r="AC41" s="715"/>
      <c r="AD41" s="716" t="s">
        <v>128</v>
      </c>
      <c r="AE41" s="716"/>
      <c r="AF41" s="716"/>
      <c r="AG41" s="716"/>
      <c r="AH41" s="716"/>
      <c r="AI41" s="716"/>
      <c r="AJ41" s="716"/>
      <c r="AK41" s="716"/>
      <c r="AL41" s="681" t="s">
        <v>242</v>
      </c>
      <c r="AM41" s="682"/>
      <c r="AN41" s="682"/>
      <c r="AO41" s="717"/>
      <c r="AQ41" s="718" t="s">
        <v>349</v>
      </c>
      <c r="AR41" s="719"/>
      <c r="AS41" s="719"/>
      <c r="AT41" s="719"/>
      <c r="AU41" s="719"/>
      <c r="AV41" s="719"/>
      <c r="AW41" s="719"/>
      <c r="AX41" s="719"/>
      <c r="AY41" s="720"/>
      <c r="AZ41" s="678">
        <v>288136</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128</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242</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17396135</v>
      </c>
      <c r="S42" s="701"/>
      <c r="T42" s="701"/>
      <c r="U42" s="701"/>
      <c r="V42" s="701"/>
      <c r="W42" s="701"/>
      <c r="X42" s="701"/>
      <c r="Y42" s="703"/>
      <c r="Z42" s="704">
        <v>100</v>
      </c>
      <c r="AA42" s="704"/>
      <c r="AB42" s="704"/>
      <c r="AC42" s="704"/>
      <c r="AD42" s="705">
        <v>7550754</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973793</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439</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1678057</v>
      </c>
      <c r="CS42" s="679"/>
      <c r="CT42" s="679"/>
      <c r="CU42" s="679"/>
      <c r="CV42" s="679"/>
      <c r="CW42" s="679"/>
      <c r="CX42" s="679"/>
      <c r="CY42" s="680"/>
      <c r="CZ42" s="681">
        <v>10</v>
      </c>
      <c r="DA42" s="682"/>
      <c r="DB42" s="682"/>
      <c r="DC42" s="683"/>
      <c r="DD42" s="684">
        <v>388494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23523</v>
      </c>
      <c r="CS43" s="697"/>
      <c r="CT43" s="697"/>
      <c r="CU43" s="697"/>
      <c r="CV43" s="697"/>
      <c r="CW43" s="697"/>
      <c r="CX43" s="697"/>
      <c r="CY43" s="698"/>
      <c r="CZ43" s="681">
        <v>0.1</v>
      </c>
      <c r="DA43" s="699"/>
      <c r="DB43" s="699"/>
      <c r="DC43" s="700"/>
      <c r="DD43" s="684">
        <v>23523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1546239</v>
      </c>
      <c r="CS44" s="679"/>
      <c r="CT44" s="679"/>
      <c r="CU44" s="679"/>
      <c r="CV44" s="679"/>
      <c r="CW44" s="679"/>
      <c r="CX44" s="679"/>
      <c r="CY44" s="680"/>
      <c r="CZ44" s="681">
        <v>9.1999999999999993</v>
      </c>
      <c r="DA44" s="682"/>
      <c r="DB44" s="682"/>
      <c r="DC44" s="683"/>
      <c r="DD44" s="684">
        <v>371040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935417</v>
      </c>
      <c r="CS45" s="697"/>
      <c r="CT45" s="697"/>
      <c r="CU45" s="697"/>
      <c r="CV45" s="697"/>
      <c r="CW45" s="697"/>
      <c r="CX45" s="697"/>
      <c r="CY45" s="698"/>
      <c r="CZ45" s="681">
        <v>5.6</v>
      </c>
      <c r="DA45" s="699"/>
      <c r="DB45" s="699"/>
      <c r="DC45" s="700"/>
      <c r="DD45" s="684">
        <v>92082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557422</v>
      </c>
      <c r="CS46" s="679"/>
      <c r="CT46" s="679"/>
      <c r="CU46" s="679"/>
      <c r="CV46" s="679"/>
      <c r="CW46" s="679"/>
      <c r="CX46" s="679"/>
      <c r="CY46" s="680"/>
      <c r="CZ46" s="681">
        <v>3.3</v>
      </c>
      <c r="DA46" s="682"/>
      <c r="DB46" s="682"/>
      <c r="DC46" s="683"/>
      <c r="DD46" s="684">
        <v>271183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131818</v>
      </c>
      <c r="CS47" s="697"/>
      <c r="CT47" s="697"/>
      <c r="CU47" s="697"/>
      <c r="CV47" s="697"/>
      <c r="CW47" s="697"/>
      <c r="CX47" s="697"/>
      <c r="CY47" s="698"/>
      <c r="CZ47" s="681">
        <v>0.8</v>
      </c>
      <c r="DA47" s="699"/>
      <c r="DB47" s="699"/>
      <c r="DC47" s="700"/>
      <c r="DD47" s="684">
        <v>17454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16782299</v>
      </c>
      <c r="CS49" s="663"/>
      <c r="CT49" s="663"/>
      <c r="CU49" s="663"/>
      <c r="CV49" s="663"/>
      <c r="CW49" s="663"/>
      <c r="CX49" s="663"/>
      <c r="CY49" s="664"/>
      <c r="CZ49" s="665">
        <v>100</v>
      </c>
      <c r="DA49" s="666"/>
      <c r="DB49" s="666"/>
      <c r="DC49" s="667"/>
      <c r="DD49" s="668">
        <v>8566349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2vpbt/r9dd2Vx1LxD9QuM0x+CK+QhXTGmIyyLIev27znwnZZx64jdeRPvUBPF47RgksTfCRSUR0NPMyEhpOtRQ==" saltValue="SKYZgxnWj+V+LzDOc5kX0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8"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Y8" sqref="AY8:BM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17372</v>
      </c>
      <c r="R7" s="1198"/>
      <c r="S7" s="1198"/>
      <c r="T7" s="1198"/>
      <c r="U7" s="1198"/>
      <c r="V7" s="1198">
        <v>16787</v>
      </c>
      <c r="W7" s="1198"/>
      <c r="X7" s="1198"/>
      <c r="Y7" s="1198"/>
      <c r="Z7" s="1198"/>
      <c r="AA7" s="1198">
        <v>586</v>
      </c>
      <c r="AB7" s="1198"/>
      <c r="AC7" s="1198"/>
      <c r="AD7" s="1198"/>
      <c r="AE7" s="1199"/>
      <c r="AF7" s="1200">
        <v>543</v>
      </c>
      <c r="AG7" s="1201"/>
      <c r="AH7" s="1201"/>
      <c r="AI7" s="1201"/>
      <c r="AJ7" s="1202"/>
      <c r="AK7" s="1184">
        <v>745</v>
      </c>
      <c r="AL7" s="1185"/>
      <c r="AM7" s="1185"/>
      <c r="AN7" s="1185"/>
      <c r="AO7" s="1185"/>
      <c r="AP7" s="1185">
        <v>11560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605</v>
      </c>
      <c r="BT7" s="1189"/>
      <c r="BU7" s="1189"/>
      <c r="BV7" s="1189"/>
      <c r="BW7" s="1189"/>
      <c r="BX7" s="1189"/>
      <c r="BY7" s="1189"/>
      <c r="BZ7" s="1189"/>
      <c r="CA7" s="1189"/>
      <c r="CB7" s="1189"/>
      <c r="CC7" s="1189"/>
      <c r="CD7" s="1189"/>
      <c r="CE7" s="1189"/>
      <c r="CF7" s="1189"/>
      <c r="CG7" s="1190"/>
      <c r="CH7" s="1181">
        <v>0</v>
      </c>
      <c r="CI7" s="1182"/>
      <c r="CJ7" s="1182"/>
      <c r="CK7" s="1182"/>
      <c r="CL7" s="1183"/>
      <c r="CM7" s="1181">
        <v>2</v>
      </c>
      <c r="CN7" s="1182"/>
      <c r="CO7" s="1182"/>
      <c r="CP7" s="1182"/>
      <c r="CQ7" s="1183"/>
      <c r="CR7" s="1181">
        <v>2</v>
      </c>
      <c r="CS7" s="1182"/>
      <c r="CT7" s="1182"/>
      <c r="CU7" s="1182"/>
      <c r="CV7" s="1183"/>
      <c r="CW7" s="1181" t="s">
        <v>595</v>
      </c>
      <c r="CX7" s="1182"/>
      <c r="CY7" s="1182"/>
      <c r="CZ7" s="1182"/>
      <c r="DA7" s="1183"/>
      <c r="DB7" s="1181" t="s">
        <v>595</v>
      </c>
      <c r="DC7" s="1182"/>
      <c r="DD7" s="1182"/>
      <c r="DE7" s="1182"/>
      <c r="DF7" s="1183"/>
      <c r="DG7" s="1181">
        <v>1768</v>
      </c>
      <c r="DH7" s="1182"/>
      <c r="DI7" s="1182"/>
      <c r="DJ7" s="1182"/>
      <c r="DK7" s="1183"/>
      <c r="DL7" s="1181" t="s">
        <v>595</v>
      </c>
      <c r="DM7" s="1182"/>
      <c r="DN7" s="1182"/>
      <c r="DO7" s="1182"/>
      <c r="DP7" s="1183"/>
      <c r="DQ7" s="1181">
        <v>1768</v>
      </c>
      <c r="DR7" s="1182"/>
      <c r="DS7" s="1182"/>
      <c r="DT7" s="1182"/>
      <c r="DU7" s="1183"/>
      <c r="DV7" s="1208"/>
      <c r="DW7" s="1209"/>
      <c r="DX7" s="1209"/>
      <c r="DY7" s="1209"/>
      <c r="DZ7" s="1210"/>
      <c r="EA7" s="255"/>
    </row>
    <row r="8" spans="1:131" s="256" customFormat="1" ht="26.25" customHeight="1" x14ac:dyDescent="0.15">
      <c r="A8" s="262">
        <v>2</v>
      </c>
      <c r="B8" s="1124" t="s">
        <v>389</v>
      </c>
      <c r="C8" s="1125"/>
      <c r="D8" s="1125"/>
      <c r="E8" s="1125"/>
      <c r="F8" s="1125"/>
      <c r="G8" s="1125"/>
      <c r="H8" s="1125"/>
      <c r="I8" s="1125"/>
      <c r="J8" s="1125"/>
      <c r="K8" s="1125"/>
      <c r="L8" s="1125"/>
      <c r="M8" s="1125"/>
      <c r="N8" s="1125"/>
      <c r="O8" s="1125"/>
      <c r="P8" s="1126"/>
      <c r="Q8" s="1136">
        <v>117</v>
      </c>
      <c r="R8" s="1137"/>
      <c r="S8" s="1137"/>
      <c r="T8" s="1137"/>
      <c r="U8" s="1137"/>
      <c r="V8" s="1137">
        <v>101</v>
      </c>
      <c r="W8" s="1137"/>
      <c r="X8" s="1137"/>
      <c r="Y8" s="1137"/>
      <c r="Z8" s="1137"/>
      <c r="AA8" s="1137">
        <v>16</v>
      </c>
      <c r="AB8" s="1137"/>
      <c r="AC8" s="1137"/>
      <c r="AD8" s="1137"/>
      <c r="AE8" s="1138"/>
      <c r="AF8" s="1130">
        <v>16</v>
      </c>
      <c r="AG8" s="1131"/>
      <c r="AH8" s="1131"/>
      <c r="AI8" s="1131"/>
      <c r="AJ8" s="1132"/>
      <c r="AK8" s="1179">
        <v>55</v>
      </c>
      <c r="AL8" s="1180"/>
      <c r="AM8" s="1180"/>
      <c r="AN8" s="1180"/>
      <c r="AO8" s="1180"/>
      <c r="AP8" s="1180">
        <v>28</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t="s">
        <v>390</v>
      </c>
      <c r="C9" s="1125"/>
      <c r="D9" s="1125"/>
      <c r="E9" s="1125"/>
      <c r="F9" s="1125"/>
      <c r="G9" s="1125"/>
      <c r="H9" s="1125"/>
      <c r="I9" s="1125"/>
      <c r="J9" s="1125"/>
      <c r="K9" s="1125"/>
      <c r="L9" s="1125"/>
      <c r="M9" s="1125"/>
      <c r="N9" s="1125"/>
      <c r="O9" s="1125"/>
      <c r="P9" s="1126"/>
      <c r="Q9" s="1136">
        <v>51</v>
      </c>
      <c r="R9" s="1137"/>
      <c r="S9" s="1137"/>
      <c r="T9" s="1137"/>
      <c r="U9" s="1137"/>
      <c r="V9" s="1137">
        <v>43</v>
      </c>
      <c r="W9" s="1137"/>
      <c r="X9" s="1137"/>
      <c r="Y9" s="1137"/>
      <c r="Z9" s="1137"/>
      <c r="AA9" s="1137">
        <v>8</v>
      </c>
      <c r="AB9" s="1137"/>
      <c r="AC9" s="1137"/>
      <c r="AD9" s="1137"/>
      <c r="AE9" s="1138"/>
      <c r="AF9" s="1130">
        <v>8</v>
      </c>
      <c r="AG9" s="1131"/>
      <c r="AH9" s="1131"/>
      <c r="AI9" s="1131"/>
      <c r="AJ9" s="1132"/>
      <c r="AK9" s="1179">
        <v>20</v>
      </c>
      <c r="AL9" s="1180"/>
      <c r="AM9" s="1180"/>
      <c r="AN9" s="1180"/>
      <c r="AO9" s="1180"/>
      <c r="AP9" s="1180">
        <v>21</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t="s">
        <v>391</v>
      </c>
      <c r="C10" s="1125"/>
      <c r="D10" s="1125"/>
      <c r="E10" s="1125"/>
      <c r="F10" s="1125"/>
      <c r="G10" s="1125"/>
      <c r="H10" s="1125"/>
      <c r="I10" s="1125"/>
      <c r="J10" s="1125"/>
      <c r="K10" s="1125"/>
      <c r="L10" s="1125"/>
      <c r="M10" s="1125"/>
      <c r="N10" s="1125"/>
      <c r="O10" s="1125"/>
      <c r="P10" s="1126"/>
      <c r="Q10" s="1136">
        <v>136</v>
      </c>
      <c r="R10" s="1137"/>
      <c r="S10" s="1137"/>
      <c r="T10" s="1137"/>
      <c r="U10" s="1137"/>
      <c r="V10" s="1137">
        <v>110</v>
      </c>
      <c r="W10" s="1137"/>
      <c r="X10" s="1137"/>
      <c r="Y10" s="1137"/>
      <c r="Z10" s="1137"/>
      <c r="AA10" s="1137">
        <v>27</v>
      </c>
      <c r="AB10" s="1137"/>
      <c r="AC10" s="1137"/>
      <c r="AD10" s="1137"/>
      <c r="AE10" s="1138"/>
      <c r="AF10" s="1130">
        <v>6</v>
      </c>
      <c r="AG10" s="1131"/>
      <c r="AH10" s="1131"/>
      <c r="AI10" s="1131"/>
      <c r="AJ10" s="1132"/>
      <c r="AK10" s="1179">
        <v>101</v>
      </c>
      <c r="AL10" s="1180"/>
      <c r="AM10" s="1180"/>
      <c r="AN10" s="1180"/>
      <c r="AO10" s="1180"/>
      <c r="AP10" s="1180">
        <v>437</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392</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17676</v>
      </c>
      <c r="R23" s="1162"/>
      <c r="S23" s="1162"/>
      <c r="T23" s="1162"/>
      <c r="U23" s="1162"/>
      <c r="V23" s="1162">
        <v>17041</v>
      </c>
      <c r="W23" s="1162"/>
      <c r="X23" s="1162"/>
      <c r="Y23" s="1162"/>
      <c r="Z23" s="1162"/>
      <c r="AA23" s="1162">
        <v>637</v>
      </c>
      <c r="AB23" s="1162"/>
      <c r="AC23" s="1162"/>
      <c r="AD23" s="1162"/>
      <c r="AE23" s="1163"/>
      <c r="AF23" s="1164">
        <v>573</v>
      </c>
      <c r="AG23" s="1162"/>
      <c r="AH23" s="1162"/>
      <c r="AI23" s="1162"/>
      <c r="AJ23" s="1165"/>
      <c r="AK23" s="1166"/>
      <c r="AL23" s="1167"/>
      <c r="AM23" s="1167"/>
      <c r="AN23" s="1167"/>
      <c r="AO23" s="1167"/>
      <c r="AP23" s="1162">
        <v>12046</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3698</v>
      </c>
      <c r="R28" s="1147"/>
      <c r="S28" s="1147"/>
      <c r="T28" s="1147"/>
      <c r="U28" s="1147"/>
      <c r="V28" s="1147">
        <v>3669</v>
      </c>
      <c r="W28" s="1147"/>
      <c r="X28" s="1147"/>
      <c r="Y28" s="1147"/>
      <c r="Z28" s="1147"/>
      <c r="AA28" s="1147">
        <v>29</v>
      </c>
      <c r="AB28" s="1147"/>
      <c r="AC28" s="1147"/>
      <c r="AD28" s="1147"/>
      <c r="AE28" s="1148"/>
      <c r="AF28" s="1149">
        <v>29</v>
      </c>
      <c r="AG28" s="1147"/>
      <c r="AH28" s="1147"/>
      <c r="AI28" s="1147"/>
      <c r="AJ28" s="1150"/>
      <c r="AK28" s="1151">
        <v>311</v>
      </c>
      <c r="AL28" s="1139"/>
      <c r="AM28" s="1139"/>
      <c r="AN28" s="1139"/>
      <c r="AO28" s="1139"/>
      <c r="AP28" s="1139" t="s">
        <v>595</v>
      </c>
      <c r="AQ28" s="1139"/>
      <c r="AR28" s="1139"/>
      <c r="AS28" s="1139"/>
      <c r="AT28" s="1139"/>
      <c r="AU28" s="1139" t="s">
        <v>595</v>
      </c>
      <c r="AV28" s="1139"/>
      <c r="AW28" s="1139"/>
      <c r="AX28" s="1139"/>
      <c r="AY28" s="1139"/>
      <c r="AZ28" s="1140" t="s">
        <v>595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406</v>
      </c>
      <c r="C29" s="1125"/>
      <c r="D29" s="1125"/>
      <c r="E29" s="1125"/>
      <c r="F29" s="1125"/>
      <c r="G29" s="1125"/>
      <c r="H29" s="1125"/>
      <c r="I29" s="1125"/>
      <c r="J29" s="1125"/>
      <c r="K29" s="1125"/>
      <c r="L29" s="1125"/>
      <c r="M29" s="1125"/>
      <c r="N29" s="1125"/>
      <c r="O29" s="1125"/>
      <c r="P29" s="1126"/>
      <c r="Q29" s="1136">
        <v>362</v>
      </c>
      <c r="R29" s="1137"/>
      <c r="S29" s="1137"/>
      <c r="T29" s="1137"/>
      <c r="U29" s="1137"/>
      <c r="V29" s="1137">
        <v>359</v>
      </c>
      <c r="W29" s="1137"/>
      <c r="X29" s="1137"/>
      <c r="Y29" s="1137"/>
      <c r="Z29" s="1137"/>
      <c r="AA29" s="1137">
        <v>3</v>
      </c>
      <c r="AB29" s="1137"/>
      <c r="AC29" s="1137"/>
      <c r="AD29" s="1137"/>
      <c r="AE29" s="1138"/>
      <c r="AF29" s="1130">
        <v>3</v>
      </c>
      <c r="AG29" s="1131"/>
      <c r="AH29" s="1131"/>
      <c r="AI29" s="1131"/>
      <c r="AJ29" s="1132"/>
      <c r="AK29" s="1073">
        <v>119</v>
      </c>
      <c r="AL29" s="1064"/>
      <c r="AM29" s="1064"/>
      <c r="AN29" s="1064"/>
      <c r="AO29" s="1064"/>
      <c r="AP29" s="1064" t="s">
        <v>595</v>
      </c>
      <c r="AQ29" s="1064"/>
      <c r="AR29" s="1064"/>
      <c r="AS29" s="1064"/>
      <c r="AT29" s="1064"/>
      <c r="AU29" s="1064" t="s">
        <v>595</v>
      </c>
      <c r="AV29" s="1064"/>
      <c r="AW29" s="1064"/>
      <c r="AX29" s="1064"/>
      <c r="AY29" s="1064"/>
      <c r="AZ29" s="1135" t="s">
        <v>595</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407</v>
      </c>
      <c r="C30" s="1125"/>
      <c r="D30" s="1125"/>
      <c r="E30" s="1125"/>
      <c r="F30" s="1125"/>
      <c r="G30" s="1125"/>
      <c r="H30" s="1125"/>
      <c r="I30" s="1125"/>
      <c r="J30" s="1125"/>
      <c r="K30" s="1125"/>
      <c r="L30" s="1125"/>
      <c r="M30" s="1125"/>
      <c r="N30" s="1125"/>
      <c r="O30" s="1125"/>
      <c r="P30" s="1126"/>
      <c r="Q30" s="1136">
        <v>554</v>
      </c>
      <c r="R30" s="1137"/>
      <c r="S30" s="1137"/>
      <c r="T30" s="1137"/>
      <c r="U30" s="1137"/>
      <c r="V30" s="1137">
        <v>745</v>
      </c>
      <c r="W30" s="1137"/>
      <c r="X30" s="1137"/>
      <c r="Y30" s="1137"/>
      <c r="Z30" s="1137"/>
      <c r="AA30" s="1137">
        <v>-191</v>
      </c>
      <c r="AB30" s="1137"/>
      <c r="AC30" s="1137"/>
      <c r="AD30" s="1137"/>
      <c r="AE30" s="1138"/>
      <c r="AF30" s="1130">
        <v>1152</v>
      </c>
      <c r="AG30" s="1131"/>
      <c r="AH30" s="1131"/>
      <c r="AI30" s="1131"/>
      <c r="AJ30" s="1132"/>
      <c r="AK30" s="1073">
        <v>28</v>
      </c>
      <c r="AL30" s="1064"/>
      <c r="AM30" s="1064"/>
      <c r="AN30" s="1064"/>
      <c r="AO30" s="1064"/>
      <c r="AP30" s="1064">
        <v>935</v>
      </c>
      <c r="AQ30" s="1064"/>
      <c r="AR30" s="1064"/>
      <c r="AS30" s="1064"/>
      <c r="AT30" s="1064"/>
      <c r="AU30" s="1064">
        <v>27</v>
      </c>
      <c r="AV30" s="1064"/>
      <c r="AW30" s="1064"/>
      <c r="AX30" s="1064"/>
      <c r="AY30" s="1064"/>
      <c r="AZ30" s="1135" t="s">
        <v>595</v>
      </c>
      <c r="BA30" s="1135"/>
      <c r="BB30" s="1135"/>
      <c r="BC30" s="1135"/>
      <c r="BD30" s="1135"/>
      <c r="BE30" s="1119" t="s">
        <v>408</v>
      </c>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409</v>
      </c>
      <c r="C31" s="1125"/>
      <c r="D31" s="1125"/>
      <c r="E31" s="1125"/>
      <c r="F31" s="1125"/>
      <c r="G31" s="1125"/>
      <c r="H31" s="1125"/>
      <c r="I31" s="1125"/>
      <c r="J31" s="1125"/>
      <c r="K31" s="1125"/>
      <c r="L31" s="1125"/>
      <c r="M31" s="1125"/>
      <c r="N31" s="1125"/>
      <c r="O31" s="1125"/>
      <c r="P31" s="1126"/>
      <c r="Q31" s="1136">
        <v>388</v>
      </c>
      <c r="R31" s="1137"/>
      <c r="S31" s="1137"/>
      <c r="T31" s="1137"/>
      <c r="U31" s="1137"/>
      <c r="V31" s="1137">
        <v>381</v>
      </c>
      <c r="W31" s="1137"/>
      <c r="X31" s="1137"/>
      <c r="Y31" s="1137"/>
      <c r="Z31" s="1137"/>
      <c r="AA31" s="1137">
        <v>7</v>
      </c>
      <c r="AB31" s="1137"/>
      <c r="AC31" s="1137"/>
      <c r="AD31" s="1137"/>
      <c r="AE31" s="1138"/>
      <c r="AF31" s="1130">
        <v>7</v>
      </c>
      <c r="AG31" s="1131"/>
      <c r="AH31" s="1131"/>
      <c r="AI31" s="1131"/>
      <c r="AJ31" s="1132"/>
      <c r="AK31" s="1073">
        <v>316</v>
      </c>
      <c r="AL31" s="1064"/>
      <c r="AM31" s="1064"/>
      <c r="AN31" s="1064"/>
      <c r="AO31" s="1064"/>
      <c r="AP31" s="1064">
        <v>2954</v>
      </c>
      <c r="AQ31" s="1064"/>
      <c r="AR31" s="1064"/>
      <c r="AS31" s="1064"/>
      <c r="AT31" s="1064"/>
      <c r="AU31" s="1064">
        <v>264</v>
      </c>
      <c r="AV31" s="1064"/>
      <c r="AW31" s="1064"/>
      <c r="AX31" s="1064"/>
      <c r="AY31" s="1064"/>
      <c r="AZ31" s="1135" t="s">
        <v>595</v>
      </c>
      <c r="BA31" s="1135"/>
      <c r="BB31" s="1135"/>
      <c r="BC31" s="1135"/>
      <c r="BD31" s="1135"/>
      <c r="BE31" s="1119" t="s">
        <v>410</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411</v>
      </c>
      <c r="C32" s="1125"/>
      <c r="D32" s="1125"/>
      <c r="E32" s="1125"/>
      <c r="F32" s="1125"/>
      <c r="G32" s="1125"/>
      <c r="H32" s="1125"/>
      <c r="I32" s="1125"/>
      <c r="J32" s="1125"/>
      <c r="K32" s="1125"/>
      <c r="L32" s="1125"/>
      <c r="M32" s="1125"/>
      <c r="N32" s="1125"/>
      <c r="O32" s="1125"/>
      <c r="P32" s="1126"/>
      <c r="Q32" s="1136">
        <v>463</v>
      </c>
      <c r="R32" s="1137"/>
      <c r="S32" s="1137"/>
      <c r="T32" s="1137"/>
      <c r="U32" s="1137"/>
      <c r="V32" s="1137">
        <v>450</v>
      </c>
      <c r="W32" s="1137"/>
      <c r="X32" s="1137"/>
      <c r="Y32" s="1137"/>
      <c r="Z32" s="1137"/>
      <c r="AA32" s="1137">
        <v>12</v>
      </c>
      <c r="AB32" s="1137"/>
      <c r="AC32" s="1137"/>
      <c r="AD32" s="1137"/>
      <c r="AE32" s="1138"/>
      <c r="AF32" s="1130">
        <v>12</v>
      </c>
      <c r="AG32" s="1131"/>
      <c r="AH32" s="1131"/>
      <c r="AI32" s="1131"/>
      <c r="AJ32" s="1132"/>
      <c r="AK32" s="1073">
        <v>190</v>
      </c>
      <c r="AL32" s="1064"/>
      <c r="AM32" s="1064"/>
      <c r="AN32" s="1064"/>
      <c r="AO32" s="1064"/>
      <c r="AP32" s="1064">
        <v>2510</v>
      </c>
      <c r="AQ32" s="1064"/>
      <c r="AR32" s="1064"/>
      <c r="AS32" s="1064"/>
      <c r="AT32" s="1064"/>
      <c r="AU32" s="1064">
        <v>151</v>
      </c>
      <c r="AV32" s="1064"/>
      <c r="AW32" s="1064"/>
      <c r="AX32" s="1064"/>
      <c r="AY32" s="1064"/>
      <c r="AZ32" s="1135" t="s">
        <v>595</v>
      </c>
      <c r="BA32" s="1135"/>
      <c r="BB32" s="1135"/>
      <c r="BC32" s="1135"/>
      <c r="BD32" s="1135"/>
      <c r="BE32" s="1119" t="s">
        <v>412</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413</v>
      </c>
      <c r="C33" s="1125"/>
      <c r="D33" s="1125"/>
      <c r="E33" s="1125"/>
      <c r="F33" s="1125"/>
      <c r="G33" s="1125"/>
      <c r="H33" s="1125"/>
      <c r="I33" s="1125"/>
      <c r="J33" s="1125"/>
      <c r="K33" s="1125"/>
      <c r="L33" s="1125"/>
      <c r="M33" s="1125"/>
      <c r="N33" s="1125"/>
      <c r="O33" s="1125"/>
      <c r="P33" s="1126"/>
      <c r="Q33" s="1136">
        <v>172</v>
      </c>
      <c r="R33" s="1137"/>
      <c r="S33" s="1137"/>
      <c r="T33" s="1137"/>
      <c r="U33" s="1137"/>
      <c r="V33" s="1137">
        <v>166</v>
      </c>
      <c r="W33" s="1137"/>
      <c r="X33" s="1137"/>
      <c r="Y33" s="1137"/>
      <c r="Z33" s="1137"/>
      <c r="AA33" s="1137">
        <v>7</v>
      </c>
      <c r="AB33" s="1137"/>
      <c r="AC33" s="1137"/>
      <c r="AD33" s="1137"/>
      <c r="AE33" s="1138"/>
      <c r="AF33" s="1130">
        <v>7</v>
      </c>
      <c r="AG33" s="1131"/>
      <c r="AH33" s="1131"/>
      <c r="AI33" s="1131"/>
      <c r="AJ33" s="1132"/>
      <c r="AK33" s="1073">
        <v>33</v>
      </c>
      <c r="AL33" s="1064"/>
      <c r="AM33" s="1064"/>
      <c r="AN33" s="1064"/>
      <c r="AO33" s="1064"/>
      <c r="AP33" s="1064">
        <v>168</v>
      </c>
      <c r="AQ33" s="1064"/>
      <c r="AR33" s="1064"/>
      <c r="AS33" s="1064"/>
      <c r="AT33" s="1064"/>
      <c r="AU33" s="1064">
        <v>5</v>
      </c>
      <c r="AV33" s="1064"/>
      <c r="AW33" s="1064"/>
      <c r="AX33" s="1064"/>
      <c r="AY33" s="1064"/>
      <c r="AZ33" s="1135" t="s">
        <v>595</v>
      </c>
      <c r="BA33" s="1135"/>
      <c r="BB33" s="1135"/>
      <c r="BC33" s="1135"/>
      <c r="BD33" s="1135"/>
      <c r="BE33" s="1119" t="s">
        <v>414</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415</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1210</v>
      </c>
      <c r="AG63" s="1052"/>
      <c r="AH63" s="1052"/>
      <c r="AI63" s="1052"/>
      <c r="AJ63" s="1117"/>
      <c r="AK63" s="1118"/>
      <c r="AL63" s="1056"/>
      <c r="AM63" s="1056"/>
      <c r="AN63" s="1056"/>
      <c r="AO63" s="1056"/>
      <c r="AP63" s="1052">
        <v>6567</v>
      </c>
      <c r="AQ63" s="1052"/>
      <c r="AR63" s="1052"/>
      <c r="AS63" s="1052"/>
      <c r="AT63" s="1052"/>
      <c r="AU63" s="1052">
        <v>447</v>
      </c>
      <c r="AV63" s="1052"/>
      <c r="AW63" s="1052"/>
      <c r="AX63" s="1052"/>
      <c r="AY63" s="1052"/>
      <c r="AZ63" s="1112"/>
      <c r="BA63" s="1112"/>
      <c r="BB63" s="1112"/>
      <c r="BC63" s="1112"/>
      <c r="BD63" s="1112"/>
      <c r="BE63" s="1053"/>
      <c r="BF63" s="1053"/>
      <c r="BG63" s="1053"/>
      <c r="BH63" s="1053"/>
      <c r="BI63" s="1054"/>
      <c r="BJ63" s="1113" t="s">
        <v>417</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421</v>
      </c>
      <c r="W66" s="1095"/>
      <c r="X66" s="1095"/>
      <c r="Y66" s="1095"/>
      <c r="Z66" s="1096"/>
      <c r="AA66" s="1094" t="s">
        <v>422</v>
      </c>
      <c r="AB66" s="1095"/>
      <c r="AC66" s="1095"/>
      <c r="AD66" s="1095"/>
      <c r="AE66" s="1096"/>
      <c r="AF66" s="1100" t="s">
        <v>423</v>
      </c>
      <c r="AG66" s="1101"/>
      <c r="AH66" s="1101"/>
      <c r="AI66" s="1101"/>
      <c r="AJ66" s="1102"/>
      <c r="AK66" s="1094" t="s">
        <v>424</v>
      </c>
      <c r="AL66" s="1089"/>
      <c r="AM66" s="1089"/>
      <c r="AN66" s="1089"/>
      <c r="AO66" s="1090"/>
      <c r="AP66" s="1094" t="s">
        <v>425</v>
      </c>
      <c r="AQ66" s="1095"/>
      <c r="AR66" s="1095"/>
      <c r="AS66" s="1095"/>
      <c r="AT66" s="1096"/>
      <c r="AU66" s="1094" t="s">
        <v>426</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596</v>
      </c>
      <c r="C68" s="1079"/>
      <c r="D68" s="1079"/>
      <c r="E68" s="1079"/>
      <c r="F68" s="1079"/>
      <c r="G68" s="1079"/>
      <c r="H68" s="1079"/>
      <c r="I68" s="1079"/>
      <c r="J68" s="1079"/>
      <c r="K68" s="1079"/>
      <c r="L68" s="1079"/>
      <c r="M68" s="1079"/>
      <c r="N68" s="1079"/>
      <c r="O68" s="1079"/>
      <c r="P68" s="1080"/>
      <c r="Q68" s="1081">
        <v>385</v>
      </c>
      <c r="R68" s="1075"/>
      <c r="S68" s="1075"/>
      <c r="T68" s="1075"/>
      <c r="U68" s="1075"/>
      <c r="V68" s="1075">
        <v>366</v>
      </c>
      <c r="W68" s="1075"/>
      <c r="X68" s="1075"/>
      <c r="Y68" s="1075"/>
      <c r="Z68" s="1075"/>
      <c r="AA68" s="1075">
        <v>20</v>
      </c>
      <c r="AB68" s="1075"/>
      <c r="AC68" s="1075"/>
      <c r="AD68" s="1075"/>
      <c r="AE68" s="1075"/>
      <c r="AF68" s="1075">
        <v>20</v>
      </c>
      <c r="AG68" s="1075"/>
      <c r="AH68" s="1075"/>
      <c r="AI68" s="1075"/>
      <c r="AJ68" s="1075"/>
      <c r="AK68" s="1075">
        <v>24</v>
      </c>
      <c r="AL68" s="1075"/>
      <c r="AM68" s="1075"/>
      <c r="AN68" s="1075"/>
      <c r="AO68" s="1075"/>
      <c r="AP68" s="1075">
        <v>319</v>
      </c>
      <c r="AQ68" s="1075"/>
      <c r="AR68" s="1075"/>
      <c r="AS68" s="1075"/>
      <c r="AT68" s="1075"/>
      <c r="AU68" s="1075">
        <v>124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597</v>
      </c>
      <c r="C69" s="1068"/>
      <c r="D69" s="1068"/>
      <c r="E69" s="1068"/>
      <c r="F69" s="1068"/>
      <c r="G69" s="1068"/>
      <c r="H69" s="1068"/>
      <c r="I69" s="1068"/>
      <c r="J69" s="1068"/>
      <c r="K69" s="1068"/>
      <c r="L69" s="1068"/>
      <c r="M69" s="1068"/>
      <c r="N69" s="1068"/>
      <c r="O69" s="1068"/>
      <c r="P69" s="1069"/>
      <c r="Q69" s="1070">
        <v>3054</v>
      </c>
      <c r="R69" s="1064"/>
      <c r="S69" s="1064"/>
      <c r="T69" s="1064"/>
      <c r="U69" s="1064"/>
      <c r="V69" s="1064">
        <v>2972</v>
      </c>
      <c r="W69" s="1064"/>
      <c r="X69" s="1064"/>
      <c r="Y69" s="1064"/>
      <c r="Z69" s="1064"/>
      <c r="AA69" s="1064">
        <v>83</v>
      </c>
      <c r="AB69" s="1064"/>
      <c r="AC69" s="1064"/>
      <c r="AD69" s="1064"/>
      <c r="AE69" s="1064"/>
      <c r="AF69" s="1064">
        <v>83</v>
      </c>
      <c r="AG69" s="1064"/>
      <c r="AH69" s="1064"/>
      <c r="AI69" s="1064"/>
      <c r="AJ69" s="1064"/>
      <c r="AK69" s="1064">
        <v>81</v>
      </c>
      <c r="AL69" s="1064"/>
      <c r="AM69" s="1064"/>
      <c r="AN69" s="1064"/>
      <c r="AO69" s="1064"/>
      <c r="AP69" s="1064">
        <v>1205</v>
      </c>
      <c r="AQ69" s="1064"/>
      <c r="AR69" s="1064"/>
      <c r="AS69" s="1064"/>
      <c r="AT69" s="1064"/>
      <c r="AU69" s="1064">
        <v>215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598</v>
      </c>
      <c r="C70" s="1068"/>
      <c r="D70" s="1068"/>
      <c r="E70" s="1068"/>
      <c r="F70" s="1068"/>
      <c r="G70" s="1068"/>
      <c r="H70" s="1068"/>
      <c r="I70" s="1068"/>
      <c r="J70" s="1068"/>
      <c r="K70" s="1068"/>
      <c r="L70" s="1068"/>
      <c r="M70" s="1068"/>
      <c r="N70" s="1068"/>
      <c r="O70" s="1068"/>
      <c r="P70" s="1069"/>
      <c r="Q70" s="1070">
        <v>17505</v>
      </c>
      <c r="R70" s="1064"/>
      <c r="S70" s="1064"/>
      <c r="T70" s="1064"/>
      <c r="U70" s="1064"/>
      <c r="V70" s="1064">
        <v>17040</v>
      </c>
      <c r="W70" s="1064"/>
      <c r="X70" s="1064"/>
      <c r="Y70" s="1064"/>
      <c r="Z70" s="1064"/>
      <c r="AA70" s="1064">
        <v>465</v>
      </c>
      <c r="AB70" s="1064"/>
      <c r="AC70" s="1064"/>
      <c r="AD70" s="1064"/>
      <c r="AE70" s="1064"/>
      <c r="AF70" s="1064">
        <v>465</v>
      </c>
      <c r="AG70" s="1064"/>
      <c r="AH70" s="1064"/>
      <c r="AI70" s="1064"/>
      <c r="AJ70" s="1064"/>
      <c r="AK70" s="1064">
        <v>2633</v>
      </c>
      <c r="AL70" s="1064"/>
      <c r="AM70" s="1064"/>
      <c r="AN70" s="1064"/>
      <c r="AO70" s="1064"/>
      <c r="AP70" s="1064" t="s">
        <v>595</v>
      </c>
      <c r="AQ70" s="1064"/>
      <c r="AR70" s="1064"/>
      <c r="AS70" s="1064"/>
      <c r="AT70" s="1064"/>
      <c r="AU70" s="1064" t="s">
        <v>595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599</v>
      </c>
      <c r="C71" s="1068"/>
      <c r="D71" s="1068"/>
      <c r="E71" s="1068"/>
      <c r="F71" s="1068"/>
      <c r="G71" s="1068"/>
      <c r="H71" s="1068"/>
      <c r="I71" s="1068"/>
      <c r="J71" s="1068"/>
      <c r="K71" s="1068"/>
      <c r="L71" s="1068"/>
      <c r="M71" s="1068"/>
      <c r="N71" s="1068"/>
      <c r="O71" s="1068"/>
      <c r="P71" s="1069"/>
      <c r="Q71" s="1070">
        <v>509</v>
      </c>
      <c r="R71" s="1064"/>
      <c r="S71" s="1064"/>
      <c r="T71" s="1064"/>
      <c r="U71" s="1064"/>
      <c r="V71" s="1064">
        <v>503</v>
      </c>
      <c r="W71" s="1064"/>
      <c r="X71" s="1064"/>
      <c r="Y71" s="1064"/>
      <c r="Z71" s="1064"/>
      <c r="AA71" s="1064">
        <v>6</v>
      </c>
      <c r="AB71" s="1064"/>
      <c r="AC71" s="1064"/>
      <c r="AD71" s="1064"/>
      <c r="AE71" s="1064"/>
      <c r="AF71" s="1064">
        <v>6</v>
      </c>
      <c r="AG71" s="1064"/>
      <c r="AH71" s="1064"/>
      <c r="AI71" s="1064"/>
      <c r="AJ71" s="1064"/>
      <c r="AK71" s="1064">
        <v>41</v>
      </c>
      <c r="AL71" s="1064"/>
      <c r="AM71" s="1064"/>
      <c r="AN71" s="1064"/>
      <c r="AO71" s="1064"/>
      <c r="AP71" s="1064" t="s">
        <v>595</v>
      </c>
      <c r="AQ71" s="1064"/>
      <c r="AR71" s="1064"/>
      <c r="AS71" s="1064"/>
      <c r="AT71" s="1064"/>
      <c r="AU71" s="1064" t="s">
        <v>595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600</v>
      </c>
      <c r="C72" s="1068"/>
      <c r="D72" s="1068"/>
      <c r="E72" s="1068"/>
      <c r="F72" s="1068"/>
      <c r="G72" s="1068"/>
      <c r="H72" s="1068"/>
      <c r="I72" s="1068"/>
      <c r="J72" s="1068"/>
      <c r="K72" s="1068"/>
      <c r="L72" s="1068"/>
      <c r="M72" s="1068"/>
      <c r="N72" s="1068"/>
      <c r="O72" s="1068"/>
      <c r="P72" s="1069"/>
      <c r="Q72" s="1070">
        <v>131177</v>
      </c>
      <c r="R72" s="1064"/>
      <c r="S72" s="1064"/>
      <c r="T72" s="1064"/>
      <c r="U72" s="1064"/>
      <c r="V72" s="1064">
        <v>128584</v>
      </c>
      <c r="W72" s="1064"/>
      <c r="X72" s="1064"/>
      <c r="Y72" s="1064"/>
      <c r="Z72" s="1064"/>
      <c r="AA72" s="1064">
        <v>2593</v>
      </c>
      <c r="AB72" s="1064"/>
      <c r="AC72" s="1064"/>
      <c r="AD72" s="1064"/>
      <c r="AE72" s="1064"/>
      <c r="AF72" s="1064">
        <v>2593</v>
      </c>
      <c r="AG72" s="1064"/>
      <c r="AH72" s="1064"/>
      <c r="AI72" s="1064"/>
      <c r="AJ72" s="1064"/>
      <c r="AK72" s="1064">
        <v>1324</v>
      </c>
      <c r="AL72" s="1064"/>
      <c r="AM72" s="1064"/>
      <c r="AN72" s="1064"/>
      <c r="AO72" s="1064"/>
      <c r="AP72" s="1064" t="s">
        <v>595</v>
      </c>
      <c r="AQ72" s="1064"/>
      <c r="AR72" s="1064"/>
      <c r="AS72" s="1064"/>
      <c r="AT72" s="1064"/>
      <c r="AU72" s="1064" t="s">
        <v>595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601</v>
      </c>
      <c r="C73" s="1068"/>
      <c r="D73" s="1068"/>
      <c r="E73" s="1068"/>
      <c r="F73" s="1068"/>
      <c r="G73" s="1068"/>
      <c r="H73" s="1068"/>
      <c r="I73" s="1068"/>
      <c r="J73" s="1068"/>
      <c r="K73" s="1068"/>
      <c r="L73" s="1068"/>
      <c r="M73" s="1068"/>
      <c r="N73" s="1068"/>
      <c r="O73" s="1068"/>
      <c r="P73" s="1069"/>
      <c r="Q73" s="1070">
        <v>3389</v>
      </c>
      <c r="R73" s="1064"/>
      <c r="S73" s="1064"/>
      <c r="T73" s="1064"/>
      <c r="U73" s="1064"/>
      <c r="V73" s="1064">
        <v>2966</v>
      </c>
      <c r="W73" s="1064"/>
      <c r="X73" s="1064"/>
      <c r="Y73" s="1064"/>
      <c r="Z73" s="1064"/>
      <c r="AA73" s="1064">
        <v>422</v>
      </c>
      <c r="AB73" s="1064"/>
      <c r="AC73" s="1064"/>
      <c r="AD73" s="1064"/>
      <c r="AE73" s="1064"/>
      <c r="AF73" s="1074">
        <v>422</v>
      </c>
      <c r="AG73" s="1072"/>
      <c r="AH73" s="1072"/>
      <c r="AI73" s="1072"/>
      <c r="AJ73" s="1073"/>
      <c r="AK73" s="1064">
        <v>10</v>
      </c>
      <c r="AL73" s="1064"/>
      <c r="AM73" s="1064"/>
      <c r="AN73" s="1064"/>
      <c r="AO73" s="1064"/>
      <c r="AP73" s="1064" t="s">
        <v>595</v>
      </c>
      <c r="AQ73" s="1064"/>
      <c r="AR73" s="1064"/>
      <c r="AS73" s="1064"/>
      <c r="AT73" s="1064"/>
      <c r="AU73" s="1064" t="s">
        <v>595</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602</v>
      </c>
      <c r="C74" s="1068"/>
      <c r="D74" s="1068"/>
      <c r="E74" s="1068"/>
      <c r="F74" s="1068"/>
      <c r="G74" s="1068"/>
      <c r="H74" s="1068"/>
      <c r="I74" s="1068"/>
      <c r="J74" s="1068"/>
      <c r="K74" s="1068"/>
      <c r="L74" s="1068"/>
      <c r="M74" s="1068"/>
      <c r="N74" s="1068"/>
      <c r="O74" s="1068"/>
      <c r="P74" s="1069"/>
      <c r="Q74" s="1070">
        <v>28</v>
      </c>
      <c r="R74" s="1064"/>
      <c r="S74" s="1064"/>
      <c r="T74" s="1064"/>
      <c r="U74" s="1064"/>
      <c r="V74" s="1064">
        <v>22</v>
      </c>
      <c r="W74" s="1064"/>
      <c r="X74" s="1064"/>
      <c r="Y74" s="1064"/>
      <c r="Z74" s="1064"/>
      <c r="AA74" s="1064">
        <v>6</v>
      </c>
      <c r="AB74" s="1064"/>
      <c r="AC74" s="1064"/>
      <c r="AD74" s="1064"/>
      <c r="AE74" s="1064"/>
      <c r="AF74" s="1064">
        <v>6</v>
      </c>
      <c r="AG74" s="1064"/>
      <c r="AH74" s="1064"/>
      <c r="AI74" s="1064"/>
      <c r="AJ74" s="1064"/>
      <c r="AK74" s="1064" t="s">
        <v>595</v>
      </c>
      <c r="AL74" s="1064"/>
      <c r="AM74" s="1064"/>
      <c r="AN74" s="1064"/>
      <c r="AO74" s="1064"/>
      <c r="AP74" s="1064" t="s">
        <v>595</v>
      </c>
      <c r="AQ74" s="1064"/>
      <c r="AR74" s="1064"/>
      <c r="AS74" s="1064"/>
      <c r="AT74" s="1064"/>
      <c r="AU74" s="1074" t="s">
        <v>611</v>
      </c>
      <c r="AV74" s="1072"/>
      <c r="AW74" s="1072"/>
      <c r="AX74" s="1072"/>
      <c r="AY74" s="1073"/>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603</v>
      </c>
      <c r="C75" s="1068"/>
      <c r="D75" s="1068"/>
      <c r="E75" s="1068"/>
      <c r="F75" s="1068"/>
      <c r="G75" s="1068"/>
      <c r="H75" s="1068"/>
      <c r="I75" s="1068"/>
      <c r="J75" s="1068"/>
      <c r="K75" s="1068"/>
      <c r="L75" s="1068"/>
      <c r="M75" s="1068"/>
      <c r="N75" s="1068"/>
      <c r="O75" s="1068"/>
      <c r="P75" s="1069"/>
      <c r="Q75" s="1071">
        <v>2577</v>
      </c>
      <c r="R75" s="1072"/>
      <c r="S75" s="1072"/>
      <c r="T75" s="1072"/>
      <c r="U75" s="1073"/>
      <c r="V75" s="1074">
        <v>2421</v>
      </c>
      <c r="W75" s="1072"/>
      <c r="X75" s="1072"/>
      <c r="Y75" s="1072"/>
      <c r="Z75" s="1073"/>
      <c r="AA75" s="1074">
        <v>156</v>
      </c>
      <c r="AB75" s="1072"/>
      <c r="AC75" s="1072"/>
      <c r="AD75" s="1072"/>
      <c r="AE75" s="1073"/>
      <c r="AF75" s="1074">
        <v>156</v>
      </c>
      <c r="AG75" s="1072"/>
      <c r="AH75" s="1072"/>
      <c r="AI75" s="1072"/>
      <c r="AJ75" s="1073"/>
      <c r="AK75" s="1064" t="s">
        <v>595</v>
      </c>
      <c r="AL75" s="1064"/>
      <c r="AM75" s="1064"/>
      <c r="AN75" s="1064"/>
      <c r="AO75" s="1064"/>
      <c r="AP75" s="1074">
        <v>8721</v>
      </c>
      <c r="AQ75" s="1072"/>
      <c r="AR75" s="1072"/>
      <c r="AS75" s="1072"/>
      <c r="AT75" s="1073"/>
      <c r="AU75" s="1074">
        <v>1027</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604</v>
      </c>
      <c r="C76" s="1068"/>
      <c r="D76" s="1068"/>
      <c r="E76" s="1068"/>
      <c r="F76" s="1068"/>
      <c r="G76" s="1068"/>
      <c r="H76" s="1068"/>
      <c r="I76" s="1068"/>
      <c r="J76" s="1068"/>
      <c r="K76" s="1068"/>
      <c r="L76" s="1068"/>
      <c r="M76" s="1068"/>
      <c r="N76" s="1068"/>
      <c r="O76" s="1068"/>
      <c r="P76" s="1069"/>
      <c r="Q76" s="1071">
        <v>1545</v>
      </c>
      <c r="R76" s="1072"/>
      <c r="S76" s="1072"/>
      <c r="T76" s="1072"/>
      <c r="U76" s="1073"/>
      <c r="V76" s="1074">
        <v>1564</v>
      </c>
      <c r="W76" s="1072"/>
      <c r="X76" s="1072"/>
      <c r="Y76" s="1072"/>
      <c r="Z76" s="1073"/>
      <c r="AA76" s="1074">
        <v>-19</v>
      </c>
      <c r="AB76" s="1072"/>
      <c r="AC76" s="1072"/>
      <c r="AD76" s="1072"/>
      <c r="AE76" s="1073"/>
      <c r="AF76" s="1074">
        <v>2114</v>
      </c>
      <c r="AG76" s="1072"/>
      <c r="AH76" s="1072"/>
      <c r="AI76" s="1072"/>
      <c r="AJ76" s="1073"/>
      <c r="AK76" s="1074">
        <v>24</v>
      </c>
      <c r="AL76" s="1072"/>
      <c r="AM76" s="1072"/>
      <c r="AN76" s="1072"/>
      <c r="AO76" s="1073"/>
      <c r="AP76" s="1074">
        <v>4642</v>
      </c>
      <c r="AQ76" s="1072"/>
      <c r="AR76" s="1072"/>
      <c r="AS76" s="1072"/>
      <c r="AT76" s="1073"/>
      <c r="AU76" s="1064" t="s">
        <v>595</v>
      </c>
      <c r="AV76" s="1064"/>
      <c r="AW76" s="1064"/>
      <c r="AX76" s="1064"/>
      <c r="AY76" s="1064"/>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5865</v>
      </c>
      <c r="AG88" s="1052"/>
      <c r="AH88" s="1052"/>
      <c r="AI88" s="1052"/>
      <c r="AJ88" s="1052"/>
      <c r="AK88" s="1056"/>
      <c r="AL88" s="1056"/>
      <c r="AM88" s="1056"/>
      <c r="AN88" s="1056"/>
      <c r="AO88" s="1056"/>
      <c r="AP88" s="1052">
        <v>14887</v>
      </c>
      <c r="AQ88" s="1052"/>
      <c r="AR88" s="1052"/>
      <c r="AS88" s="1052"/>
      <c r="AT88" s="1052"/>
      <c r="AU88" s="1052">
        <v>1366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v>
      </c>
      <c r="CS102" s="1044"/>
      <c r="CT102" s="1044"/>
      <c r="CU102" s="1044"/>
      <c r="CV102" s="1045"/>
      <c r="CW102" s="1043"/>
      <c r="CX102" s="1044"/>
      <c r="CY102" s="1044"/>
      <c r="CZ102" s="1044"/>
      <c r="DA102" s="1045"/>
      <c r="DB102" s="1043"/>
      <c r="DC102" s="1044"/>
      <c r="DD102" s="1044"/>
      <c r="DE102" s="1044"/>
      <c r="DF102" s="1045"/>
      <c r="DG102" s="1043">
        <v>1768</v>
      </c>
      <c r="DH102" s="1044"/>
      <c r="DI102" s="1044"/>
      <c r="DJ102" s="1044"/>
      <c r="DK102" s="1045"/>
      <c r="DL102" s="1043"/>
      <c r="DM102" s="1044"/>
      <c r="DN102" s="1044"/>
      <c r="DO102" s="1044"/>
      <c r="DP102" s="1045"/>
      <c r="DQ102" s="1043">
        <v>1768</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436</v>
      </c>
      <c r="AB109" s="987"/>
      <c r="AC109" s="987"/>
      <c r="AD109" s="987"/>
      <c r="AE109" s="988"/>
      <c r="AF109" s="989" t="s">
        <v>308</v>
      </c>
      <c r="AG109" s="987"/>
      <c r="AH109" s="987"/>
      <c r="AI109" s="987"/>
      <c r="AJ109" s="988"/>
      <c r="AK109" s="989" t="s">
        <v>307</v>
      </c>
      <c r="AL109" s="987"/>
      <c r="AM109" s="987"/>
      <c r="AN109" s="987"/>
      <c r="AO109" s="988"/>
      <c r="AP109" s="989" t="s">
        <v>437</v>
      </c>
      <c r="AQ109" s="987"/>
      <c r="AR109" s="987"/>
      <c r="AS109" s="987"/>
      <c r="AT109" s="1018"/>
      <c r="AU109" s="986" t="s">
        <v>435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436</v>
      </c>
      <c r="BR109" s="987"/>
      <c r="BS109" s="987"/>
      <c r="BT109" s="987"/>
      <c r="BU109" s="988"/>
      <c r="BV109" s="989" t="s">
        <v>308</v>
      </c>
      <c r="BW109" s="987"/>
      <c r="BX109" s="987"/>
      <c r="BY109" s="987"/>
      <c r="BZ109" s="988"/>
      <c r="CA109" s="989" t="s">
        <v>307</v>
      </c>
      <c r="CB109" s="987"/>
      <c r="CC109" s="987"/>
      <c r="CD109" s="987"/>
      <c r="CE109" s="988"/>
      <c r="CF109" s="1025" t="s">
        <v>437</v>
      </c>
      <c r="CG109" s="1025"/>
      <c r="CH109" s="1025"/>
      <c r="CI109" s="1025"/>
      <c r="CJ109" s="1025"/>
      <c r="CK109" s="989" t="s">
        <v>438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436</v>
      </c>
      <c r="DH109" s="987"/>
      <c r="DI109" s="987"/>
      <c r="DJ109" s="987"/>
      <c r="DK109" s="988"/>
      <c r="DL109" s="989" t="s">
        <v>308</v>
      </c>
      <c r="DM109" s="987"/>
      <c r="DN109" s="987"/>
      <c r="DO109" s="987"/>
      <c r="DP109" s="988"/>
      <c r="DQ109" s="989" t="s">
        <v>307</v>
      </c>
      <c r="DR109" s="987"/>
      <c r="DS109" s="987"/>
      <c r="DT109" s="987"/>
      <c r="DU109" s="988"/>
      <c r="DV109" s="989" t="s">
        <v>437</v>
      </c>
      <c r="DW109" s="987"/>
      <c r="DX109" s="987"/>
      <c r="DY109" s="987"/>
      <c r="DZ109" s="1018"/>
    </row>
    <row r="110" spans="1:131" s="247" customFormat="1" ht="26.25" customHeight="1" x14ac:dyDescent="0.15">
      <c r="A110" s="889" t="s">
        <v>439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1540082</v>
      </c>
      <c r="AB110" s="980"/>
      <c r="AC110" s="980"/>
      <c r="AD110" s="980"/>
      <c r="AE110" s="981"/>
      <c r="AF110" s="982">
        <v>1492107</v>
      </c>
      <c r="AG110" s="980"/>
      <c r="AH110" s="980"/>
      <c r="AI110" s="980"/>
      <c r="AJ110" s="981"/>
      <c r="AK110" s="982">
        <v>1430704</v>
      </c>
      <c r="AL110" s="980"/>
      <c r="AM110" s="980"/>
      <c r="AN110" s="980"/>
      <c r="AO110" s="981"/>
      <c r="AP110" s="983">
        <v>22.5</v>
      </c>
      <c r="AQ110" s="984"/>
      <c r="AR110" s="984"/>
      <c r="AS110" s="984"/>
      <c r="AT110" s="985"/>
      <c r="AU110" s="1019" t="s">
        <v>73</v>
      </c>
      <c r="AV110" s="1020"/>
      <c r="AW110" s="1020"/>
      <c r="AX110" s="1020"/>
      <c r="AY110" s="1020"/>
      <c r="AZ110" s="945" t="s">
        <v>440</v>
      </c>
      <c r="BA110" s="890"/>
      <c r="BB110" s="890"/>
      <c r="BC110" s="890"/>
      <c r="BD110" s="890"/>
      <c r="BE110" s="890"/>
      <c r="BF110" s="890"/>
      <c r="BG110" s="890"/>
      <c r="BH110" s="890"/>
      <c r="BI110" s="890"/>
      <c r="BJ110" s="890"/>
      <c r="BK110" s="890"/>
      <c r="BL110" s="890"/>
      <c r="BM110" s="890"/>
      <c r="BN110" s="890"/>
      <c r="BO110" s="890"/>
      <c r="BP110" s="891"/>
      <c r="BQ110" s="946">
        <v>12527115</v>
      </c>
      <c r="BR110" s="927"/>
      <c r="BS110" s="927"/>
      <c r="BT110" s="927"/>
      <c r="BU110" s="927"/>
      <c r="BV110" s="927">
        <v>12671748</v>
      </c>
      <c r="BW110" s="927"/>
      <c r="BX110" s="927"/>
      <c r="BY110" s="927"/>
      <c r="BZ110" s="927"/>
      <c r="CA110" s="927">
        <v>12046037</v>
      </c>
      <c r="CB110" s="927"/>
      <c r="CC110" s="927"/>
      <c r="CD110" s="927"/>
      <c r="CE110" s="927"/>
      <c r="CF110" s="951">
        <v>189.2</v>
      </c>
      <c r="CG110" s="952"/>
      <c r="CH110" s="952"/>
      <c r="CI110" s="952"/>
      <c r="CJ110" s="952"/>
      <c r="CK110" s="1015" t="s">
        <v>441</v>
      </c>
      <c r="CL110" s="901"/>
      <c r="CM110" s="976" t="s">
        <v>442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443</v>
      </c>
      <c r="DH110" s="927"/>
      <c r="DI110" s="927"/>
      <c r="DJ110" s="927"/>
      <c r="DK110" s="927"/>
      <c r="DL110" s="927" t="s">
        <v>417</v>
      </c>
      <c r="DM110" s="927"/>
      <c r="DN110" s="927"/>
      <c r="DO110" s="927"/>
      <c r="DP110" s="927"/>
      <c r="DQ110" s="927" t="s">
        <v>444</v>
      </c>
      <c r="DR110" s="927"/>
      <c r="DS110" s="927"/>
      <c r="DT110" s="927"/>
      <c r="DU110" s="927"/>
      <c r="DV110" s="928" t="s">
        <v>417</v>
      </c>
      <c r="DW110" s="928"/>
      <c r="DX110" s="928"/>
      <c r="DY110" s="928"/>
      <c r="DZ110" s="929"/>
    </row>
    <row r="111" spans="1:131" s="247" customFormat="1" ht="26.25" customHeight="1" x14ac:dyDescent="0.15">
      <c r="A111" s="856" t="s">
        <v>445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443</v>
      </c>
      <c r="AB111" s="1008"/>
      <c r="AC111" s="1008"/>
      <c r="AD111" s="1008"/>
      <c r="AE111" s="1009"/>
      <c r="AF111" s="1010" t="s">
        <v>417</v>
      </c>
      <c r="AG111" s="1008"/>
      <c r="AH111" s="1008"/>
      <c r="AI111" s="1008"/>
      <c r="AJ111" s="1009"/>
      <c r="AK111" s="1010" t="s">
        <v>443</v>
      </c>
      <c r="AL111" s="1008"/>
      <c r="AM111" s="1008"/>
      <c r="AN111" s="1008"/>
      <c r="AO111" s="1009"/>
      <c r="AP111" s="1011" t="s">
        <v>443</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v>1802625</v>
      </c>
      <c r="BR111" s="899"/>
      <c r="BS111" s="899"/>
      <c r="BT111" s="899"/>
      <c r="BU111" s="899"/>
      <c r="BV111" s="899">
        <v>1764720</v>
      </c>
      <c r="BW111" s="899"/>
      <c r="BX111" s="899"/>
      <c r="BY111" s="899"/>
      <c r="BZ111" s="899"/>
      <c r="CA111" s="899">
        <v>1766686</v>
      </c>
      <c r="CB111" s="899"/>
      <c r="CC111" s="899"/>
      <c r="CD111" s="899"/>
      <c r="CE111" s="899"/>
      <c r="CF111" s="960">
        <v>27.8</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417</v>
      </c>
      <c r="DH111" s="899"/>
      <c r="DI111" s="899"/>
      <c r="DJ111" s="899"/>
      <c r="DK111" s="899"/>
      <c r="DL111" s="899" t="s">
        <v>443</v>
      </c>
      <c r="DM111" s="899"/>
      <c r="DN111" s="899"/>
      <c r="DO111" s="899"/>
      <c r="DP111" s="899"/>
      <c r="DQ111" s="899" t="s">
        <v>443</v>
      </c>
      <c r="DR111" s="899"/>
      <c r="DS111" s="899"/>
      <c r="DT111" s="899"/>
      <c r="DU111" s="899"/>
      <c r="DV111" s="876" t="s">
        <v>448</v>
      </c>
      <c r="DW111" s="876"/>
      <c r="DX111" s="876"/>
      <c r="DY111" s="876"/>
      <c r="DZ111" s="877"/>
    </row>
    <row r="112" spans="1:131" s="247" customFormat="1" ht="26.25" customHeight="1" x14ac:dyDescent="0.15">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443</v>
      </c>
      <c r="AB112" s="862"/>
      <c r="AC112" s="862"/>
      <c r="AD112" s="862"/>
      <c r="AE112" s="863"/>
      <c r="AF112" s="864" t="s">
        <v>451</v>
      </c>
      <c r="AG112" s="862"/>
      <c r="AH112" s="862"/>
      <c r="AI112" s="862"/>
      <c r="AJ112" s="863"/>
      <c r="AK112" s="864" t="s">
        <v>443</v>
      </c>
      <c r="AL112" s="862"/>
      <c r="AM112" s="862"/>
      <c r="AN112" s="862"/>
      <c r="AO112" s="863"/>
      <c r="AP112" s="909" t="s">
        <v>443</v>
      </c>
      <c r="AQ112" s="910"/>
      <c r="AR112" s="910"/>
      <c r="AS112" s="910"/>
      <c r="AT112" s="911"/>
      <c r="AU112" s="1021"/>
      <c r="AV112" s="1022"/>
      <c r="AW112" s="1022"/>
      <c r="AX112" s="1022"/>
      <c r="AY112" s="1022"/>
      <c r="AZ112" s="897" t="s">
        <v>452</v>
      </c>
      <c r="BA112" s="832"/>
      <c r="BB112" s="832"/>
      <c r="BC112" s="832"/>
      <c r="BD112" s="832"/>
      <c r="BE112" s="832"/>
      <c r="BF112" s="832"/>
      <c r="BG112" s="832"/>
      <c r="BH112" s="832"/>
      <c r="BI112" s="832"/>
      <c r="BJ112" s="832"/>
      <c r="BK112" s="832"/>
      <c r="BL112" s="832"/>
      <c r="BM112" s="832"/>
      <c r="BN112" s="832"/>
      <c r="BO112" s="832"/>
      <c r="BP112" s="833"/>
      <c r="BQ112" s="898">
        <v>6070543</v>
      </c>
      <c r="BR112" s="899"/>
      <c r="BS112" s="899"/>
      <c r="BT112" s="899"/>
      <c r="BU112" s="899"/>
      <c r="BV112" s="899">
        <v>5749293</v>
      </c>
      <c r="BW112" s="899"/>
      <c r="BX112" s="899"/>
      <c r="BY112" s="899"/>
      <c r="BZ112" s="899"/>
      <c r="CA112" s="899">
        <v>5646228</v>
      </c>
      <c r="CB112" s="899"/>
      <c r="CC112" s="899"/>
      <c r="CD112" s="899"/>
      <c r="CE112" s="899"/>
      <c r="CF112" s="960">
        <v>88.7</v>
      </c>
      <c r="CG112" s="961"/>
      <c r="CH112" s="961"/>
      <c r="CI112" s="961"/>
      <c r="CJ112" s="961"/>
      <c r="CK112" s="1016"/>
      <c r="CL112" s="903"/>
      <c r="CM112" s="906" t="s">
        <v>453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443</v>
      </c>
      <c r="DH112" s="899"/>
      <c r="DI112" s="899"/>
      <c r="DJ112" s="899"/>
      <c r="DK112" s="899"/>
      <c r="DL112" s="899" t="s">
        <v>443</v>
      </c>
      <c r="DM112" s="899"/>
      <c r="DN112" s="899"/>
      <c r="DO112" s="899"/>
      <c r="DP112" s="899"/>
      <c r="DQ112" s="899" t="s">
        <v>454</v>
      </c>
      <c r="DR112" s="899"/>
      <c r="DS112" s="899"/>
      <c r="DT112" s="899"/>
      <c r="DU112" s="899"/>
      <c r="DV112" s="876" t="s">
        <v>443</v>
      </c>
      <c r="DW112" s="876"/>
      <c r="DX112" s="876"/>
      <c r="DY112" s="876"/>
      <c r="DZ112" s="877"/>
    </row>
    <row r="113" spans="1:130" s="247" customFormat="1" ht="26.25" customHeight="1" x14ac:dyDescent="0.15">
      <c r="A113" s="1003"/>
      <c r="B113" s="1004"/>
      <c r="C113" s="832" t="s">
        <v>455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437278</v>
      </c>
      <c r="AB113" s="1008"/>
      <c r="AC113" s="1008"/>
      <c r="AD113" s="1008"/>
      <c r="AE113" s="1009"/>
      <c r="AF113" s="1010">
        <v>422934</v>
      </c>
      <c r="AG113" s="1008"/>
      <c r="AH113" s="1008"/>
      <c r="AI113" s="1008"/>
      <c r="AJ113" s="1009"/>
      <c r="AK113" s="1010">
        <v>447673</v>
      </c>
      <c r="AL113" s="1008"/>
      <c r="AM113" s="1008"/>
      <c r="AN113" s="1008"/>
      <c r="AO113" s="1009"/>
      <c r="AP113" s="1011">
        <v>7</v>
      </c>
      <c r="AQ113" s="1012"/>
      <c r="AR113" s="1012"/>
      <c r="AS113" s="1012"/>
      <c r="AT113" s="1013"/>
      <c r="AU113" s="1021"/>
      <c r="AV113" s="1022"/>
      <c r="AW113" s="1022"/>
      <c r="AX113" s="1022"/>
      <c r="AY113" s="1022"/>
      <c r="AZ113" s="897" t="s">
        <v>456</v>
      </c>
      <c r="BA113" s="832"/>
      <c r="BB113" s="832"/>
      <c r="BC113" s="832"/>
      <c r="BD113" s="832"/>
      <c r="BE113" s="832"/>
      <c r="BF113" s="832"/>
      <c r="BG113" s="832"/>
      <c r="BH113" s="832"/>
      <c r="BI113" s="832"/>
      <c r="BJ113" s="832"/>
      <c r="BK113" s="832"/>
      <c r="BL113" s="832"/>
      <c r="BM113" s="832"/>
      <c r="BN113" s="832"/>
      <c r="BO113" s="832"/>
      <c r="BP113" s="833"/>
      <c r="BQ113" s="898">
        <v>1541803</v>
      </c>
      <c r="BR113" s="899"/>
      <c r="BS113" s="899"/>
      <c r="BT113" s="899"/>
      <c r="BU113" s="899"/>
      <c r="BV113" s="899">
        <v>1508314</v>
      </c>
      <c r="BW113" s="899"/>
      <c r="BX113" s="899"/>
      <c r="BY113" s="899"/>
      <c r="BZ113" s="899"/>
      <c r="CA113" s="899">
        <v>1365503</v>
      </c>
      <c r="CB113" s="899"/>
      <c r="CC113" s="899"/>
      <c r="CD113" s="899"/>
      <c r="CE113" s="899"/>
      <c r="CF113" s="960">
        <v>21.5</v>
      </c>
      <c r="CG113" s="961"/>
      <c r="CH113" s="961"/>
      <c r="CI113" s="961"/>
      <c r="CJ113" s="961"/>
      <c r="CK113" s="1016"/>
      <c r="CL113" s="903"/>
      <c r="CM113" s="906" t="s">
        <v>457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443</v>
      </c>
      <c r="DM113" s="862"/>
      <c r="DN113" s="862"/>
      <c r="DO113" s="862"/>
      <c r="DP113" s="863"/>
      <c r="DQ113" s="864" t="s">
        <v>443</v>
      </c>
      <c r="DR113" s="862"/>
      <c r="DS113" s="862"/>
      <c r="DT113" s="862"/>
      <c r="DU113" s="863"/>
      <c r="DV113" s="909" t="s">
        <v>443</v>
      </c>
      <c r="DW113" s="910"/>
      <c r="DX113" s="910"/>
      <c r="DY113" s="910"/>
      <c r="DZ113" s="911"/>
    </row>
    <row r="114" spans="1:130" s="247" customFormat="1" ht="26.25" customHeight="1" x14ac:dyDescent="0.15">
      <c r="A114" s="1003"/>
      <c r="B114" s="1004"/>
      <c r="C114" s="832" t="s">
        <v>458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43421</v>
      </c>
      <c r="AB114" s="862"/>
      <c r="AC114" s="862"/>
      <c r="AD114" s="862"/>
      <c r="AE114" s="863"/>
      <c r="AF114" s="864">
        <v>94473</v>
      </c>
      <c r="AG114" s="862"/>
      <c r="AH114" s="862"/>
      <c r="AI114" s="862"/>
      <c r="AJ114" s="863"/>
      <c r="AK114" s="864">
        <v>114969</v>
      </c>
      <c r="AL114" s="862"/>
      <c r="AM114" s="862"/>
      <c r="AN114" s="862"/>
      <c r="AO114" s="863"/>
      <c r="AP114" s="909">
        <v>1.8</v>
      </c>
      <c r="AQ114" s="910"/>
      <c r="AR114" s="910"/>
      <c r="AS114" s="910"/>
      <c r="AT114" s="911"/>
      <c r="AU114" s="1021"/>
      <c r="AV114" s="1022"/>
      <c r="AW114" s="1022"/>
      <c r="AX114" s="1022"/>
      <c r="AY114" s="1022"/>
      <c r="AZ114" s="897" t="s">
        <v>459</v>
      </c>
      <c r="BA114" s="832"/>
      <c r="BB114" s="832"/>
      <c r="BC114" s="832"/>
      <c r="BD114" s="832"/>
      <c r="BE114" s="832"/>
      <c r="BF114" s="832"/>
      <c r="BG114" s="832"/>
      <c r="BH114" s="832"/>
      <c r="BI114" s="832"/>
      <c r="BJ114" s="832"/>
      <c r="BK114" s="832"/>
      <c r="BL114" s="832"/>
      <c r="BM114" s="832"/>
      <c r="BN114" s="832"/>
      <c r="BO114" s="832"/>
      <c r="BP114" s="833"/>
      <c r="BQ114" s="898">
        <v>1963875</v>
      </c>
      <c r="BR114" s="899"/>
      <c r="BS114" s="899"/>
      <c r="BT114" s="899"/>
      <c r="BU114" s="899"/>
      <c r="BV114" s="899">
        <v>1843878</v>
      </c>
      <c r="BW114" s="899"/>
      <c r="BX114" s="899"/>
      <c r="BY114" s="899"/>
      <c r="BZ114" s="899"/>
      <c r="CA114" s="899">
        <v>1769720</v>
      </c>
      <c r="CB114" s="899"/>
      <c r="CC114" s="899"/>
      <c r="CD114" s="899"/>
      <c r="CE114" s="899"/>
      <c r="CF114" s="960">
        <v>27.8</v>
      </c>
      <c r="CG114" s="961"/>
      <c r="CH114" s="961"/>
      <c r="CI114" s="961"/>
      <c r="CJ114" s="961"/>
      <c r="CK114" s="1016"/>
      <c r="CL114" s="903"/>
      <c r="CM114" s="906" t="s">
        <v>460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443</v>
      </c>
      <c r="DM114" s="862"/>
      <c r="DN114" s="862"/>
      <c r="DO114" s="862"/>
      <c r="DP114" s="863"/>
      <c r="DQ114" s="864" t="s">
        <v>451</v>
      </c>
      <c r="DR114" s="862"/>
      <c r="DS114" s="862"/>
      <c r="DT114" s="862"/>
      <c r="DU114" s="863"/>
      <c r="DV114" s="909" t="s">
        <v>417</v>
      </c>
      <c r="DW114" s="910"/>
      <c r="DX114" s="910"/>
      <c r="DY114" s="910"/>
      <c r="DZ114" s="911"/>
    </row>
    <row r="115" spans="1:130" s="247" customFormat="1" ht="26.25" customHeight="1" x14ac:dyDescent="0.15">
      <c r="A115" s="1003"/>
      <c r="B115" s="1004"/>
      <c r="C115" s="832" t="s">
        <v>461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54</v>
      </c>
      <c r="AB115" s="1008"/>
      <c r="AC115" s="1008"/>
      <c r="AD115" s="1008"/>
      <c r="AE115" s="1009"/>
      <c r="AF115" s="1010">
        <v>45</v>
      </c>
      <c r="AG115" s="1008"/>
      <c r="AH115" s="1008"/>
      <c r="AI115" s="1008"/>
      <c r="AJ115" s="1009"/>
      <c r="AK115" s="1010">
        <v>38</v>
      </c>
      <c r="AL115" s="1008"/>
      <c r="AM115" s="1008"/>
      <c r="AN115" s="1008"/>
      <c r="AO115" s="1009"/>
      <c r="AP115" s="1011">
        <v>0</v>
      </c>
      <c r="AQ115" s="1012"/>
      <c r="AR115" s="1012"/>
      <c r="AS115" s="1012"/>
      <c r="AT115" s="1013"/>
      <c r="AU115" s="1021"/>
      <c r="AV115" s="1022"/>
      <c r="AW115" s="1022"/>
      <c r="AX115" s="1022"/>
      <c r="AY115" s="1022"/>
      <c r="AZ115" s="897" t="s">
        <v>462</v>
      </c>
      <c r="BA115" s="832"/>
      <c r="BB115" s="832"/>
      <c r="BC115" s="832"/>
      <c r="BD115" s="832"/>
      <c r="BE115" s="832"/>
      <c r="BF115" s="832"/>
      <c r="BG115" s="832"/>
      <c r="BH115" s="832"/>
      <c r="BI115" s="832"/>
      <c r="BJ115" s="832"/>
      <c r="BK115" s="832"/>
      <c r="BL115" s="832"/>
      <c r="BM115" s="832"/>
      <c r="BN115" s="832"/>
      <c r="BO115" s="832"/>
      <c r="BP115" s="833"/>
      <c r="BQ115" s="898" t="s">
        <v>443</v>
      </c>
      <c r="BR115" s="899"/>
      <c r="BS115" s="899"/>
      <c r="BT115" s="899"/>
      <c r="BU115" s="899"/>
      <c r="BV115" s="899" t="s">
        <v>463</v>
      </c>
      <c r="BW115" s="899"/>
      <c r="BX115" s="899"/>
      <c r="BY115" s="899"/>
      <c r="BZ115" s="899"/>
      <c r="CA115" s="899" t="s">
        <v>417</v>
      </c>
      <c r="CB115" s="899"/>
      <c r="CC115" s="899"/>
      <c r="CD115" s="899"/>
      <c r="CE115" s="899"/>
      <c r="CF115" s="960" t="s">
        <v>417</v>
      </c>
      <c r="CG115" s="961"/>
      <c r="CH115" s="961"/>
      <c r="CI115" s="961"/>
      <c r="CJ115" s="961"/>
      <c r="CK115" s="1016"/>
      <c r="CL115" s="903"/>
      <c r="CM115" s="897" t="s">
        <v>464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1802625</v>
      </c>
      <c r="DH115" s="862"/>
      <c r="DI115" s="862"/>
      <c r="DJ115" s="862"/>
      <c r="DK115" s="863"/>
      <c r="DL115" s="864">
        <v>1764720</v>
      </c>
      <c r="DM115" s="862"/>
      <c r="DN115" s="862"/>
      <c r="DO115" s="862"/>
      <c r="DP115" s="863"/>
      <c r="DQ115" s="864">
        <v>1766686</v>
      </c>
      <c r="DR115" s="862"/>
      <c r="DS115" s="862"/>
      <c r="DT115" s="862"/>
      <c r="DU115" s="863"/>
      <c r="DV115" s="909">
        <v>27.8</v>
      </c>
      <c r="DW115" s="910"/>
      <c r="DX115" s="910"/>
      <c r="DY115" s="910"/>
      <c r="DZ115" s="911"/>
    </row>
    <row r="116" spans="1:130" s="247" customFormat="1" ht="26.25" customHeight="1" x14ac:dyDescent="0.15">
      <c r="A116" s="1005"/>
      <c r="B116" s="1006"/>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417</v>
      </c>
      <c r="AB116" s="862"/>
      <c r="AC116" s="862"/>
      <c r="AD116" s="862"/>
      <c r="AE116" s="863"/>
      <c r="AF116" s="864" t="s">
        <v>443</v>
      </c>
      <c r="AG116" s="862"/>
      <c r="AH116" s="862"/>
      <c r="AI116" s="862"/>
      <c r="AJ116" s="863"/>
      <c r="AK116" s="864" t="s">
        <v>417</v>
      </c>
      <c r="AL116" s="862"/>
      <c r="AM116" s="862"/>
      <c r="AN116" s="862"/>
      <c r="AO116" s="863"/>
      <c r="AP116" s="909" t="s">
        <v>443</v>
      </c>
      <c r="AQ116" s="910"/>
      <c r="AR116" s="910"/>
      <c r="AS116" s="910"/>
      <c r="AT116" s="911"/>
      <c r="AU116" s="1021"/>
      <c r="AV116" s="1022"/>
      <c r="AW116" s="1022"/>
      <c r="AX116" s="1022"/>
      <c r="AY116" s="1022"/>
      <c r="AZ116" s="948" t="s">
        <v>466</v>
      </c>
      <c r="BA116" s="949"/>
      <c r="BB116" s="949"/>
      <c r="BC116" s="949"/>
      <c r="BD116" s="949"/>
      <c r="BE116" s="949"/>
      <c r="BF116" s="949"/>
      <c r="BG116" s="949"/>
      <c r="BH116" s="949"/>
      <c r="BI116" s="949"/>
      <c r="BJ116" s="949"/>
      <c r="BK116" s="949"/>
      <c r="BL116" s="949"/>
      <c r="BM116" s="949"/>
      <c r="BN116" s="949"/>
      <c r="BO116" s="949"/>
      <c r="BP116" s="950"/>
      <c r="BQ116" s="898" t="s">
        <v>417</v>
      </c>
      <c r="BR116" s="899"/>
      <c r="BS116" s="899"/>
      <c r="BT116" s="899"/>
      <c r="BU116" s="899"/>
      <c r="BV116" s="899" t="s">
        <v>467</v>
      </c>
      <c r="BW116" s="899"/>
      <c r="BX116" s="899"/>
      <c r="BY116" s="899"/>
      <c r="BZ116" s="899"/>
      <c r="CA116" s="899" t="s">
        <v>443</v>
      </c>
      <c r="CB116" s="899"/>
      <c r="CC116" s="899"/>
      <c r="CD116" s="899"/>
      <c r="CE116" s="899"/>
      <c r="CF116" s="960" t="s">
        <v>468</v>
      </c>
      <c r="CG116" s="961"/>
      <c r="CH116" s="961"/>
      <c r="CI116" s="961"/>
      <c r="CJ116" s="961"/>
      <c r="CK116" s="1016"/>
      <c r="CL116" s="903"/>
      <c r="CM116" s="906" t="s">
        <v>469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443</v>
      </c>
      <c r="DH116" s="862"/>
      <c r="DI116" s="862"/>
      <c r="DJ116" s="862"/>
      <c r="DK116" s="863"/>
      <c r="DL116" s="864" t="s">
        <v>467</v>
      </c>
      <c r="DM116" s="862"/>
      <c r="DN116" s="862"/>
      <c r="DO116" s="862"/>
      <c r="DP116" s="863"/>
      <c r="DQ116" s="864" t="s">
        <v>128</v>
      </c>
      <c r="DR116" s="862"/>
      <c r="DS116" s="862"/>
      <c r="DT116" s="862"/>
      <c r="DU116" s="863"/>
      <c r="DV116" s="909" t="s">
        <v>443</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470</v>
      </c>
      <c r="Z117" s="988"/>
      <c r="AA117" s="993">
        <v>2020835</v>
      </c>
      <c r="AB117" s="994"/>
      <c r="AC117" s="994"/>
      <c r="AD117" s="994"/>
      <c r="AE117" s="995"/>
      <c r="AF117" s="996">
        <v>2009559</v>
      </c>
      <c r="AG117" s="994"/>
      <c r="AH117" s="994"/>
      <c r="AI117" s="994"/>
      <c r="AJ117" s="995"/>
      <c r="AK117" s="996">
        <v>1993384</v>
      </c>
      <c r="AL117" s="994"/>
      <c r="AM117" s="994"/>
      <c r="AN117" s="994"/>
      <c r="AO117" s="995"/>
      <c r="AP117" s="997"/>
      <c r="AQ117" s="998"/>
      <c r="AR117" s="998"/>
      <c r="AS117" s="998"/>
      <c r="AT117" s="999"/>
      <c r="AU117" s="1021"/>
      <c r="AV117" s="1022"/>
      <c r="AW117" s="1022"/>
      <c r="AX117" s="1022"/>
      <c r="AY117" s="1022"/>
      <c r="AZ117" s="948" t="s">
        <v>471</v>
      </c>
      <c r="BA117" s="949"/>
      <c r="BB117" s="949"/>
      <c r="BC117" s="949"/>
      <c r="BD117" s="949"/>
      <c r="BE117" s="949"/>
      <c r="BF117" s="949"/>
      <c r="BG117" s="949"/>
      <c r="BH117" s="949"/>
      <c r="BI117" s="949"/>
      <c r="BJ117" s="949"/>
      <c r="BK117" s="949"/>
      <c r="BL117" s="949"/>
      <c r="BM117" s="949"/>
      <c r="BN117" s="949"/>
      <c r="BO117" s="949"/>
      <c r="BP117" s="950"/>
      <c r="BQ117" s="898" t="s">
        <v>443</v>
      </c>
      <c r="BR117" s="899"/>
      <c r="BS117" s="899"/>
      <c r="BT117" s="899"/>
      <c r="BU117" s="899"/>
      <c r="BV117" s="899" t="s">
        <v>443</v>
      </c>
      <c r="BW117" s="899"/>
      <c r="BX117" s="899"/>
      <c r="BY117" s="899"/>
      <c r="BZ117" s="899"/>
      <c r="CA117" s="899" t="s">
        <v>451</v>
      </c>
      <c r="CB117" s="899"/>
      <c r="CC117" s="899"/>
      <c r="CD117" s="899"/>
      <c r="CE117" s="899"/>
      <c r="CF117" s="960" t="s">
        <v>443</v>
      </c>
      <c r="CG117" s="961"/>
      <c r="CH117" s="961"/>
      <c r="CI117" s="961"/>
      <c r="CJ117" s="961"/>
      <c r="CK117" s="1016"/>
      <c r="CL117" s="903"/>
      <c r="CM117" s="906" t="s">
        <v>472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454</v>
      </c>
      <c r="DH117" s="862"/>
      <c r="DI117" s="862"/>
      <c r="DJ117" s="862"/>
      <c r="DK117" s="863"/>
      <c r="DL117" s="864" t="s">
        <v>443</v>
      </c>
      <c r="DM117" s="862"/>
      <c r="DN117" s="862"/>
      <c r="DO117" s="862"/>
      <c r="DP117" s="863"/>
      <c r="DQ117" s="864" t="s">
        <v>454</v>
      </c>
      <c r="DR117" s="862"/>
      <c r="DS117" s="862"/>
      <c r="DT117" s="862"/>
      <c r="DU117" s="863"/>
      <c r="DV117" s="909" t="s">
        <v>463</v>
      </c>
      <c r="DW117" s="910"/>
      <c r="DX117" s="910"/>
      <c r="DY117" s="910"/>
      <c r="DZ117" s="911"/>
    </row>
    <row r="118" spans="1:130" s="247" customFormat="1" ht="26.25" customHeight="1" x14ac:dyDescent="0.15">
      <c r="A118" s="986" t="s">
        <v>438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436</v>
      </c>
      <c r="AB118" s="987"/>
      <c r="AC118" s="987"/>
      <c r="AD118" s="987"/>
      <c r="AE118" s="988"/>
      <c r="AF118" s="989" t="s">
        <v>308</v>
      </c>
      <c r="AG118" s="987"/>
      <c r="AH118" s="987"/>
      <c r="AI118" s="987"/>
      <c r="AJ118" s="988"/>
      <c r="AK118" s="989" t="s">
        <v>307</v>
      </c>
      <c r="AL118" s="987"/>
      <c r="AM118" s="987"/>
      <c r="AN118" s="987"/>
      <c r="AO118" s="988"/>
      <c r="AP118" s="990" t="s">
        <v>437</v>
      </c>
      <c r="AQ118" s="991"/>
      <c r="AR118" s="991"/>
      <c r="AS118" s="991"/>
      <c r="AT118" s="992"/>
      <c r="AU118" s="1021"/>
      <c r="AV118" s="1022"/>
      <c r="AW118" s="1022"/>
      <c r="AX118" s="1022"/>
      <c r="AY118" s="1022"/>
      <c r="AZ118" s="964" t="s">
        <v>473</v>
      </c>
      <c r="BA118" s="965"/>
      <c r="BB118" s="965"/>
      <c r="BC118" s="965"/>
      <c r="BD118" s="965"/>
      <c r="BE118" s="965"/>
      <c r="BF118" s="965"/>
      <c r="BG118" s="965"/>
      <c r="BH118" s="965"/>
      <c r="BI118" s="965"/>
      <c r="BJ118" s="965"/>
      <c r="BK118" s="965"/>
      <c r="BL118" s="965"/>
      <c r="BM118" s="965"/>
      <c r="BN118" s="965"/>
      <c r="BO118" s="965"/>
      <c r="BP118" s="966"/>
      <c r="BQ118" s="967" t="s">
        <v>463</v>
      </c>
      <c r="BR118" s="930"/>
      <c r="BS118" s="930"/>
      <c r="BT118" s="930"/>
      <c r="BU118" s="930"/>
      <c r="BV118" s="930" t="s">
        <v>463</v>
      </c>
      <c r="BW118" s="930"/>
      <c r="BX118" s="930"/>
      <c r="BY118" s="930"/>
      <c r="BZ118" s="930"/>
      <c r="CA118" s="930" t="s">
        <v>417</v>
      </c>
      <c r="CB118" s="930"/>
      <c r="CC118" s="930"/>
      <c r="CD118" s="930"/>
      <c r="CE118" s="930"/>
      <c r="CF118" s="960" t="s">
        <v>443</v>
      </c>
      <c r="CG118" s="961"/>
      <c r="CH118" s="961"/>
      <c r="CI118" s="961"/>
      <c r="CJ118" s="961"/>
      <c r="CK118" s="1016"/>
      <c r="CL118" s="903"/>
      <c r="CM118" s="906" t="s">
        <v>474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467</v>
      </c>
      <c r="DH118" s="862"/>
      <c r="DI118" s="862"/>
      <c r="DJ118" s="862"/>
      <c r="DK118" s="863"/>
      <c r="DL118" s="864" t="s">
        <v>417</v>
      </c>
      <c r="DM118" s="862"/>
      <c r="DN118" s="862"/>
      <c r="DO118" s="862"/>
      <c r="DP118" s="863"/>
      <c r="DQ118" s="864" t="s">
        <v>467</v>
      </c>
      <c r="DR118" s="862"/>
      <c r="DS118" s="862"/>
      <c r="DT118" s="862"/>
      <c r="DU118" s="863"/>
      <c r="DV118" s="909" t="s">
        <v>443</v>
      </c>
      <c r="DW118" s="910"/>
      <c r="DX118" s="910"/>
      <c r="DY118" s="910"/>
      <c r="DZ118" s="911"/>
    </row>
    <row r="119" spans="1:130" s="247" customFormat="1" ht="26.25" customHeight="1" x14ac:dyDescent="0.15">
      <c r="A119" s="900" t="s">
        <v>441</v>
      </c>
      <c r="B119" s="901"/>
      <c r="C119" s="976" t="s">
        <v>442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443</v>
      </c>
      <c r="AB119" s="980"/>
      <c r="AC119" s="980"/>
      <c r="AD119" s="980"/>
      <c r="AE119" s="981"/>
      <c r="AF119" s="982" t="s">
        <v>443</v>
      </c>
      <c r="AG119" s="980"/>
      <c r="AH119" s="980"/>
      <c r="AI119" s="980"/>
      <c r="AJ119" s="981"/>
      <c r="AK119" s="982" t="s">
        <v>463</v>
      </c>
      <c r="AL119" s="980"/>
      <c r="AM119" s="980"/>
      <c r="AN119" s="980"/>
      <c r="AO119" s="981"/>
      <c r="AP119" s="983" t="s">
        <v>451</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475</v>
      </c>
      <c r="BP119" s="963"/>
      <c r="BQ119" s="967">
        <v>23905961</v>
      </c>
      <c r="BR119" s="930"/>
      <c r="BS119" s="930"/>
      <c r="BT119" s="930"/>
      <c r="BU119" s="930"/>
      <c r="BV119" s="930">
        <v>23537953</v>
      </c>
      <c r="BW119" s="930"/>
      <c r="BX119" s="930"/>
      <c r="BY119" s="930"/>
      <c r="BZ119" s="930"/>
      <c r="CA119" s="930">
        <v>22594174</v>
      </c>
      <c r="CB119" s="930"/>
      <c r="CC119" s="930"/>
      <c r="CD119" s="930"/>
      <c r="CE119" s="930"/>
      <c r="CF119" s="828"/>
      <c r="CG119" s="829"/>
      <c r="CH119" s="829"/>
      <c r="CI119" s="829"/>
      <c r="CJ119" s="919"/>
      <c r="CK119" s="1017"/>
      <c r="CL119" s="905"/>
      <c r="CM119" s="923" t="s">
        <v>476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417</v>
      </c>
      <c r="DH119" s="845"/>
      <c r="DI119" s="845"/>
      <c r="DJ119" s="845"/>
      <c r="DK119" s="846"/>
      <c r="DL119" s="847" t="s">
        <v>443</v>
      </c>
      <c r="DM119" s="845"/>
      <c r="DN119" s="845"/>
      <c r="DO119" s="845"/>
      <c r="DP119" s="846"/>
      <c r="DQ119" s="847" t="s">
        <v>448</v>
      </c>
      <c r="DR119" s="845"/>
      <c r="DS119" s="845"/>
      <c r="DT119" s="845"/>
      <c r="DU119" s="846"/>
      <c r="DV119" s="933" t="s">
        <v>463</v>
      </c>
      <c r="DW119" s="934"/>
      <c r="DX119" s="934"/>
      <c r="DY119" s="934"/>
      <c r="DZ119" s="935"/>
    </row>
    <row r="120" spans="1:130" s="247" customFormat="1" ht="26.25" customHeight="1" x14ac:dyDescent="0.15">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448</v>
      </c>
      <c r="AB120" s="862"/>
      <c r="AC120" s="862"/>
      <c r="AD120" s="862"/>
      <c r="AE120" s="863"/>
      <c r="AF120" s="864" t="s">
        <v>417</v>
      </c>
      <c r="AG120" s="862"/>
      <c r="AH120" s="862"/>
      <c r="AI120" s="862"/>
      <c r="AJ120" s="863"/>
      <c r="AK120" s="864" t="s">
        <v>417</v>
      </c>
      <c r="AL120" s="862"/>
      <c r="AM120" s="862"/>
      <c r="AN120" s="862"/>
      <c r="AO120" s="863"/>
      <c r="AP120" s="909" t="s">
        <v>467</v>
      </c>
      <c r="AQ120" s="910"/>
      <c r="AR120" s="910"/>
      <c r="AS120" s="910"/>
      <c r="AT120" s="911"/>
      <c r="AU120" s="968" t="s">
        <v>477</v>
      </c>
      <c r="AV120" s="969"/>
      <c r="AW120" s="969"/>
      <c r="AX120" s="969"/>
      <c r="AY120" s="970"/>
      <c r="AZ120" s="945" t="s">
        <v>478</v>
      </c>
      <c r="BA120" s="890"/>
      <c r="BB120" s="890"/>
      <c r="BC120" s="890"/>
      <c r="BD120" s="890"/>
      <c r="BE120" s="890"/>
      <c r="BF120" s="890"/>
      <c r="BG120" s="890"/>
      <c r="BH120" s="890"/>
      <c r="BI120" s="890"/>
      <c r="BJ120" s="890"/>
      <c r="BK120" s="890"/>
      <c r="BL120" s="890"/>
      <c r="BM120" s="890"/>
      <c r="BN120" s="890"/>
      <c r="BO120" s="890"/>
      <c r="BP120" s="891"/>
      <c r="BQ120" s="946">
        <v>6037261</v>
      </c>
      <c r="BR120" s="927"/>
      <c r="BS120" s="927"/>
      <c r="BT120" s="927"/>
      <c r="BU120" s="927"/>
      <c r="BV120" s="927">
        <v>6051927</v>
      </c>
      <c r="BW120" s="927"/>
      <c r="BX120" s="927"/>
      <c r="BY120" s="927"/>
      <c r="BZ120" s="927"/>
      <c r="CA120" s="927">
        <v>7195030</v>
      </c>
      <c r="CB120" s="927"/>
      <c r="CC120" s="927"/>
      <c r="CD120" s="927"/>
      <c r="CE120" s="927"/>
      <c r="CF120" s="951">
        <v>113</v>
      </c>
      <c r="CG120" s="952"/>
      <c r="CH120" s="952"/>
      <c r="CI120" s="952"/>
      <c r="CJ120" s="952"/>
      <c r="CK120" s="953" t="s">
        <v>479</v>
      </c>
      <c r="CL120" s="937"/>
      <c r="CM120" s="937"/>
      <c r="CN120" s="937"/>
      <c r="CO120" s="938"/>
      <c r="CP120" s="957" t="s">
        <v>480</v>
      </c>
      <c r="CQ120" s="958"/>
      <c r="CR120" s="958"/>
      <c r="CS120" s="958"/>
      <c r="CT120" s="958"/>
      <c r="CU120" s="958"/>
      <c r="CV120" s="958"/>
      <c r="CW120" s="958"/>
      <c r="CX120" s="958"/>
      <c r="CY120" s="958"/>
      <c r="CZ120" s="958"/>
      <c r="DA120" s="958"/>
      <c r="DB120" s="958"/>
      <c r="DC120" s="958"/>
      <c r="DD120" s="958"/>
      <c r="DE120" s="958"/>
      <c r="DF120" s="959"/>
      <c r="DG120" s="946">
        <v>3082831</v>
      </c>
      <c r="DH120" s="927"/>
      <c r="DI120" s="927"/>
      <c r="DJ120" s="927"/>
      <c r="DK120" s="927"/>
      <c r="DL120" s="927">
        <v>3044733</v>
      </c>
      <c r="DM120" s="927"/>
      <c r="DN120" s="927"/>
      <c r="DO120" s="927"/>
      <c r="DP120" s="927"/>
      <c r="DQ120" s="927">
        <v>2945979</v>
      </c>
      <c r="DR120" s="927"/>
      <c r="DS120" s="927"/>
      <c r="DT120" s="927"/>
      <c r="DU120" s="927"/>
      <c r="DV120" s="928">
        <v>46.3</v>
      </c>
      <c r="DW120" s="928"/>
      <c r="DX120" s="928"/>
      <c r="DY120" s="928"/>
      <c r="DZ120" s="929"/>
    </row>
    <row r="121" spans="1:130" s="247" customFormat="1" ht="26.25" customHeight="1" x14ac:dyDescent="0.15">
      <c r="A121" s="902"/>
      <c r="B121" s="903"/>
      <c r="C121" s="948" t="s">
        <v>481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417</v>
      </c>
      <c r="AB121" s="862"/>
      <c r="AC121" s="862"/>
      <c r="AD121" s="862"/>
      <c r="AE121" s="863"/>
      <c r="AF121" s="864" t="s">
        <v>463</v>
      </c>
      <c r="AG121" s="862"/>
      <c r="AH121" s="862"/>
      <c r="AI121" s="862"/>
      <c r="AJ121" s="863"/>
      <c r="AK121" s="864" t="s">
        <v>417</v>
      </c>
      <c r="AL121" s="862"/>
      <c r="AM121" s="862"/>
      <c r="AN121" s="862"/>
      <c r="AO121" s="863"/>
      <c r="AP121" s="909" t="s">
        <v>451</v>
      </c>
      <c r="AQ121" s="910"/>
      <c r="AR121" s="910"/>
      <c r="AS121" s="910"/>
      <c r="AT121" s="911"/>
      <c r="AU121" s="971"/>
      <c r="AV121" s="972"/>
      <c r="AW121" s="972"/>
      <c r="AX121" s="972"/>
      <c r="AY121" s="973"/>
      <c r="AZ121" s="897" t="s">
        <v>482</v>
      </c>
      <c r="BA121" s="832"/>
      <c r="BB121" s="832"/>
      <c r="BC121" s="832"/>
      <c r="BD121" s="832"/>
      <c r="BE121" s="832"/>
      <c r="BF121" s="832"/>
      <c r="BG121" s="832"/>
      <c r="BH121" s="832"/>
      <c r="BI121" s="832"/>
      <c r="BJ121" s="832"/>
      <c r="BK121" s="832"/>
      <c r="BL121" s="832"/>
      <c r="BM121" s="832"/>
      <c r="BN121" s="832"/>
      <c r="BO121" s="832"/>
      <c r="BP121" s="833"/>
      <c r="BQ121" s="898">
        <v>157674</v>
      </c>
      <c r="BR121" s="899"/>
      <c r="BS121" s="899"/>
      <c r="BT121" s="899"/>
      <c r="BU121" s="899"/>
      <c r="BV121" s="899">
        <v>126585</v>
      </c>
      <c r="BW121" s="899"/>
      <c r="BX121" s="899"/>
      <c r="BY121" s="899"/>
      <c r="BZ121" s="899"/>
      <c r="CA121" s="899">
        <v>100706</v>
      </c>
      <c r="CB121" s="899"/>
      <c r="CC121" s="899"/>
      <c r="CD121" s="899"/>
      <c r="CE121" s="899"/>
      <c r="CF121" s="960">
        <v>1.6</v>
      </c>
      <c r="CG121" s="961"/>
      <c r="CH121" s="961"/>
      <c r="CI121" s="961"/>
      <c r="CJ121" s="961"/>
      <c r="CK121" s="954"/>
      <c r="CL121" s="940"/>
      <c r="CM121" s="940"/>
      <c r="CN121" s="940"/>
      <c r="CO121" s="941"/>
      <c r="CP121" s="920" t="s">
        <v>483</v>
      </c>
      <c r="CQ121" s="921"/>
      <c r="CR121" s="921"/>
      <c r="CS121" s="921"/>
      <c r="CT121" s="921"/>
      <c r="CU121" s="921"/>
      <c r="CV121" s="921"/>
      <c r="CW121" s="921"/>
      <c r="CX121" s="921"/>
      <c r="CY121" s="921"/>
      <c r="CZ121" s="921"/>
      <c r="DA121" s="921"/>
      <c r="DB121" s="921"/>
      <c r="DC121" s="921"/>
      <c r="DD121" s="921"/>
      <c r="DE121" s="921"/>
      <c r="DF121" s="922"/>
      <c r="DG121" s="898">
        <v>2001948</v>
      </c>
      <c r="DH121" s="899"/>
      <c r="DI121" s="899"/>
      <c r="DJ121" s="899"/>
      <c r="DK121" s="899"/>
      <c r="DL121" s="899">
        <v>1912506</v>
      </c>
      <c r="DM121" s="899"/>
      <c r="DN121" s="899"/>
      <c r="DO121" s="899"/>
      <c r="DP121" s="899"/>
      <c r="DQ121" s="899">
        <v>2075913</v>
      </c>
      <c r="DR121" s="899"/>
      <c r="DS121" s="899"/>
      <c r="DT121" s="899"/>
      <c r="DU121" s="899"/>
      <c r="DV121" s="876">
        <v>32.6</v>
      </c>
      <c r="DW121" s="876"/>
      <c r="DX121" s="876"/>
      <c r="DY121" s="876"/>
      <c r="DZ121" s="877"/>
    </row>
    <row r="122" spans="1:130" s="247" customFormat="1" ht="26.25" customHeight="1" x14ac:dyDescent="0.15">
      <c r="A122" s="902"/>
      <c r="B122" s="903"/>
      <c r="C122" s="906" t="s">
        <v>460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463</v>
      </c>
      <c r="AB122" s="862"/>
      <c r="AC122" s="862"/>
      <c r="AD122" s="862"/>
      <c r="AE122" s="863"/>
      <c r="AF122" s="864" t="s">
        <v>467</v>
      </c>
      <c r="AG122" s="862"/>
      <c r="AH122" s="862"/>
      <c r="AI122" s="862"/>
      <c r="AJ122" s="863"/>
      <c r="AK122" s="864" t="s">
        <v>451</v>
      </c>
      <c r="AL122" s="862"/>
      <c r="AM122" s="862"/>
      <c r="AN122" s="862"/>
      <c r="AO122" s="863"/>
      <c r="AP122" s="909" t="s">
        <v>463</v>
      </c>
      <c r="AQ122" s="910"/>
      <c r="AR122" s="910"/>
      <c r="AS122" s="910"/>
      <c r="AT122" s="911"/>
      <c r="AU122" s="971"/>
      <c r="AV122" s="972"/>
      <c r="AW122" s="972"/>
      <c r="AX122" s="972"/>
      <c r="AY122" s="973"/>
      <c r="AZ122" s="964" t="s">
        <v>484</v>
      </c>
      <c r="BA122" s="965"/>
      <c r="BB122" s="965"/>
      <c r="BC122" s="965"/>
      <c r="BD122" s="965"/>
      <c r="BE122" s="965"/>
      <c r="BF122" s="965"/>
      <c r="BG122" s="965"/>
      <c r="BH122" s="965"/>
      <c r="BI122" s="965"/>
      <c r="BJ122" s="965"/>
      <c r="BK122" s="965"/>
      <c r="BL122" s="965"/>
      <c r="BM122" s="965"/>
      <c r="BN122" s="965"/>
      <c r="BO122" s="965"/>
      <c r="BP122" s="966"/>
      <c r="BQ122" s="967">
        <v>13262861</v>
      </c>
      <c r="BR122" s="930"/>
      <c r="BS122" s="930"/>
      <c r="BT122" s="930"/>
      <c r="BU122" s="930"/>
      <c r="BV122" s="930">
        <v>12977510</v>
      </c>
      <c r="BW122" s="930"/>
      <c r="BX122" s="930"/>
      <c r="BY122" s="930"/>
      <c r="BZ122" s="930"/>
      <c r="CA122" s="930">
        <v>11546151</v>
      </c>
      <c r="CB122" s="930"/>
      <c r="CC122" s="930"/>
      <c r="CD122" s="930"/>
      <c r="CE122" s="930"/>
      <c r="CF122" s="931">
        <v>181.4</v>
      </c>
      <c r="CG122" s="932"/>
      <c r="CH122" s="932"/>
      <c r="CI122" s="932"/>
      <c r="CJ122" s="932"/>
      <c r="CK122" s="954"/>
      <c r="CL122" s="940"/>
      <c r="CM122" s="940"/>
      <c r="CN122" s="940"/>
      <c r="CO122" s="941"/>
      <c r="CP122" s="920" t="s">
        <v>485</v>
      </c>
      <c r="CQ122" s="921"/>
      <c r="CR122" s="921"/>
      <c r="CS122" s="921"/>
      <c r="CT122" s="921"/>
      <c r="CU122" s="921"/>
      <c r="CV122" s="921"/>
      <c r="CW122" s="921"/>
      <c r="CX122" s="921"/>
      <c r="CY122" s="921"/>
      <c r="CZ122" s="921"/>
      <c r="DA122" s="921"/>
      <c r="DB122" s="921"/>
      <c r="DC122" s="921"/>
      <c r="DD122" s="921"/>
      <c r="DE122" s="921"/>
      <c r="DF122" s="922"/>
      <c r="DG122" s="898">
        <v>889564</v>
      </c>
      <c r="DH122" s="899"/>
      <c r="DI122" s="899"/>
      <c r="DJ122" s="899"/>
      <c r="DK122" s="899"/>
      <c r="DL122" s="899">
        <v>664912</v>
      </c>
      <c r="DM122" s="899"/>
      <c r="DN122" s="899"/>
      <c r="DO122" s="899"/>
      <c r="DP122" s="899"/>
      <c r="DQ122" s="899">
        <v>456120</v>
      </c>
      <c r="DR122" s="899"/>
      <c r="DS122" s="899"/>
      <c r="DT122" s="899"/>
      <c r="DU122" s="899"/>
      <c r="DV122" s="876">
        <v>7.2</v>
      </c>
      <c r="DW122" s="876"/>
      <c r="DX122" s="876"/>
      <c r="DY122" s="876"/>
      <c r="DZ122" s="877"/>
    </row>
    <row r="123" spans="1:130" s="247" customFormat="1" ht="26.25" customHeight="1" x14ac:dyDescent="0.15">
      <c r="A123" s="902"/>
      <c r="B123" s="903"/>
      <c r="C123" s="906" t="s">
        <v>469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486</v>
      </c>
      <c r="AB123" s="862"/>
      <c r="AC123" s="862"/>
      <c r="AD123" s="862"/>
      <c r="AE123" s="863"/>
      <c r="AF123" s="864" t="s">
        <v>486</v>
      </c>
      <c r="AG123" s="862"/>
      <c r="AH123" s="862"/>
      <c r="AI123" s="862"/>
      <c r="AJ123" s="863"/>
      <c r="AK123" s="864" t="s">
        <v>463</v>
      </c>
      <c r="AL123" s="862"/>
      <c r="AM123" s="862"/>
      <c r="AN123" s="862"/>
      <c r="AO123" s="863"/>
      <c r="AP123" s="909" t="s">
        <v>417</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487</v>
      </c>
      <c r="BP123" s="963"/>
      <c r="BQ123" s="917">
        <v>19457796</v>
      </c>
      <c r="BR123" s="918"/>
      <c r="BS123" s="918"/>
      <c r="BT123" s="918"/>
      <c r="BU123" s="918"/>
      <c r="BV123" s="918">
        <v>19156022</v>
      </c>
      <c r="BW123" s="918"/>
      <c r="BX123" s="918"/>
      <c r="BY123" s="918"/>
      <c r="BZ123" s="918"/>
      <c r="CA123" s="918">
        <v>18841887</v>
      </c>
      <c r="CB123" s="918"/>
      <c r="CC123" s="918"/>
      <c r="CD123" s="918"/>
      <c r="CE123" s="918"/>
      <c r="CF123" s="828"/>
      <c r="CG123" s="829"/>
      <c r="CH123" s="829"/>
      <c r="CI123" s="829"/>
      <c r="CJ123" s="919"/>
      <c r="CK123" s="954"/>
      <c r="CL123" s="940"/>
      <c r="CM123" s="940"/>
      <c r="CN123" s="940"/>
      <c r="CO123" s="941"/>
      <c r="CP123" s="920" t="s">
        <v>488</v>
      </c>
      <c r="CQ123" s="921"/>
      <c r="CR123" s="921"/>
      <c r="CS123" s="921"/>
      <c r="CT123" s="921"/>
      <c r="CU123" s="921"/>
      <c r="CV123" s="921"/>
      <c r="CW123" s="921"/>
      <c r="CX123" s="921"/>
      <c r="CY123" s="921"/>
      <c r="CZ123" s="921"/>
      <c r="DA123" s="921"/>
      <c r="DB123" s="921"/>
      <c r="DC123" s="921"/>
      <c r="DD123" s="921"/>
      <c r="DE123" s="921"/>
      <c r="DF123" s="922"/>
      <c r="DG123" s="861">
        <v>96200</v>
      </c>
      <c r="DH123" s="862"/>
      <c r="DI123" s="862"/>
      <c r="DJ123" s="862"/>
      <c r="DK123" s="863"/>
      <c r="DL123" s="864">
        <v>127142</v>
      </c>
      <c r="DM123" s="862"/>
      <c r="DN123" s="862"/>
      <c r="DO123" s="862"/>
      <c r="DP123" s="863"/>
      <c r="DQ123" s="864">
        <v>168216</v>
      </c>
      <c r="DR123" s="862"/>
      <c r="DS123" s="862"/>
      <c r="DT123" s="862"/>
      <c r="DU123" s="863"/>
      <c r="DV123" s="909">
        <v>2.6</v>
      </c>
      <c r="DW123" s="910"/>
      <c r="DX123" s="910"/>
      <c r="DY123" s="910"/>
      <c r="DZ123" s="911"/>
    </row>
    <row r="124" spans="1:130" s="247" customFormat="1" ht="26.25" customHeight="1" thickBot="1" x14ac:dyDescent="0.2">
      <c r="A124" s="902"/>
      <c r="B124" s="903"/>
      <c r="C124" s="906" t="s">
        <v>472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417</v>
      </c>
      <c r="AB124" s="862"/>
      <c r="AC124" s="862"/>
      <c r="AD124" s="862"/>
      <c r="AE124" s="863"/>
      <c r="AF124" s="864" t="s">
        <v>443</v>
      </c>
      <c r="AG124" s="862"/>
      <c r="AH124" s="862"/>
      <c r="AI124" s="862"/>
      <c r="AJ124" s="863"/>
      <c r="AK124" s="864" t="s">
        <v>443</v>
      </c>
      <c r="AL124" s="862"/>
      <c r="AM124" s="862"/>
      <c r="AN124" s="862"/>
      <c r="AO124" s="863"/>
      <c r="AP124" s="909" t="s">
        <v>443</v>
      </c>
      <c r="AQ124" s="910"/>
      <c r="AR124" s="910"/>
      <c r="AS124" s="910"/>
      <c r="AT124" s="911"/>
      <c r="AU124" s="912" t="s">
        <v>489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69.3</v>
      </c>
      <c r="BR124" s="916"/>
      <c r="BS124" s="916"/>
      <c r="BT124" s="916"/>
      <c r="BU124" s="916"/>
      <c r="BV124" s="916">
        <v>68.5</v>
      </c>
      <c r="BW124" s="916"/>
      <c r="BX124" s="916"/>
      <c r="BY124" s="916"/>
      <c r="BZ124" s="916"/>
      <c r="CA124" s="916">
        <v>58.9</v>
      </c>
      <c r="CB124" s="916"/>
      <c r="CC124" s="916"/>
      <c r="CD124" s="916"/>
      <c r="CE124" s="916"/>
      <c r="CF124" s="806"/>
      <c r="CG124" s="807"/>
      <c r="CH124" s="807"/>
      <c r="CI124" s="807"/>
      <c r="CJ124" s="947"/>
      <c r="CK124" s="955"/>
      <c r="CL124" s="955"/>
      <c r="CM124" s="955"/>
      <c r="CN124" s="955"/>
      <c r="CO124" s="956"/>
      <c r="CP124" s="920" t="s">
        <v>490</v>
      </c>
      <c r="CQ124" s="921"/>
      <c r="CR124" s="921"/>
      <c r="CS124" s="921"/>
      <c r="CT124" s="921"/>
      <c r="CU124" s="921"/>
      <c r="CV124" s="921"/>
      <c r="CW124" s="921"/>
      <c r="CX124" s="921"/>
      <c r="CY124" s="921"/>
      <c r="CZ124" s="921"/>
      <c r="DA124" s="921"/>
      <c r="DB124" s="921"/>
      <c r="DC124" s="921"/>
      <c r="DD124" s="921"/>
      <c r="DE124" s="921"/>
      <c r="DF124" s="922"/>
      <c r="DG124" s="844" t="s">
        <v>448</v>
      </c>
      <c r="DH124" s="845"/>
      <c r="DI124" s="845"/>
      <c r="DJ124" s="845"/>
      <c r="DK124" s="846"/>
      <c r="DL124" s="847" t="s">
        <v>451</v>
      </c>
      <c r="DM124" s="845"/>
      <c r="DN124" s="845"/>
      <c r="DO124" s="845"/>
      <c r="DP124" s="846"/>
      <c r="DQ124" s="847" t="s">
        <v>451</v>
      </c>
      <c r="DR124" s="845"/>
      <c r="DS124" s="845"/>
      <c r="DT124" s="845"/>
      <c r="DU124" s="846"/>
      <c r="DV124" s="933" t="s">
        <v>448</v>
      </c>
      <c r="DW124" s="934"/>
      <c r="DX124" s="934"/>
      <c r="DY124" s="934"/>
      <c r="DZ124" s="935"/>
    </row>
    <row r="125" spans="1:130" s="247" customFormat="1" ht="26.25" customHeight="1" x14ac:dyDescent="0.15">
      <c r="A125" s="902"/>
      <c r="B125" s="903"/>
      <c r="C125" s="906" t="s">
        <v>474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443</v>
      </c>
      <c r="AB125" s="862"/>
      <c r="AC125" s="862"/>
      <c r="AD125" s="862"/>
      <c r="AE125" s="863"/>
      <c r="AF125" s="864" t="s">
        <v>451</v>
      </c>
      <c r="AG125" s="862"/>
      <c r="AH125" s="862"/>
      <c r="AI125" s="862"/>
      <c r="AJ125" s="863"/>
      <c r="AK125" s="864" t="s">
        <v>448</v>
      </c>
      <c r="AL125" s="862"/>
      <c r="AM125" s="862"/>
      <c r="AN125" s="862"/>
      <c r="AO125" s="863"/>
      <c r="AP125" s="909" t="s">
        <v>451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491</v>
      </c>
      <c r="CL125" s="937"/>
      <c r="CM125" s="937"/>
      <c r="CN125" s="937"/>
      <c r="CO125" s="938"/>
      <c r="CP125" s="945" t="s">
        <v>492</v>
      </c>
      <c r="CQ125" s="890"/>
      <c r="CR125" s="890"/>
      <c r="CS125" s="890"/>
      <c r="CT125" s="890"/>
      <c r="CU125" s="890"/>
      <c r="CV125" s="890"/>
      <c r="CW125" s="890"/>
      <c r="CX125" s="890"/>
      <c r="CY125" s="890"/>
      <c r="CZ125" s="890"/>
      <c r="DA125" s="890"/>
      <c r="DB125" s="890"/>
      <c r="DC125" s="890"/>
      <c r="DD125" s="890"/>
      <c r="DE125" s="890"/>
      <c r="DF125" s="891"/>
      <c r="DG125" s="946" t="s">
        <v>451</v>
      </c>
      <c r="DH125" s="927"/>
      <c r="DI125" s="927"/>
      <c r="DJ125" s="927"/>
      <c r="DK125" s="927"/>
      <c r="DL125" s="927" t="s">
        <v>443</v>
      </c>
      <c r="DM125" s="927"/>
      <c r="DN125" s="927"/>
      <c r="DO125" s="927"/>
      <c r="DP125" s="927"/>
      <c r="DQ125" s="927" t="s">
        <v>443</v>
      </c>
      <c r="DR125" s="927"/>
      <c r="DS125" s="927"/>
      <c r="DT125" s="927"/>
      <c r="DU125" s="927"/>
      <c r="DV125" s="928" t="s">
        <v>448</v>
      </c>
      <c r="DW125" s="928"/>
      <c r="DX125" s="928"/>
      <c r="DY125" s="928"/>
      <c r="DZ125" s="929"/>
    </row>
    <row r="126" spans="1:130" s="247" customFormat="1" ht="26.25" customHeight="1" thickBot="1" x14ac:dyDescent="0.2">
      <c r="A126" s="902"/>
      <c r="B126" s="903"/>
      <c r="C126" s="906" t="s">
        <v>476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448</v>
      </c>
      <c r="AB126" s="862"/>
      <c r="AC126" s="862"/>
      <c r="AD126" s="862"/>
      <c r="AE126" s="863"/>
      <c r="AF126" s="864" t="s">
        <v>443</v>
      </c>
      <c r="AG126" s="862"/>
      <c r="AH126" s="862"/>
      <c r="AI126" s="862"/>
      <c r="AJ126" s="863"/>
      <c r="AK126" s="864" t="s">
        <v>486</v>
      </c>
      <c r="AL126" s="862"/>
      <c r="AM126" s="862"/>
      <c r="AN126" s="862"/>
      <c r="AO126" s="863"/>
      <c r="AP126" s="909" t="s">
        <v>443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493</v>
      </c>
      <c r="CQ126" s="832"/>
      <c r="CR126" s="832"/>
      <c r="CS126" s="832"/>
      <c r="CT126" s="832"/>
      <c r="CU126" s="832"/>
      <c r="CV126" s="832"/>
      <c r="CW126" s="832"/>
      <c r="CX126" s="832"/>
      <c r="CY126" s="832"/>
      <c r="CZ126" s="832"/>
      <c r="DA126" s="832"/>
      <c r="DB126" s="832"/>
      <c r="DC126" s="832"/>
      <c r="DD126" s="832"/>
      <c r="DE126" s="832"/>
      <c r="DF126" s="833"/>
      <c r="DG126" s="898" t="s">
        <v>443</v>
      </c>
      <c r="DH126" s="899"/>
      <c r="DI126" s="899"/>
      <c r="DJ126" s="899"/>
      <c r="DK126" s="899"/>
      <c r="DL126" s="899" t="s">
        <v>448</v>
      </c>
      <c r="DM126" s="899"/>
      <c r="DN126" s="899"/>
      <c r="DO126" s="899"/>
      <c r="DP126" s="899"/>
      <c r="DQ126" s="899" t="s">
        <v>467</v>
      </c>
      <c r="DR126" s="899"/>
      <c r="DS126" s="899"/>
      <c r="DT126" s="899"/>
      <c r="DU126" s="899"/>
      <c r="DV126" s="876" t="s">
        <v>467</v>
      </c>
      <c r="DW126" s="876"/>
      <c r="DX126" s="876"/>
      <c r="DY126" s="876"/>
      <c r="DZ126" s="877"/>
    </row>
    <row r="127" spans="1:130" s="247" customFormat="1" ht="26.25" customHeight="1" x14ac:dyDescent="0.15">
      <c r="A127" s="904"/>
      <c r="B127" s="905"/>
      <c r="C127" s="923" t="s">
        <v>494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54</v>
      </c>
      <c r="AB127" s="862"/>
      <c r="AC127" s="862"/>
      <c r="AD127" s="862"/>
      <c r="AE127" s="863"/>
      <c r="AF127" s="864">
        <v>45</v>
      </c>
      <c r="AG127" s="862"/>
      <c r="AH127" s="862"/>
      <c r="AI127" s="862"/>
      <c r="AJ127" s="863"/>
      <c r="AK127" s="864">
        <v>38</v>
      </c>
      <c r="AL127" s="862"/>
      <c r="AM127" s="862"/>
      <c r="AN127" s="862"/>
      <c r="AO127" s="863"/>
      <c r="AP127" s="909">
        <v>0</v>
      </c>
      <c r="AQ127" s="910"/>
      <c r="AR127" s="910"/>
      <c r="AS127" s="910"/>
      <c r="AT127" s="911"/>
      <c r="AU127" s="283"/>
      <c r="AV127" s="283"/>
      <c r="AW127" s="283"/>
      <c r="AX127" s="926" t="s">
        <v>495</v>
      </c>
      <c r="AY127" s="894"/>
      <c r="AZ127" s="894"/>
      <c r="BA127" s="894"/>
      <c r="BB127" s="894"/>
      <c r="BC127" s="894"/>
      <c r="BD127" s="894"/>
      <c r="BE127" s="895"/>
      <c r="BF127" s="893" t="s">
        <v>496</v>
      </c>
      <c r="BG127" s="894"/>
      <c r="BH127" s="894"/>
      <c r="BI127" s="894"/>
      <c r="BJ127" s="894"/>
      <c r="BK127" s="894"/>
      <c r="BL127" s="895"/>
      <c r="BM127" s="893" t="s">
        <v>497</v>
      </c>
      <c r="BN127" s="894"/>
      <c r="BO127" s="894"/>
      <c r="BP127" s="894"/>
      <c r="BQ127" s="894"/>
      <c r="BR127" s="894"/>
      <c r="BS127" s="895"/>
      <c r="BT127" s="893" t="s">
        <v>498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499</v>
      </c>
      <c r="CQ127" s="832"/>
      <c r="CR127" s="832"/>
      <c r="CS127" s="832"/>
      <c r="CT127" s="832"/>
      <c r="CU127" s="832"/>
      <c r="CV127" s="832"/>
      <c r="CW127" s="832"/>
      <c r="CX127" s="832"/>
      <c r="CY127" s="832"/>
      <c r="CZ127" s="832"/>
      <c r="DA127" s="832"/>
      <c r="DB127" s="832"/>
      <c r="DC127" s="832"/>
      <c r="DD127" s="832"/>
      <c r="DE127" s="832"/>
      <c r="DF127" s="833"/>
      <c r="DG127" s="898" t="s">
        <v>451</v>
      </c>
      <c r="DH127" s="899"/>
      <c r="DI127" s="899"/>
      <c r="DJ127" s="899"/>
      <c r="DK127" s="899"/>
      <c r="DL127" s="899" t="s">
        <v>448</v>
      </c>
      <c r="DM127" s="899"/>
      <c r="DN127" s="899"/>
      <c r="DO127" s="899"/>
      <c r="DP127" s="899"/>
      <c r="DQ127" s="899" t="s">
        <v>443</v>
      </c>
      <c r="DR127" s="899"/>
      <c r="DS127" s="899"/>
      <c r="DT127" s="899"/>
      <c r="DU127" s="899"/>
      <c r="DV127" s="876" t="s">
        <v>448</v>
      </c>
      <c r="DW127" s="876"/>
      <c r="DX127" s="876"/>
      <c r="DY127" s="876"/>
      <c r="DZ127" s="877"/>
    </row>
    <row r="128" spans="1:130" s="247" customFormat="1" ht="26.25" customHeight="1" thickBot="1" x14ac:dyDescent="0.2">
      <c r="A128" s="878" t="s">
        <v>500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501</v>
      </c>
      <c r="X128" s="880"/>
      <c r="Y128" s="880"/>
      <c r="Z128" s="881"/>
      <c r="AA128" s="882">
        <v>16056</v>
      </c>
      <c r="AB128" s="883"/>
      <c r="AC128" s="883"/>
      <c r="AD128" s="883"/>
      <c r="AE128" s="884"/>
      <c r="AF128" s="885">
        <v>16019</v>
      </c>
      <c r="AG128" s="883"/>
      <c r="AH128" s="883"/>
      <c r="AI128" s="883"/>
      <c r="AJ128" s="884"/>
      <c r="AK128" s="885">
        <v>15931</v>
      </c>
      <c r="AL128" s="883"/>
      <c r="AM128" s="883"/>
      <c r="AN128" s="883"/>
      <c r="AO128" s="884"/>
      <c r="AP128" s="886"/>
      <c r="AQ128" s="887"/>
      <c r="AR128" s="887"/>
      <c r="AS128" s="887"/>
      <c r="AT128" s="888"/>
      <c r="AU128" s="283"/>
      <c r="AV128" s="283"/>
      <c r="AW128" s="283"/>
      <c r="AX128" s="889" t="s">
        <v>502</v>
      </c>
      <c r="AY128" s="890"/>
      <c r="AZ128" s="890"/>
      <c r="BA128" s="890"/>
      <c r="BB128" s="890"/>
      <c r="BC128" s="890"/>
      <c r="BD128" s="890"/>
      <c r="BE128" s="891"/>
      <c r="BF128" s="868" t="s">
        <v>451</v>
      </c>
      <c r="BG128" s="869"/>
      <c r="BH128" s="869"/>
      <c r="BI128" s="869"/>
      <c r="BJ128" s="869"/>
      <c r="BK128" s="869"/>
      <c r="BL128" s="892"/>
      <c r="BM128" s="868">
        <v>13.83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503</v>
      </c>
      <c r="CQ128" s="810"/>
      <c r="CR128" s="810"/>
      <c r="CS128" s="810"/>
      <c r="CT128" s="810"/>
      <c r="CU128" s="810"/>
      <c r="CV128" s="810"/>
      <c r="CW128" s="810"/>
      <c r="CX128" s="810"/>
      <c r="CY128" s="810"/>
      <c r="CZ128" s="810"/>
      <c r="DA128" s="810"/>
      <c r="DB128" s="810"/>
      <c r="DC128" s="810"/>
      <c r="DD128" s="810"/>
      <c r="DE128" s="810"/>
      <c r="DF128" s="811"/>
      <c r="DG128" s="872" t="s">
        <v>467</v>
      </c>
      <c r="DH128" s="873"/>
      <c r="DI128" s="873"/>
      <c r="DJ128" s="873"/>
      <c r="DK128" s="873"/>
      <c r="DL128" s="873" t="s">
        <v>504</v>
      </c>
      <c r="DM128" s="873"/>
      <c r="DN128" s="873"/>
      <c r="DO128" s="873"/>
      <c r="DP128" s="873"/>
      <c r="DQ128" s="873" t="s">
        <v>505</v>
      </c>
      <c r="DR128" s="873"/>
      <c r="DS128" s="873"/>
      <c r="DT128" s="873"/>
      <c r="DU128" s="873"/>
      <c r="DV128" s="874" t="s">
        <v>417</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506</v>
      </c>
      <c r="X129" s="859"/>
      <c r="Y129" s="859"/>
      <c r="Z129" s="860"/>
      <c r="AA129" s="861">
        <v>7803306</v>
      </c>
      <c r="AB129" s="862"/>
      <c r="AC129" s="862"/>
      <c r="AD129" s="862"/>
      <c r="AE129" s="863"/>
      <c r="AF129" s="864">
        <v>7775512</v>
      </c>
      <c r="AG129" s="862"/>
      <c r="AH129" s="862"/>
      <c r="AI129" s="862"/>
      <c r="AJ129" s="863"/>
      <c r="AK129" s="864">
        <v>7710545</v>
      </c>
      <c r="AL129" s="862"/>
      <c r="AM129" s="862"/>
      <c r="AN129" s="862"/>
      <c r="AO129" s="863"/>
      <c r="AP129" s="865"/>
      <c r="AQ129" s="866"/>
      <c r="AR129" s="866"/>
      <c r="AS129" s="866"/>
      <c r="AT129" s="867"/>
      <c r="AU129" s="285"/>
      <c r="AV129" s="285"/>
      <c r="AW129" s="285"/>
      <c r="AX129" s="831" t="s">
        <v>507</v>
      </c>
      <c r="AY129" s="832"/>
      <c r="AZ129" s="832"/>
      <c r="BA129" s="832"/>
      <c r="BB129" s="832"/>
      <c r="BC129" s="832"/>
      <c r="BD129" s="832"/>
      <c r="BE129" s="833"/>
      <c r="BF129" s="851" t="s">
        <v>508</v>
      </c>
      <c r="BG129" s="852"/>
      <c r="BH129" s="852"/>
      <c r="BI129" s="852"/>
      <c r="BJ129" s="852"/>
      <c r="BK129" s="852"/>
      <c r="BL129" s="853"/>
      <c r="BM129" s="851">
        <v>18.829999999999998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510</v>
      </c>
      <c r="X130" s="859"/>
      <c r="Y130" s="859"/>
      <c r="Z130" s="860"/>
      <c r="AA130" s="861">
        <v>1390135</v>
      </c>
      <c r="AB130" s="862"/>
      <c r="AC130" s="862"/>
      <c r="AD130" s="862"/>
      <c r="AE130" s="863"/>
      <c r="AF130" s="864">
        <v>1383155</v>
      </c>
      <c r="AG130" s="862"/>
      <c r="AH130" s="862"/>
      <c r="AI130" s="862"/>
      <c r="AJ130" s="863"/>
      <c r="AK130" s="864">
        <v>1344947</v>
      </c>
      <c r="AL130" s="862"/>
      <c r="AM130" s="862"/>
      <c r="AN130" s="862"/>
      <c r="AO130" s="863"/>
      <c r="AP130" s="865"/>
      <c r="AQ130" s="866"/>
      <c r="AR130" s="866"/>
      <c r="AS130" s="866"/>
      <c r="AT130" s="867"/>
      <c r="AU130" s="285"/>
      <c r="AV130" s="285"/>
      <c r="AW130" s="285"/>
      <c r="AX130" s="831" t="s">
        <v>511</v>
      </c>
      <c r="AY130" s="832"/>
      <c r="AZ130" s="832"/>
      <c r="BA130" s="832"/>
      <c r="BB130" s="832"/>
      <c r="BC130" s="832"/>
      <c r="BD130" s="832"/>
      <c r="BE130" s="833"/>
      <c r="BF130" s="834">
        <v>9.6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512</v>
      </c>
      <c r="X131" s="842"/>
      <c r="Y131" s="842"/>
      <c r="Z131" s="843"/>
      <c r="AA131" s="844">
        <v>6413171</v>
      </c>
      <c r="AB131" s="845"/>
      <c r="AC131" s="845"/>
      <c r="AD131" s="845"/>
      <c r="AE131" s="846"/>
      <c r="AF131" s="847">
        <v>6392357</v>
      </c>
      <c r="AG131" s="845"/>
      <c r="AH131" s="845"/>
      <c r="AI131" s="845"/>
      <c r="AJ131" s="846"/>
      <c r="AK131" s="847">
        <v>6365598</v>
      </c>
      <c r="AL131" s="845"/>
      <c r="AM131" s="845"/>
      <c r="AN131" s="845"/>
      <c r="AO131" s="846"/>
      <c r="AP131" s="848"/>
      <c r="AQ131" s="849"/>
      <c r="AR131" s="849"/>
      <c r="AS131" s="849"/>
      <c r="AT131" s="850"/>
      <c r="AU131" s="285"/>
      <c r="AV131" s="285"/>
      <c r="AW131" s="285"/>
      <c r="AX131" s="809" t="s">
        <v>513</v>
      </c>
      <c r="AY131" s="810"/>
      <c r="AZ131" s="810"/>
      <c r="BA131" s="810"/>
      <c r="BB131" s="810"/>
      <c r="BC131" s="810"/>
      <c r="BD131" s="810"/>
      <c r="BE131" s="811"/>
      <c r="BF131" s="812">
        <v>58.9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515</v>
      </c>
      <c r="W132" s="822"/>
      <c r="X132" s="822"/>
      <c r="Y132" s="822"/>
      <c r="Z132" s="823"/>
      <c r="AA132" s="824">
        <v>9.5840887450000007</v>
      </c>
      <c r="AB132" s="825"/>
      <c r="AC132" s="825"/>
      <c r="AD132" s="825"/>
      <c r="AE132" s="826"/>
      <c r="AF132" s="827">
        <v>9.5486688239999999</v>
      </c>
      <c r="AG132" s="825"/>
      <c r="AH132" s="825"/>
      <c r="AI132" s="825"/>
      <c r="AJ132" s="826"/>
      <c r="AK132" s="827">
        <v>9.9363170590000003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516</v>
      </c>
      <c r="W133" s="801"/>
      <c r="X133" s="801"/>
      <c r="Y133" s="801"/>
      <c r="Z133" s="802"/>
      <c r="AA133" s="803">
        <v>8.3000000000000007</v>
      </c>
      <c r="AB133" s="804"/>
      <c r="AC133" s="804"/>
      <c r="AD133" s="804"/>
      <c r="AE133" s="805"/>
      <c r="AF133" s="803">
        <v>9</v>
      </c>
      <c r="AG133" s="804"/>
      <c r="AH133" s="804"/>
      <c r="AI133" s="804"/>
      <c r="AJ133" s="805"/>
      <c r="AK133" s="803">
        <v>9.6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8qcop8JsSoCjcxOYsaG0xIIPxuIOYzuoswfhUkxxApco7grdP9u7Hs+zcB4CgkE4JFtffW44nSO4jz5OW/vw==" saltValue="ArJTeIGld1w0JZNYKEPJ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26" orientation="landscape"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AY8" sqref="AY8:BM8"/>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N0/l8SNTi4Hl1f/MLWupbUJJfq3Lu7jXP+KLEFTgC7lv/JJOKNuhjOAuOsxqBXinBHQs5AC2nTkbThU4ftSWQ==" saltValue="n2jclg/fs/zNg8jAmFb5Sg==" spinCount="100000" sheet="1" objects="1" scenarios="1"/>
  <dataConsolidate/>
  <phoneticPr fontId="2"/>
  <printOptions horizontalCentered="1"/>
  <pageMargins left="0" right="0" top="0.39370078740157483" bottom="0.39370078740157483" header="0.19685039370078741" footer="0.19685039370078741"/>
  <pageSetup paperSize="8" scale="63"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Y8" sqref="AY8:BM8"/>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06Fu0MFFByW1Jzs6AE6BLqLQmvjdCs8M2qEBxcgX3rHZP4imQdrudC+7nvh06pnAZABFgUn2AcH1DJhljEAvg==" saltValue="pLGJxQ49+f2JQXmJzBbdyQ==" spinCount="100000" sheet="1" objects="1" scenarios="1"/>
  <dataConsolidate/>
  <phoneticPr fontId="2"/>
  <printOptions horizontalCentered="1"/>
  <pageMargins left="0" right="0" top="0.39370078740157483" bottom="0.39370078740157483" header="0.19685039370078741" footer="0.19685039370078741"/>
  <pageSetup paperSize="8" scale="70"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AY8" sqref="AY8:BM8"/>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520</v>
      </c>
      <c r="AP7" s="304"/>
      <c r="AQ7" s="305" t="s">
        <v>521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522</v>
      </c>
      <c r="AQ8" s="311" t="s">
        <v>523</v>
      </c>
      <c r="AR8" s="312" t="s">
        <v>524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525</v>
      </c>
      <c r="AL9" s="1231"/>
      <c r="AM9" s="1231"/>
      <c r="AN9" s="1232"/>
      <c r="AO9" s="313">
        <v>2046731</v>
      </c>
      <c r="AP9" s="313">
        <v>78887</v>
      </c>
      <c r="AQ9" s="314">
        <v>90613</v>
      </c>
      <c r="AR9" s="315">
        <v>-12.9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526</v>
      </c>
      <c r="AL10" s="1231"/>
      <c r="AM10" s="1231"/>
      <c r="AN10" s="1232"/>
      <c r="AO10" s="316">
        <v>18745</v>
      </c>
      <c r="AP10" s="316">
        <v>722</v>
      </c>
      <c r="AQ10" s="317">
        <v>7525</v>
      </c>
      <c r="AR10" s="318">
        <v>-90.4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527</v>
      </c>
      <c r="AL11" s="1231"/>
      <c r="AM11" s="1231"/>
      <c r="AN11" s="1232"/>
      <c r="AO11" s="316">
        <v>288245</v>
      </c>
      <c r="AP11" s="316">
        <v>11110</v>
      </c>
      <c r="AQ11" s="317">
        <v>9582</v>
      </c>
      <c r="AR11" s="318">
        <v>15.9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528</v>
      </c>
      <c r="AL12" s="1231"/>
      <c r="AM12" s="1231"/>
      <c r="AN12" s="1232"/>
      <c r="AO12" s="316" t="s">
        <v>529</v>
      </c>
      <c r="AP12" s="316" t="s">
        <v>529</v>
      </c>
      <c r="AQ12" s="317">
        <v>1356</v>
      </c>
      <c r="AR12" s="318" t="s">
        <v>529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530</v>
      </c>
      <c r="AL13" s="1231"/>
      <c r="AM13" s="1231"/>
      <c r="AN13" s="1232"/>
      <c r="AO13" s="316" t="s">
        <v>529</v>
      </c>
      <c r="AP13" s="316" t="s">
        <v>529</v>
      </c>
      <c r="AQ13" s="317">
        <v>2</v>
      </c>
      <c r="AR13" s="318" t="s">
        <v>529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531</v>
      </c>
      <c r="AL14" s="1231"/>
      <c r="AM14" s="1231"/>
      <c r="AN14" s="1232"/>
      <c r="AO14" s="316">
        <v>61955</v>
      </c>
      <c r="AP14" s="316">
        <v>2388</v>
      </c>
      <c r="AQ14" s="317">
        <v>4182</v>
      </c>
      <c r="AR14" s="318">
        <v>-42.9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532</v>
      </c>
      <c r="AL15" s="1231"/>
      <c r="AM15" s="1231"/>
      <c r="AN15" s="1232"/>
      <c r="AO15" s="316">
        <v>23523</v>
      </c>
      <c r="AP15" s="316">
        <v>907</v>
      </c>
      <c r="AQ15" s="317">
        <v>2331</v>
      </c>
      <c r="AR15" s="318">
        <v>-61.1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533</v>
      </c>
      <c r="AL16" s="1234"/>
      <c r="AM16" s="1234"/>
      <c r="AN16" s="1235"/>
      <c r="AO16" s="316">
        <v>-182060</v>
      </c>
      <c r="AP16" s="316">
        <v>-7017</v>
      </c>
      <c r="AQ16" s="317">
        <v>-8270</v>
      </c>
      <c r="AR16" s="318">
        <v>-15.2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2257139</v>
      </c>
      <c r="AP17" s="316">
        <v>86997</v>
      </c>
      <c r="AQ17" s="317">
        <v>107322</v>
      </c>
      <c r="AR17" s="318">
        <v>-18.899999999999999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538</v>
      </c>
      <c r="AL21" s="1228"/>
      <c r="AM21" s="1228"/>
      <c r="AN21" s="1229"/>
      <c r="AO21" s="328">
        <v>7.67</v>
      </c>
      <c r="AP21" s="329">
        <v>10.18</v>
      </c>
      <c r="AQ21" s="330">
        <v>-2.5099999999999998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539</v>
      </c>
      <c r="AL22" s="1228"/>
      <c r="AM22" s="1228"/>
      <c r="AN22" s="1229"/>
      <c r="AO22" s="333">
        <v>95.3</v>
      </c>
      <c r="AP22" s="334">
        <v>97.7</v>
      </c>
      <c r="AQ22" s="335">
        <v>-2.4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520</v>
      </c>
      <c r="AP30" s="304"/>
      <c r="AQ30" s="305" t="s">
        <v>521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522</v>
      </c>
      <c r="AQ31" s="311" t="s">
        <v>523</v>
      </c>
      <c r="AR31" s="312" t="s">
        <v>524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543</v>
      </c>
      <c r="AL32" s="1219"/>
      <c r="AM32" s="1219"/>
      <c r="AN32" s="1220"/>
      <c r="AO32" s="343">
        <v>1430704</v>
      </c>
      <c r="AP32" s="343">
        <v>55144</v>
      </c>
      <c r="AQ32" s="344">
        <v>67619</v>
      </c>
      <c r="AR32" s="345">
        <v>-18.399999999999999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544</v>
      </c>
      <c r="AL33" s="1219"/>
      <c r="AM33" s="1219"/>
      <c r="AN33" s="1220"/>
      <c r="AO33" s="343" t="s">
        <v>529</v>
      </c>
      <c r="AP33" s="343" t="s">
        <v>529</v>
      </c>
      <c r="AQ33" s="344" t="s">
        <v>529</v>
      </c>
      <c r="AR33" s="345" t="s">
        <v>529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545</v>
      </c>
      <c r="AL34" s="1219"/>
      <c r="AM34" s="1219"/>
      <c r="AN34" s="1220"/>
      <c r="AO34" s="343" t="s">
        <v>529</v>
      </c>
      <c r="AP34" s="343" t="s">
        <v>529</v>
      </c>
      <c r="AQ34" s="344">
        <v>3</v>
      </c>
      <c r="AR34" s="345" t="s">
        <v>529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546</v>
      </c>
      <c r="AL35" s="1219"/>
      <c r="AM35" s="1219"/>
      <c r="AN35" s="1220"/>
      <c r="AO35" s="343">
        <v>447673</v>
      </c>
      <c r="AP35" s="343">
        <v>17255</v>
      </c>
      <c r="AQ35" s="344">
        <v>17835</v>
      </c>
      <c r="AR35" s="345">
        <v>-3.3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547</v>
      </c>
      <c r="AL36" s="1219"/>
      <c r="AM36" s="1219"/>
      <c r="AN36" s="1220"/>
      <c r="AO36" s="343">
        <v>114969</v>
      </c>
      <c r="AP36" s="343">
        <v>4431</v>
      </c>
      <c r="AQ36" s="344">
        <v>2401</v>
      </c>
      <c r="AR36" s="345">
        <v>84.5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548</v>
      </c>
      <c r="AL37" s="1219"/>
      <c r="AM37" s="1219"/>
      <c r="AN37" s="1220"/>
      <c r="AO37" s="343">
        <v>38</v>
      </c>
      <c r="AP37" s="343">
        <v>1</v>
      </c>
      <c r="AQ37" s="344">
        <v>732</v>
      </c>
      <c r="AR37" s="345">
        <v>-99.9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549</v>
      </c>
      <c r="AL38" s="1222"/>
      <c r="AM38" s="1222"/>
      <c r="AN38" s="1223"/>
      <c r="AO38" s="346" t="s">
        <v>529</v>
      </c>
      <c r="AP38" s="346" t="s">
        <v>529</v>
      </c>
      <c r="AQ38" s="347">
        <v>5</v>
      </c>
      <c r="AR38" s="335" t="s">
        <v>529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550</v>
      </c>
      <c r="AL39" s="1222"/>
      <c r="AM39" s="1222"/>
      <c r="AN39" s="1223"/>
      <c r="AO39" s="343">
        <v>-15931</v>
      </c>
      <c r="AP39" s="343">
        <v>-614</v>
      </c>
      <c r="AQ39" s="344">
        <v>-3806</v>
      </c>
      <c r="AR39" s="345">
        <v>-83.9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551</v>
      </c>
      <c r="AL40" s="1219"/>
      <c r="AM40" s="1219"/>
      <c r="AN40" s="1220"/>
      <c r="AO40" s="343">
        <v>-1344947</v>
      </c>
      <c r="AP40" s="343">
        <v>-51838</v>
      </c>
      <c r="AQ40" s="344">
        <v>-59049</v>
      </c>
      <c r="AR40" s="345">
        <v>-12.2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632506</v>
      </c>
      <c r="AP41" s="343">
        <v>24379</v>
      </c>
      <c r="AQ41" s="344">
        <v>25740</v>
      </c>
      <c r="AR41" s="345">
        <v>-5.3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520</v>
      </c>
      <c r="AN49" s="1213" t="s">
        <v>555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556</v>
      </c>
      <c r="AO50" s="360" t="s">
        <v>557</v>
      </c>
      <c r="AP50" s="361" t="s">
        <v>558</v>
      </c>
      <c r="AQ50" s="362" t="s">
        <v>559</v>
      </c>
      <c r="AR50" s="363" t="s">
        <v>560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2110859</v>
      </c>
      <c r="AN51" s="365">
        <v>77298</v>
      </c>
      <c r="AO51" s="366">
        <v>-34</v>
      </c>
      <c r="AP51" s="367">
        <v>85459</v>
      </c>
      <c r="AQ51" s="368">
        <v>-19.8</v>
      </c>
      <c r="AR51" s="369">
        <v>-14.2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715032</v>
      </c>
      <c r="AN52" s="373">
        <v>26184</v>
      </c>
      <c r="AO52" s="374">
        <v>-27.9</v>
      </c>
      <c r="AP52" s="375">
        <v>44378</v>
      </c>
      <c r="AQ52" s="376">
        <v>-2.6</v>
      </c>
      <c r="AR52" s="377">
        <v>-25.3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2373167</v>
      </c>
      <c r="AN53" s="365">
        <v>87830</v>
      </c>
      <c r="AO53" s="366">
        <v>13.6</v>
      </c>
      <c r="AP53" s="367">
        <v>83280</v>
      </c>
      <c r="AQ53" s="368">
        <v>-2.5</v>
      </c>
      <c r="AR53" s="369">
        <v>16.100000000000001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778685</v>
      </c>
      <c r="AN54" s="373">
        <v>28819</v>
      </c>
      <c r="AO54" s="374">
        <v>10.1</v>
      </c>
      <c r="AP54" s="375">
        <v>43123</v>
      </c>
      <c r="AQ54" s="376">
        <v>-2.8</v>
      </c>
      <c r="AR54" s="377">
        <v>12.9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2197315</v>
      </c>
      <c r="AN55" s="365">
        <v>82358</v>
      </c>
      <c r="AO55" s="366">
        <v>-6.2</v>
      </c>
      <c r="AP55" s="367">
        <v>88968</v>
      </c>
      <c r="AQ55" s="368">
        <v>6.8</v>
      </c>
      <c r="AR55" s="369">
        <v>-13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650457</v>
      </c>
      <c r="AN56" s="373">
        <v>24380</v>
      </c>
      <c r="AO56" s="374">
        <v>-15.4</v>
      </c>
      <c r="AP56" s="375">
        <v>45482</v>
      </c>
      <c r="AQ56" s="376">
        <v>5.5</v>
      </c>
      <c r="AR56" s="377">
        <v>-20.9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2708386</v>
      </c>
      <c r="AN57" s="365">
        <v>103012</v>
      </c>
      <c r="AO57" s="366">
        <v>25.1</v>
      </c>
      <c r="AP57" s="367">
        <v>85173</v>
      </c>
      <c r="AQ57" s="368">
        <v>-4.3</v>
      </c>
      <c r="AR57" s="369">
        <v>29.4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956083</v>
      </c>
      <c r="AN58" s="373">
        <v>36364</v>
      </c>
      <c r="AO58" s="374">
        <v>49.2</v>
      </c>
      <c r="AP58" s="375">
        <v>43913</v>
      </c>
      <c r="AQ58" s="376">
        <v>-3.4</v>
      </c>
      <c r="AR58" s="377">
        <v>52.6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1546239</v>
      </c>
      <c r="AN59" s="365">
        <v>59597</v>
      </c>
      <c r="AO59" s="366">
        <v>-42.1</v>
      </c>
      <c r="AP59" s="367">
        <v>94081</v>
      </c>
      <c r="AQ59" s="368">
        <v>10.5</v>
      </c>
      <c r="AR59" s="369">
        <v>-52.6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557422</v>
      </c>
      <c r="AN60" s="373">
        <v>21485</v>
      </c>
      <c r="AO60" s="374">
        <v>-40.9</v>
      </c>
      <c r="AP60" s="375">
        <v>48949</v>
      </c>
      <c r="AQ60" s="376">
        <v>11.5</v>
      </c>
      <c r="AR60" s="377">
        <v>-52.4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2187193</v>
      </c>
      <c r="AN61" s="380">
        <v>82019</v>
      </c>
      <c r="AO61" s="381">
        <v>-8.6999999999999993</v>
      </c>
      <c r="AP61" s="382">
        <v>87392</v>
      </c>
      <c r="AQ61" s="383">
        <v>-1.9</v>
      </c>
      <c r="AR61" s="369">
        <v>-6.8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731536</v>
      </c>
      <c r="AN62" s="373">
        <v>27446</v>
      </c>
      <c r="AO62" s="374">
        <v>-5</v>
      </c>
      <c r="AP62" s="375">
        <v>45169</v>
      </c>
      <c r="AQ62" s="376">
        <v>1.6</v>
      </c>
      <c r="AR62" s="377">
        <v>-6.6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cTaO1iXPuzzIt2UULmKe84HZX/NKAePGI8FwmQqn8lcavF7umzyd897yXCgZqgZlCWETIEpoeZ4qGWyVxzfYw==" saltValue="fzgnysAlzQkq5t+od1mJ1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Y8" sqref="AY8:BM8"/>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20" spans="125:125" ht="13.5" hidden="1" customHeight="1" x14ac:dyDescent="0.15"/>
    <row r="121" spans="125:125" ht="13.5" hidden="1" customHeight="1" x14ac:dyDescent="0.15">
      <c r="DU121" s="291"/>
    </row>
  </sheetData>
  <sheetProtection algorithmName="SHA-512" hashValue="baW6mTQxZb4msFDi/NVc9SP94MiJ5O7s9gF8yf2lgQuGqGf4es7Gp4nJoEZXmmt/1flntqaBkHnzo4l5UIdw2A==" saltValue="WPTPv5EYJHYhext/XoiCNA=="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AY8" sqref="AY8:BM8"/>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sheetData>
  <sheetProtection algorithmName="SHA-512" hashValue="/q245J4iKjJQJzeZ2VJ4CjXp9WsXygsoWFPhv7pD3zzYi56D8pUJbmiK0vnJzcuMGfUkGzoWvRtdakfLPWrG1g==" saltValue="AOoHu/kJC4wDz3FvyiIC4A=="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view="pageBreakPreview" zoomScaleNormal="100" zoomScaleSheetLayoutView="100" workbookViewId="0">
      <selection activeCell="AY8" sqref="AY8:BM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6" t="s">
        <v>3</v>
      </c>
      <c r="D47" s="1236"/>
      <c r="E47" s="1237"/>
      <c r="F47" s="11">
        <v>22.49</v>
      </c>
      <c r="G47" s="12">
        <v>33.840000000000003</v>
      </c>
      <c r="H47" s="12">
        <v>37.840000000000003</v>
      </c>
      <c r="I47" s="12">
        <v>40.82</v>
      </c>
      <c r="J47" s="13">
        <v>41.14</v>
      </c>
    </row>
    <row r="48" spans="2:10" ht="57.75" customHeight="1" x14ac:dyDescent="0.15">
      <c r="B48" s="14"/>
      <c r="C48" s="1238" t="s">
        <v>4</v>
      </c>
      <c r="D48" s="1238"/>
      <c r="E48" s="1239"/>
      <c r="F48" s="15">
        <v>5.76</v>
      </c>
      <c r="G48" s="16">
        <v>6.87</v>
      </c>
      <c r="H48" s="16">
        <v>5.56</v>
      </c>
      <c r="I48" s="16">
        <v>4.76</v>
      </c>
      <c r="J48" s="17">
        <v>7.13</v>
      </c>
    </row>
    <row r="49" spans="2:10" ht="57.75" customHeight="1" thickBot="1" x14ac:dyDescent="0.2">
      <c r="B49" s="18"/>
      <c r="C49" s="1240" t="s">
        <v>5</v>
      </c>
      <c r="D49" s="1240"/>
      <c r="E49" s="1241"/>
      <c r="F49" s="19" t="s">
        <v>576</v>
      </c>
      <c r="G49" s="20">
        <v>12.42</v>
      </c>
      <c r="H49" s="20">
        <v>2.2400000000000002</v>
      </c>
      <c r="I49" s="20">
        <v>2.02</v>
      </c>
      <c r="J49" s="21">
        <v>2.31</v>
      </c>
    </row>
    <row r="50" spans="2:10" ht="13.5" customHeight="1" x14ac:dyDescent="0.15"/>
  </sheetData>
  <sheetProtection algorithmName="SHA-512" hashValue="qGJvp+bUGMuLnWL6uJ2J7/n6L0W2GY+4HHmpB7DAuSwYyAzSvm/EPeVMmxgERBEgPfsCm2nmARvW0w+LUlzCvw==" saltValue="KYnPi9RYw8kUJjwM2fdFu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2021-11-11T07:15:18Z</cp:lastPrinted>
  <dcterms:created xsi:type="dcterms:W3CDTF">2021-02-05T04:37:58Z</dcterms:created>
  <dcterms:modified xsi:type="dcterms:W3CDTF">2021-11-11T07:15:46Z</dcterms:modified>
  <cp:category/>
</cp:coreProperties>
</file>