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43452717-8F20-4C97-9AED-B1BE3973C533}" xr6:coauthVersionLast="45" xr6:coauthVersionMax="45" xr10:uidLastSave="{00000000-0000-0000-0000-000000000000}"/>
  <bookViews>
    <workbookView xWindow="-289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C35" i="10"/>
  <c r="U34" i="10"/>
  <c r="U35" i="10" s="1"/>
  <c r="U36" i="10" s="1"/>
  <c r="C34" i="10"/>
  <c r="AM34" i="10" l="1"/>
  <c r="AM35" i="10" s="1"/>
  <c r="AM36" i="10" s="1"/>
  <c r="AM37" i="10" s="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<sst xmlns="http://schemas.openxmlformats.org/spreadsheetml/2006/main" count="1113" uniqueCount="621">
  <si>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</si>
  <si>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</si>
  <si>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</si>
  <si>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</si>
  <si>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</si>
  <si>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</si>
  <si>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</si>
  <si>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</si>
  <si>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</si>
  <si>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</si>
  <si>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</si>
  <si>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</si>
  <si>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</si>
  <si>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</si>
  <si>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</si>
  <si>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</si>
  <si>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</si>
  <si>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</si>
  <si>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</si>
  <si>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</si>
  <si>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</si>
  <si>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</si>
  <si>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</si>
  <si>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</si>
  <si>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</si>
  <si>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</si>
  <si>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</si>
  <si>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</si>
  <si>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</si>
  <si>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</si>
  <si>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</si>
  <si>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</si>
  <si>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</si>
  <si>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</si>
  <si>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</si>
  <si>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</si>
  <si>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</si>
  <si>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</si>
  <si>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</si>
  <si>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</si>
  <si>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</si>
  <si>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</si>
  <si>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</si>
  <si>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</si>
  <si>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</si>
  <si>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</si>
  <si>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</si>
  <si>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</si>
  <si>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</si>
  <si>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</si>
  <si>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</si>
  <si>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</si>
  <si>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</si>
  <si>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</si>
  <si>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</si>
  <si>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</si>
  <si>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</si>
  <si>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</si>
  <si>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</si>
  <si>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</si>
  <si>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</si>
  <si>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</si>
  <si>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</si>
  <si>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</si>
  <si>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</si>
  <si>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</si>
  <si>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</si>
  <si>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</si>
  <si>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</si>
  <si>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</si>
  <si>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</si>
  <si>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</si>
  <si>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</si>
  <si>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</si>
  <si>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</si>
  <si>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</si>
  <si>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</si>
  <si>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</si>
  <si>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</si>
  <si>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</si>
  <si>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</si>
  <si>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</si>
  <si>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</si>
  <si>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</si>
  <si>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</si>
  <si>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</si>
  <si>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</si>
  <si>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</si>
  <si>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</si>
  <si>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</si>
  <si>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</si>
  <si>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</si>
  <si>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</si>
  <si>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</si>
  <si>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</si>
  <si>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</si>
  <si>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</si>
  <si>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</si>
  <si>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</si>
  <si>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</si>
  <si>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</si>
  <si>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</si>
  <si>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</si>
  <si>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</si>
  <si>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</si>
  <si>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</si>
  <si>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</si>
  <si>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</si>
  <si>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</si>
  <si>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</si>
  <si>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</si>
  <si>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</si>
  <si>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</si>
  <si>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</si>
  <si>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</si>
  <si>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</si>
  <si>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</si>
  <si>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</si>
  <si>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</si>
  <si>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</si>
  <si>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</si>
  <si>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</si>
  <si>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</si>
  <si>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</si>
  <si>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</si>
  <si>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</si>
  <si>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</si>
  <si>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</si>
  <si>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</si>
  <si>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</si>
  <si>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</si>
  <si>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</si>
  <si>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</si>
  <si>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</si>
  <si>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</si>
  <si>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</si>
  <si>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</si>
  <si>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</si>
  <si>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</si>
  <si>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</si>
  <si>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</si>
  <si>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</si>
  <si>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</si>
  <si>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</si>
  <si>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</si>
  <si>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</si>
  <si>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</si>
  <si>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</si>
  <si>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</si>
  <si>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</si>
  <si>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</si>
  <si>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</si>
  <si>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</si>
  <si>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</si>
  <si>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</si>
  <si>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</si>
  <si>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</si>
  <si>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</si>
  <si>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</si>
  <si>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</si>
  <si>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</si>
  <si>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</si>
  <si>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</si>
  <si>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</si>
  <si>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</si>
  <si>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</si>
  <si>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</si>
  <si>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</si>
  <si>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</si>
  <si>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</si>
  <si>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</si>
  <si>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</si>
  <si>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</si>
  <si>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</si>
  <si>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</si>
  <si>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</si>
  <si>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</si>
  <si>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</si>
  <si>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</si>
  <si>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</si>
  <si>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</si>
  <si>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</si>
  <si>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</si>
  <si>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</si>
  <si>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</si>
  <si>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</si>
  <si>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</si>
  <si>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</si>
  <si>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</si>
  <si>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</si>
  <si>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</si>
  <si>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</si>
  <si>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</si>
  <si>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</si>
  <si>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</si>
  <si>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</si>
  <si>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</si>
  <si>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</si>
  <si>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</si>
  <si>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</si>
  <si>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</si>
  <si>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</si>
  <si>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</si>
  <si>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</si>
  <si>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</si>
  <si>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</si>
  <si>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</si>
  <si>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</si>
  <si>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</si>
  <si>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</si>
  <si>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</si>
  <si>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</si>
  <si>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</si>
  <si>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</si>
  <si>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</si>
  <si>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</si>
  <si>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</si>
  <si>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</si>
  <si>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</si>
  <si>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</si>
  <si>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</si>
  <si>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</si>
  <si>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</si>
  <si>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</si>
  <si>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</si>
  <si>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</si>
  <si>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</si>
  <si>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</si>
  <si>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</si>
  <si>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</si>
  <si>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</si>
  <si>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</si>
  <si>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</si>
  <si>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</si>
  <si>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</si>
  <si>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</si>
  <si>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</si>
  <si>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</si>
  <si>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</si>
  <si>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</si>
  <si>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</si>
  <si>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</si>
  <si>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</si>
  <si>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</si>
  <si>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</si>
  <si>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</si>
  <si>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</si>
  <si>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</si>
  <si>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</si>
  <si>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</si>
  <si>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</si>
  <si>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</si>
  <si>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</si>
  <si>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</si>
  <si>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</si>
  <si>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</si>
  <si>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</si>
  <si>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</si>
  <si>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</si>
  <si>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</si>
  <si>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</si>
  <si>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</si>
  <si>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</si>
  <si>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</si>
  <si>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</si>
  <si>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</si>
  <si>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</si>
  <si>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</si>
  <si>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</si>
  <si>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</si>
  <si>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</si>
  <si>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</si>
  <si>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</si>
  <si>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</si>
  <si>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</si>
  <si>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</si>
  <si>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</si>
  <si>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</si>
  <si>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</si>
  <si>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</si>
  <si>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</si>
  <si>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</si>
  <si>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</si>
  <si>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</si>
  <si>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</si>
  <si>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</si>
  <si>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</si>
  <si>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</si>
  <si>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</si>
  <si>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</si>
  <si>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</si>
  <si>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</si>
  <si>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</si>
  <si>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</si>
  <si>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</si>
  <si>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</si>
  <si>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</si>
  <si>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</si>
  <si>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</si>
  <si>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</si>
  <si>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</si>
  <si>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</si>
  <si>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</si>
  <si>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</si>
  <si>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</si>
  <si>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</si>
  <si>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</si>
  <si>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</si>
  <si>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</si>
  <si>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</si>
  <si>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</si>
  <si>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</si>
  <si>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</si>
  <si>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</si>
  <si>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</si>
  <si>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</si>
  <si>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</si>
  <si>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</si>
  <si>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</si>
  <si>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</si>
  <si>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</si>
  <si>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</si>
  <si>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</si>
  <si>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</si>
  <si>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</si>
  <si>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</si>
  <si>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</si>
  <si>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</si>
  <si>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</si>
  <si>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</si>
  <si>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</si>
  <si>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</si>
  <si>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</si>
  <si>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</si>
  <si>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</si>
  <si>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</si>
  <si>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</si>
  <si>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</si>
  <si>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</si>
  <si>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</si>
  <si>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</si>
  <si>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</si>
  <si>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</si>
  <si>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</si>
  <si>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</si>
  <si>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</si>
  <si>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</si>
  <si>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</si>
  <si>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</si>
  <si>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</si>
  <si>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</si>
  <si>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</si>
  <si>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</si>
  <si>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</si>
  <si>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</si>
  <si>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</si>
  <si>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</si>
  <si>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</si>
  <si>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</si>
  <si>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</si>
  <si>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</si>
  <si>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</si>
  <si>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</si>
  <si>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</si>
  <si>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</si>
  <si>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</si>
  <si>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</si>
  <si>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</si>
  <si>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</si>
  <si>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</si>
  <si>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</si>
  <si>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</si>
  <si>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</si>
  <si>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</si>
  <si>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</si>
  <si>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</si>
  <si>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</si>
  <si>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</si>
  <si>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</si>
  <si>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</si>
  <si>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</si>
  <si>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</si>
  <si>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</si>
  <si>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</si>
  <si>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</si>
  <si>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</si>
  <si>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</si>
  <si>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</si>
  <si>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</si>
  <si>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</si>
  <si>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</si>
  <si>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</si>
  <si>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</si>
  <si>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</si>
  <si>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</si>
  <si>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</si>
  <si>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</si>
  <si>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</si>
  <si>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</si>
  <si>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</si>
  <si>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</si>
  <si>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</si>
  <si>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</si>
  <si>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有田町国民健康保険特別会計</t>
    <phoneticPr fontId="5"/>
  </si>
  <si>
    <t>有田町介護保険特別会計</t>
    <phoneticPr fontId="5"/>
  </si>
  <si>
    <t>有田町後期高齢者医療特別会計</t>
    <phoneticPr fontId="5"/>
  </si>
  <si>
    <t>有田町水道事業会計</t>
    <phoneticPr fontId="5"/>
  </si>
  <si>
    <t>法適用企業</t>
    <phoneticPr fontId="5"/>
  </si>
  <si>
    <t>有田町公共下水道事業会計</t>
    <phoneticPr fontId="5"/>
  </si>
  <si>
    <t>法適用企業</t>
    <phoneticPr fontId="5"/>
  </si>
  <si>
    <t>有田町浄化槽整備推進事業会計</t>
    <phoneticPr fontId="5"/>
  </si>
  <si>
    <t>有田町農業集落排水事業会計</t>
    <phoneticPr fontId="5"/>
  </si>
  <si>
    <t>有田南部工業団地造成事業特別会計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</si>
  <si>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</si>
  <si>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</si>
  <si>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</si>
  <si>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</si>
  <si>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</si>
  <si>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</si>
  <si>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</si>
  <si>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</si>
  <si>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</si>
  <si>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</si>
  <si>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</si>
  <si>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</si>
  <si>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</si>
  <si>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</si>
  <si>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</si>
  <si>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</si>
  <si>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</si>
  <si>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</si>
  <si>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</si>
  <si>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</si>
  <si>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</si>
  <si>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</si>
  <si>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</si>
  <si>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</si>
  <si>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</si>
  <si>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</si>
  <si>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</si>
  <si>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</si>
  <si>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</si>
  <si>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</si>
  <si>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</si>
  <si>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</si>
  <si>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</si>
  <si>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</si>
  <si>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</si>
  <si>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</si>
  <si>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</si>
  <si>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</si>
  <si>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</si>
  <si>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</si>
  <si>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</si>
  <si>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</si>
  <si>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</si>
  <si>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</si>
  <si>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</si>
  <si>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</si>
  <si>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</si>
  <si>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</si>
  <si>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</si>
  <si>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</si>
  <si>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</si>
  <si>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</si>
  <si>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</si>
  <si>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</si>
  <si>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</si>
  <si>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</si>
  <si>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</si>
  <si>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</si>
  <si>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</si>
  <si>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</si>
  <si>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</si>
  <si>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</si>
  <si>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有田町公共下水道事業会計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</si>
  <si>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</si>
  <si>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</si>
  <si>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有田町浄化槽整備推進事業会計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</si>
  <si>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</si>
  <si>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有田町農業集落排水事業会計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</si>
  <si>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</si>
  <si>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</si>
  <si>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</si>
  <si>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</si>
  <si>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</si>
  <si>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</si>
  <si>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</si>
  <si>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</si>
  <si>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</si>
  <si>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</si>
  <si>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</si>
  <si>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</si>
  <si>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</si>
  <si>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</si>
  <si>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</si>
  <si>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</si>
  <si>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</si>
  <si>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</si>
  <si>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</si>
  <si>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</si>
  <si>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</si>
  <si>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</si>
  <si>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</si>
  <si>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</si>
  <si>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</si>
  <si>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</si>
  <si>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</si>
  <si>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</si>
  <si>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</si>
  <si>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</si>
  <si>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</si>
  <si>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</si>
  <si>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</si>
  <si>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</si>
  <si>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</si>
  <si>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</si>
  <si>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</si>
  <si>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</si>
  <si>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</si>
  <si>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</si>
  <si>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</si>
  <si>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</si>
  <si>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</si>
  <si>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</si>
  <si>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</si>
  <si>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</si>
  <si>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</si>
  <si>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</si>
  <si>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</si>
  <si>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</si>
  <si>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</si>
  <si>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</si>
  <si>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</si>
  <si>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</si>
  <si>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</si>
  <si>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</si>
  <si>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</si>
  <si>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</si>
  <si>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</si>
  <si>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</si>
  <si>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</si>
  <si>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</si>
  <si>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</si>
  <si>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</si>
  <si>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</si>
  <si>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</si>
  <si>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</si>
  <si>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</si>
  <si>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</si>
  <si>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</si>
  <si>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</si>
  <si>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</si>
  <si>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</si>
  <si>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</si>
  <si>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</si>
  <si>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</si>
  <si>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</si>
  <si>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</si>
  <si>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</si>
  <si>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</si>
  <si>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</si>
  <si>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</si>
  <si>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</si>
  <si>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</si>
  <si>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</si>
  <si>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1.07</t>
  </si>
  <si>
    <t>有田町水道事業会計</t>
  </si>
  <si>
    <t>有田町浄化槽整備推進事業会計</t>
  </si>
  <si>
    <t>一般会計</t>
  </si>
  <si>
    <t>有田町公共下水道事業会計</t>
  </si>
  <si>
    <t>有田町介護保険特別会計</t>
  </si>
  <si>
    <t>有田町国民健康保険特別会計</t>
  </si>
  <si>
    <t>有田町農業集落排水事業会計</t>
  </si>
  <si>
    <t>有田町後期高齢者医療特別会計</t>
  </si>
  <si>
    <t>▲ 0.00</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</si>
  <si>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</si>
  <si>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</si>
  <si>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</si>
  <si>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</si>
  <si>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</si>
  <si>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</si>
  <si>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</si>
  <si>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</si>
  <si>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ふるさと応援基金</t>
    <rPh sb="4" eb="6">
      <t>オウエン</t>
    </rPh>
    <rPh sb="6" eb="8">
      <t>キキン</t>
    </rPh>
    <phoneticPr fontId="5"/>
  </si>
  <si>
    <t>合併振興基金</t>
    <rPh sb="0" eb="2">
      <t>ガッペイ</t>
    </rPh>
    <rPh sb="2" eb="4">
      <t>シンコウ</t>
    </rPh>
    <rPh sb="4" eb="6">
      <t>キキン</t>
    </rPh>
    <phoneticPr fontId="5"/>
  </si>
  <si>
    <t>病院事業清算基金</t>
    <rPh sb="0" eb="2">
      <t>ビョウイン</t>
    </rPh>
    <rPh sb="2" eb="4">
      <t>ジギョウ</t>
    </rPh>
    <rPh sb="4" eb="6">
      <t>セイサン</t>
    </rPh>
    <rPh sb="6" eb="8">
      <t>キキン</t>
    </rPh>
    <phoneticPr fontId="5"/>
  </si>
  <si>
    <t>教育施設整備基金</t>
    <rPh sb="0" eb="2">
      <t>キョウイク</t>
    </rPh>
    <rPh sb="2" eb="4">
      <t>シセツ</t>
    </rPh>
    <rPh sb="4" eb="6">
      <t>セイビ</t>
    </rPh>
    <rPh sb="6" eb="8">
      <t>キキン</t>
    </rPh>
    <phoneticPr fontId="5"/>
  </si>
  <si>
    <t>庁舎等施設整備基金</t>
    <rPh sb="0" eb="2">
      <t>チョウシャ</t>
    </rPh>
    <rPh sb="2" eb="3">
      <t>トウ</t>
    </rPh>
    <rPh sb="3" eb="5">
      <t>シセツ</t>
    </rPh>
    <rPh sb="5" eb="7">
      <t>セイビ</t>
    </rPh>
    <rPh sb="7" eb="9">
      <t>キキン</t>
    </rPh>
    <phoneticPr fontId="5"/>
  </si>
  <si>
    <t>-</t>
    <phoneticPr fontId="2"/>
  </si>
  <si>
    <t>有田磁石場組合</t>
    <rPh sb="0" eb="2">
      <t>アリタ</t>
    </rPh>
    <rPh sb="2" eb="4">
      <t>ジセキ</t>
    </rPh>
    <rPh sb="4" eb="5">
      <t>バ</t>
    </rPh>
    <rPh sb="5" eb="7">
      <t>クミアイ</t>
    </rPh>
    <phoneticPr fontId="2"/>
  </si>
  <si>
    <t>伊万里・有田地区医療福祉組合（一般）</t>
    <rPh sb="0" eb="3">
      <t>イマリ</t>
    </rPh>
    <rPh sb="4" eb="6">
      <t>アリタ</t>
    </rPh>
    <rPh sb="6" eb="8">
      <t>チク</t>
    </rPh>
    <rPh sb="8" eb="10">
      <t>イリョウ</t>
    </rPh>
    <rPh sb="10" eb="12">
      <t>フクシ</t>
    </rPh>
    <rPh sb="12" eb="14">
      <t>クミアイ</t>
    </rPh>
    <rPh sb="15" eb="17">
      <t>イッパン</t>
    </rPh>
    <phoneticPr fontId="2"/>
  </si>
  <si>
    <t>伊万里・有田地区医療福祉組合（医療）</t>
    <rPh sb="0" eb="3">
      <t>イマリ</t>
    </rPh>
    <rPh sb="4" eb="6">
      <t>アリタ</t>
    </rPh>
    <rPh sb="6" eb="8">
      <t>チク</t>
    </rPh>
    <rPh sb="8" eb="10">
      <t>イリョウ</t>
    </rPh>
    <rPh sb="10" eb="12">
      <t>フクシ</t>
    </rPh>
    <rPh sb="12" eb="14">
      <t>クミアイ</t>
    </rPh>
    <rPh sb="15" eb="17">
      <t>イリョウ</t>
    </rPh>
    <phoneticPr fontId="2"/>
  </si>
  <si>
    <t>伊万里・有田地区医療福祉組合（介護）</t>
    <rPh sb="0" eb="3">
      <t>イマリ</t>
    </rPh>
    <rPh sb="4" eb="6">
      <t>アリタ</t>
    </rPh>
    <rPh sb="6" eb="8">
      <t>チク</t>
    </rPh>
    <rPh sb="8" eb="10">
      <t>イリョウ</t>
    </rPh>
    <rPh sb="10" eb="12">
      <t>フクシ</t>
    </rPh>
    <rPh sb="12" eb="14">
      <t>クミアイ</t>
    </rPh>
    <rPh sb="15" eb="17">
      <t>カイゴ</t>
    </rPh>
    <phoneticPr fontId="2"/>
  </si>
  <si>
    <t>伊万里・有田地区衛生組合</t>
    <rPh sb="0" eb="3">
      <t>イマリ</t>
    </rPh>
    <rPh sb="4" eb="6">
      <t>アリタ</t>
    </rPh>
    <rPh sb="6" eb="8">
      <t>チク</t>
    </rPh>
    <rPh sb="8" eb="10">
      <t>エイセイ</t>
    </rPh>
    <rPh sb="10" eb="12">
      <t>クミアイ</t>
    </rPh>
    <phoneticPr fontId="2"/>
  </si>
  <si>
    <t>佐賀県後期高齢者医療広域連合（一般）</t>
    <rPh sb="0" eb="3">
      <t>サガケン</t>
    </rPh>
    <rPh sb="3" eb="5">
      <t>コウキ</t>
    </rPh>
    <rPh sb="5" eb="8">
      <t>コウレイシャ</t>
    </rPh>
    <rPh sb="8" eb="10">
      <t>イリョウ</t>
    </rPh>
    <rPh sb="10" eb="12">
      <t>コウイキ</t>
    </rPh>
    <rPh sb="12" eb="14">
      <t>レンゴウ</t>
    </rPh>
    <rPh sb="15" eb="17">
      <t>イッパン</t>
    </rPh>
    <phoneticPr fontId="2"/>
  </si>
  <si>
    <t>佐賀県後期高齢者医療広域連合（医療）</t>
    <rPh sb="0" eb="3">
      <t>サガケン</t>
    </rPh>
    <rPh sb="3" eb="5">
      <t>コウキ</t>
    </rPh>
    <rPh sb="5" eb="8">
      <t>コウレイシャ</t>
    </rPh>
    <rPh sb="8" eb="10">
      <t>イリョウ</t>
    </rPh>
    <rPh sb="10" eb="12">
      <t>コウイキ</t>
    </rPh>
    <rPh sb="12" eb="14">
      <t>レンゴウ</t>
    </rPh>
    <rPh sb="15" eb="17">
      <t>イリョウ</t>
    </rPh>
    <phoneticPr fontId="2"/>
  </si>
  <si>
    <t>佐賀県市町総合事務組合（一般）</t>
    <rPh sb="0" eb="3">
      <t>サガケン</t>
    </rPh>
    <rPh sb="3" eb="4">
      <t>シ</t>
    </rPh>
    <rPh sb="4" eb="5">
      <t>マチ</t>
    </rPh>
    <rPh sb="5" eb="7">
      <t>ソウゴウ</t>
    </rPh>
    <rPh sb="7" eb="9">
      <t>ジム</t>
    </rPh>
    <rPh sb="9" eb="11">
      <t>クミアイ</t>
    </rPh>
    <rPh sb="12" eb="14">
      <t>イッパン</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</si>
  <si>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</si>
  <si>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佐賀県西部広域環境組合</t>
    <rPh sb="0" eb="5">
      <t>サガケンセイブ</t>
    </rPh>
    <rPh sb="5" eb="7">
      <t>コウイキ</t>
    </rPh>
    <rPh sb="7" eb="9">
      <t>カンキョウ</t>
    </rPh>
    <rPh sb="9" eb="11">
      <t>クミアイ</t>
    </rPh>
    <phoneticPr fontId="2"/>
  </si>
  <si>
    <t>伊万里・有田消防組合</t>
    <rPh sb="0" eb="3">
      <t>イマリ</t>
    </rPh>
    <rPh sb="4" eb="6">
      <t>アリタ</t>
    </rPh>
    <rPh sb="6" eb="8">
      <t>ショウボウ</t>
    </rPh>
    <rPh sb="8" eb="10">
      <t>クミアイ</t>
    </rPh>
    <phoneticPr fontId="2"/>
  </si>
  <si>
    <t>有田町土地開発公社</t>
    <rPh sb="0" eb="3">
      <t>アリタチョウ</t>
    </rPh>
    <rPh sb="3" eb="5">
      <t>トチ</t>
    </rPh>
    <rPh sb="5" eb="7">
      <t>カイハツ</t>
    </rPh>
    <rPh sb="7" eb="9">
      <t>コウシャ</t>
    </rPh>
    <phoneticPr fontId="2"/>
  </si>
  <si>
    <t>窯業教育振興会</t>
    <rPh sb="0" eb="2">
      <t>ヨウギョウ</t>
    </rPh>
    <rPh sb="2" eb="4">
      <t>キョウイク</t>
    </rPh>
    <rPh sb="4" eb="6">
      <t>シンコウ</t>
    </rPh>
    <rPh sb="6" eb="7">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</si>
  <si>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</si>
  <si>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</si>
  <si>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</si>
  <si>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将来負担比率は、類似団体と比較して低い水準にあるが、有形固定資産減価償却率は、類似団体と比較して高い水準にある。
　平成28年度に策定した公共施設等総合管理計画において、既存施設を更新する場合は原則として統廃合や複合化することとし、将来的な町民ニーズを視野に入れたうえで、保有する施設の適正量見極め、縮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</si>
  <si>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</si>
  <si>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</si>
  <si>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</si>
  <si>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</si>
  <si>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</si>
  <si>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</si>
  <si>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</si>
  <si>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</si>
  <si>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</si>
  <si>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</si>
  <si>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</si>
  <si>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</si>
  <si>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</si>
  <si>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実質公債費比率は類似団体平均を上回っている。令和元年度において、実質公債費比率が上昇しているが、そのおもな要因は、平成27年度以降、それまで抑制的であった合併特例事業債の活用を積極的に行っており、その本償還が開始したことと思われる。将来負担比率については、H30年度（12.4）に比してR元年度（8.7）は△3.7と縮小している。そのおもな要因は、ふるさと応援基金（償還充当可能基金）の基金残高の伸びによるものと思われる。
　平成27年度以降は継続的に合併特例事業債の積極活用を行っており、今後も実質公債費比率は増加傾向が続くと考えられるため、公債費の適正化には力を入れる必要がある。
　また、将来負担比率については、ふるさと応援基金の基金残高が今後増加していく場合は縮小していくと思われるが、確定している収入ではないため、公債費の適正化には力を入れていく必要がある。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</si>
</sst>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ACE8-4D86-8D1E-D67F59F70A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38042</c:v>
                </c:pt>
                <c:pt idx="1">
                  <c:v>68435</c:v>
                </c:pt>
                <c:pt idx="2">
                  <c:v>79961</c:v>
                </c:pt>
                <c:pt idx="3">
                  <c:v>24366</c:v>
                </c:pt>
                <c:pt idx="4">
                  <c:v>72123</c:v>
                </c:pt>
              </c:numCache>
            </c:numRef>
          </c:val>
          <c:smooth val="0"/>
          <c:extLst>
            <c:ext xmlns:c16="http://schemas.microsoft.com/office/drawing/2014/chart" uri="{C3380CC4-5D6E-409C-BE32-E72D297353CC}">
              <c16:uniqueId val="{00000001-ACE8-4D86-8D1E-D67F59F70A9C}"/>
            </c:ext>
          </c:extLst>
        </c:ser>
        <c:dLbls>
          <c:showLegendKey val="0"/>
          <c:showVal val="0"/>
          <c:showCatName val="0"/>
          <c:showSerName val="0"/>
          <c:showPercent val="0"/>
          <c:showBubbleSize val="0"/>
        </c:dLbls>
        <c:marker val="1"/>
        <c:smooth val="0"/>
        <c:axId val="322514368"/>
        <c:axId val="322515152"/>
      </c:lineChart>
      <c:catAx>
        <c:axId val="32251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515152"/>
        <c:crosses val="autoZero"/>
        <c:auto val="1"/>
        <c:lblAlgn val="ctr"/>
        <c:lblOffset val="100"/>
        <c:tickLblSkip val="1"/>
        <c:tickMarkSkip val="1"/>
        <c:noMultiLvlLbl val="0"/>
      </c:catAx>
      <c:valAx>
        <c:axId val="322515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51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c:v>
                </c:pt>
                <c:pt idx="1">
                  <c:v>6.51</c:v>
                </c:pt>
                <c:pt idx="2">
                  <c:v>6.61</c:v>
                </c:pt>
                <c:pt idx="3">
                  <c:v>5.12</c:v>
                </c:pt>
                <c:pt idx="4">
                  <c:v>2.63</c:v>
                </c:pt>
              </c:numCache>
            </c:numRef>
          </c:val>
          <c:extLst>
            <c:ext xmlns:c16="http://schemas.microsoft.com/office/drawing/2014/chart" uri="{C3380CC4-5D6E-409C-BE32-E72D297353CC}">
              <c16:uniqueId val="{00000000-EE9F-4CF2-B0AE-71D81DCC1A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27.42</c:v>
                </c:pt>
                <c:pt idx="1">
                  <c:v>31.8</c:v>
                </c:pt>
                <c:pt idx="2">
                  <c:v>36.520000000000003</c:v>
                </c:pt>
                <c:pt idx="3">
                  <c:v>39.31</c:v>
                </c:pt>
                <c:pt idx="4">
                  <c:v>40.82</c:v>
                </c:pt>
              </c:numCache>
            </c:numRef>
          </c:val>
          <c:extLst>
            <c:ext xmlns:c16="http://schemas.microsoft.com/office/drawing/2014/chart" uri="{C3380CC4-5D6E-409C-BE32-E72D297353CC}">
              <c16:uniqueId val="{00000001-EE9F-4CF2-B0AE-71D81DCC1AE6}"/>
            </c:ext>
          </c:extLst>
        </c:ser>
        <c:dLbls>
          <c:showLegendKey val="0"/>
          <c:showVal val="0"/>
          <c:showCatName val="0"/>
          <c:showSerName val="0"/>
          <c:showPercent val="0"/>
          <c:showBubbleSize val="0"/>
        </c:dLbls>
        <c:gapWidth val="250"/>
        <c:overlap val="100"/>
        <c:axId val="450549424"/>
        <c:axId val="45055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5.87</c:v>
                </c:pt>
                <c:pt idx="1">
                  <c:v>5.66</c:v>
                </c:pt>
                <c:pt idx="2">
                  <c:v>5.04</c:v>
                </c:pt>
                <c:pt idx="3">
                  <c:v>1.06</c:v>
                </c:pt>
                <c:pt idx="4">
                  <c:v>-1.07</c:v>
                </c:pt>
              </c:numCache>
            </c:numRef>
          </c:val>
          <c:smooth val="0"/>
          <c:extLst>
            <c:ext xmlns:c16="http://schemas.microsoft.com/office/drawing/2014/chart" uri="{C3380CC4-5D6E-409C-BE32-E72D297353CC}">
              <c16:uniqueId val="{00000002-EE9F-4CF2-B0AE-71D81DCC1AE6}"/>
            </c:ext>
          </c:extLst>
        </c:ser>
        <c:dLbls>
          <c:showLegendKey val="0"/>
          <c:showVal val="0"/>
          <c:showCatName val="0"/>
          <c:showSerName val="0"/>
          <c:showPercent val="0"/>
          <c:showBubbleSize val="0"/>
        </c:dLbls>
        <c:marker val="1"/>
        <c:smooth val="0"/>
        <c:axId val="450549424"/>
        <c:axId val="450551776"/>
      </c:lineChart>
      <c:catAx>
        <c:axId val="45054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551776"/>
        <c:crosses val="autoZero"/>
        <c:auto val="1"/>
        <c:lblAlgn val="ctr"/>
        <c:lblOffset val="100"/>
        <c:tickLblSkip val="1"/>
        <c:tickMarkSkip val="1"/>
        <c:noMultiLvlLbl val="0"/>
      </c:catAx>
      <c:valAx>
        <c:axId val="45055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4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308-4FB5-AB1F-4F5ADBE278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08-4FB5-AB1F-4F5ADBE27859}"/>
            </c:ext>
          </c:extLst>
        </c:ser>
        <c:ser>
          <c:idx val="2"/>
          <c:order val="2"/>
          <c:tx>
            <c:strRef>
              <c:f>データシート!$A$29</c:f>
              <c:strCache>
                <c:ptCount val="1"/>
                <c:pt idx="0">
                  <c:v>有田町後期高齢者医療特別会計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0.17</c:v>
                </c:pt>
                <c:pt idx="6">
                  <c:v>#N/A</c:v>
                </c:pt>
                <c:pt idx="7">
                  <c:v>0.01</c:v>
                </c:pt>
                <c:pt idx="8">
                  <c:v>#N/A</c:v>
                </c:pt>
                <c:pt idx="9">
                  <c:v>0.01</c:v>
                </c:pt>
              </c:numCache>
            </c:numRef>
          </c:val>
          <c:extLst>
            <c:ext xmlns:c16="http://schemas.microsoft.com/office/drawing/2014/chart" uri="{C3380CC4-5D6E-409C-BE32-E72D297353CC}">
              <c16:uniqueId val="{00000002-2308-4FB5-AB1F-4F5ADBE27859}"/>
            </c:ext>
          </c:extLst>
        </c:ser>
        <c:ser>
          <c:idx val="3"/>
          <c:order val="3"/>
          <c:tx>
            <c:strRef>
              <c:f>データシート!$A$30</c:f>
              <c:strCache>
                <c:ptCount val="1"/>
                <c:pt idx="0">
                  <c:v>有田町農業集落排水事業会計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0.26</c:v>
                </c:pt>
                <c:pt idx="2">
                  <c:v>#N/A</c:v>
                </c:pt>
                <c:pt idx="3">
                  <c:v>0.22</c:v>
                </c:pt>
                <c:pt idx="4">
                  <c:v>#N/A</c:v>
                </c:pt>
                <c:pt idx="5">
                  <c:v>0.24</c:v>
                </c:pt>
                <c:pt idx="6">
                  <c:v>#N/A</c:v>
                </c:pt>
                <c:pt idx="7">
                  <c:v>0.24</c:v>
                </c:pt>
                <c:pt idx="8">
                  <c:v>#N/A</c:v>
                </c:pt>
                <c:pt idx="9">
                  <c:v>0.26</c:v>
                </c:pt>
              </c:numCache>
            </c:numRef>
          </c:val>
          <c:extLst>
            <c:ext xmlns:c16="http://schemas.microsoft.com/office/drawing/2014/chart" uri="{C3380CC4-5D6E-409C-BE32-E72D297353CC}">
              <c16:uniqueId val="{00000003-2308-4FB5-AB1F-4F5ADBE27859}"/>
            </c:ext>
          </c:extLst>
        </c:ser>
        <c:ser>
          <c:idx val="4"/>
          <c:order val="4"/>
          <c:tx>
            <c:strRef>
              <c:f>データシート!$A$31</c:f>
              <c:strCache>
                <c:ptCount val="1"/>
                <c:pt idx="0">
                  <c:v>有田町国民健康保険特別会計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1.94</c:v>
                </c:pt>
                <c:pt idx="2">
                  <c:v>#N/A</c:v>
                </c:pt>
                <c:pt idx="3">
                  <c:v>2.3199999999999998</c:v>
                </c:pt>
                <c:pt idx="4">
                  <c:v>#N/A</c:v>
                </c:pt>
                <c:pt idx="5">
                  <c:v>2.44</c:v>
                </c:pt>
                <c:pt idx="6">
                  <c:v>#N/A</c:v>
                </c:pt>
                <c:pt idx="7">
                  <c:v>0.67</c:v>
                </c:pt>
                <c:pt idx="8">
                  <c:v>#N/A</c:v>
                </c:pt>
                <c:pt idx="9">
                  <c:v>1.17</c:v>
                </c:pt>
              </c:numCache>
            </c:numRef>
          </c:val>
          <c:extLst>
            <c:ext xmlns:c16="http://schemas.microsoft.com/office/drawing/2014/chart" uri="{C3380CC4-5D6E-409C-BE32-E72D297353CC}">
              <c16:uniqueId val="{00000004-2308-4FB5-AB1F-4F5ADBE27859}"/>
            </c:ext>
          </c:extLst>
        </c:ser>
        <c:ser>
          <c:idx val="5"/>
          <c:order val="5"/>
          <c:tx>
            <c:strRef>
              <c:f>データシート!$A$32</c:f>
              <c:strCache>
                <c:ptCount val="1"/>
                <c:pt idx="0">
                  <c:v>有田町介護保険特別会計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2.87</c:v>
                </c:pt>
                <c:pt idx="2">
                  <c:v>#N/A</c:v>
                </c:pt>
                <c:pt idx="3">
                  <c:v>1.82</c:v>
                </c:pt>
                <c:pt idx="4">
                  <c:v>#N/A</c:v>
                </c:pt>
                <c:pt idx="5">
                  <c:v>2.73</c:v>
                </c:pt>
                <c:pt idx="6">
                  <c:v>#N/A</c:v>
                </c:pt>
                <c:pt idx="7">
                  <c:v>1.69</c:v>
                </c:pt>
                <c:pt idx="8">
                  <c:v>#N/A</c:v>
                </c:pt>
                <c:pt idx="9">
                  <c:v>1.18</c:v>
                </c:pt>
              </c:numCache>
            </c:numRef>
          </c:val>
          <c:extLst>
            <c:ext xmlns:c16="http://schemas.microsoft.com/office/drawing/2014/chart" uri="{C3380CC4-5D6E-409C-BE32-E72D297353CC}">
              <c16:uniqueId val="{00000005-2308-4FB5-AB1F-4F5ADBE27859}"/>
            </c:ext>
          </c:extLst>
        </c:ser>
        <c:ser>
          <c:idx val="6"/>
          <c:order val="6"/>
          <c:tx>
            <c:strRef>
              <c:f>データシート!$A$33</c:f>
              <c:strCache>
                <c:ptCount val="1"/>
                <c:pt idx="0">
                  <c:v>有田町公共下水道事業会計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1.18</c:v>
                </c:pt>
                <c:pt idx="2">
                  <c:v>#N/A</c:v>
                </c:pt>
                <c:pt idx="3">
                  <c:v>0.95</c:v>
                </c:pt>
                <c:pt idx="4">
                  <c:v>#N/A</c:v>
                </c:pt>
                <c:pt idx="5">
                  <c:v>0.6</c:v>
                </c:pt>
                <c:pt idx="6">
                  <c:v>#N/A</c:v>
                </c:pt>
                <c:pt idx="7">
                  <c:v>0.87</c:v>
                </c:pt>
                <c:pt idx="8">
                  <c:v>#N/A</c:v>
                </c:pt>
                <c:pt idx="9">
                  <c:v>2.04</c:v>
                </c:pt>
              </c:numCache>
            </c:numRef>
          </c:val>
          <c:extLst>
            <c:ext xmlns:c16="http://schemas.microsoft.com/office/drawing/2014/chart" uri="{C3380CC4-5D6E-409C-BE32-E72D297353CC}">
              <c16:uniqueId val="{00000006-2308-4FB5-AB1F-4F5ADBE278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6.79</c:v>
                </c:pt>
                <c:pt idx="2">
                  <c:v>#N/A</c:v>
                </c:pt>
                <c:pt idx="3">
                  <c:v>5.76</c:v>
                </c:pt>
                <c:pt idx="4">
                  <c:v>#N/A</c:v>
                </c:pt>
                <c:pt idx="5">
                  <c:v>6.6</c:v>
                </c:pt>
                <c:pt idx="6">
                  <c:v>#N/A</c:v>
                </c:pt>
                <c:pt idx="7">
                  <c:v>5.1100000000000003</c:v>
                </c:pt>
                <c:pt idx="8">
                  <c:v>#N/A</c:v>
                </c:pt>
                <c:pt idx="9">
                  <c:v>2.62</c:v>
                </c:pt>
              </c:numCache>
            </c:numRef>
          </c:val>
          <c:extLst>
            <c:ext xmlns:c16="http://schemas.microsoft.com/office/drawing/2014/chart" uri="{C3380CC4-5D6E-409C-BE32-E72D297353CC}">
              <c16:uniqueId val="{00000007-2308-4FB5-AB1F-4F5ADBE27859}"/>
            </c:ext>
          </c:extLst>
        </c:ser>
        <c:ser>
          <c:idx val="8"/>
          <c:order val="8"/>
          <c:tx>
            <c:strRef>
              <c:f>データシート!$A$35</c:f>
              <c:strCache>
                <c:ptCount val="1"/>
                <c:pt idx="0">
                  <c:v>有田町浄化槽整備推進事業会計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3.27</c:v>
                </c:pt>
                <c:pt idx="2">
                  <c:v>#N/A</c:v>
                </c:pt>
                <c:pt idx="3">
                  <c:v>3.36</c:v>
                </c:pt>
                <c:pt idx="4">
                  <c:v>#N/A</c:v>
                </c:pt>
                <c:pt idx="5">
                  <c:v>3.49</c:v>
                </c:pt>
                <c:pt idx="6">
                  <c:v>#N/A</c:v>
                </c:pt>
                <c:pt idx="7">
                  <c:v>3.45</c:v>
                </c:pt>
                <c:pt idx="8">
                  <c:v>#N/A</c:v>
                </c:pt>
                <c:pt idx="9">
                  <c:v>3.74</c:v>
                </c:pt>
              </c:numCache>
            </c:numRef>
          </c:val>
          <c:extLst>
            <c:ext xmlns:c16="http://schemas.microsoft.com/office/drawing/2014/chart" uri="{C3380CC4-5D6E-409C-BE32-E72D297353CC}">
              <c16:uniqueId val="{00000008-2308-4FB5-AB1F-4F5ADBE27859}"/>
            </c:ext>
          </c:extLst>
        </c:ser>
        <c:ser>
          <c:idx val="9"/>
          <c:order val="9"/>
          <c:tx>
            <c:strRef>
              <c:f>データシート!$A$36</c:f>
              <c:strCache>
                <c:ptCount val="1"/>
                <c:pt idx="0">
                  <c:v>有田町水道事業会計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9.81</c:v>
                </c:pt>
                <c:pt idx="2">
                  <c:v>#N/A</c:v>
                </c:pt>
                <c:pt idx="3">
                  <c:v>11.02</c:v>
                </c:pt>
                <c:pt idx="4">
                  <c:v>#N/A</c:v>
                </c:pt>
                <c:pt idx="5">
                  <c:v>12.53</c:v>
                </c:pt>
                <c:pt idx="6">
                  <c:v>#N/A</c:v>
                </c:pt>
                <c:pt idx="7">
                  <c:v>12.85</c:v>
                </c:pt>
                <c:pt idx="8">
                  <c:v>#N/A</c:v>
                </c:pt>
                <c:pt idx="9">
                  <c:v>13.8</c:v>
                </c:pt>
              </c:numCache>
            </c:numRef>
          </c:val>
          <c:extLst>
            <c:ext xmlns:c16="http://schemas.microsoft.com/office/drawing/2014/chart" uri="{C3380CC4-5D6E-409C-BE32-E72D297353CC}">
              <c16:uniqueId val="{00000009-2308-4FB5-AB1F-4F5ADBE27859}"/>
            </c:ext>
          </c:extLst>
        </c:ser>
        <c:dLbls>
          <c:showLegendKey val="0"/>
          <c:showVal val="0"/>
          <c:showCatName val="0"/>
          <c:showSerName val="0"/>
          <c:showPercent val="0"/>
          <c:showBubbleSize val="0"/>
        </c:dLbls>
        <c:gapWidth val="150"/>
        <c:overlap val="100"/>
        <c:axId val="450552168"/>
        <c:axId val="450553344"/>
      </c:barChart>
      <c:catAx>
        <c:axId val="45055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53344"/>
        <c:crosses val="autoZero"/>
        <c:auto val="1"/>
        <c:lblAlgn val="ctr"/>
        <c:lblOffset val="100"/>
        <c:tickLblSkip val="1"/>
        <c:tickMarkSkip val="1"/>
        <c:noMultiLvlLbl val="0"/>
      </c:catAx>
      <c:valAx>
        <c:axId val="45055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52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970</c:v>
                </c:pt>
                <c:pt idx="5">
                  <c:v>970</c:v>
                </c:pt>
                <c:pt idx="8">
                  <c:v>972</c:v>
                </c:pt>
                <c:pt idx="11">
                  <c:v>977</c:v>
                </c:pt>
                <c:pt idx="14">
                  <c:v>967</c:v>
                </c:pt>
              </c:numCache>
            </c:numRef>
          </c:val>
          <c:extLst>
            <c:ext xmlns:c16="http://schemas.microsoft.com/office/drawing/2014/chart" uri="{C3380CC4-5D6E-409C-BE32-E72D297353CC}">
              <c16:uniqueId val="{00000000-CF46-4190-994A-906590D81F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46-4190-994A-906590D81F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5</c:v>
                </c:pt>
                <c:pt idx="6">
                  <c:v>4</c:v>
                </c:pt>
                <c:pt idx="9">
                  <c:v>2</c:v>
                </c:pt>
                <c:pt idx="12">
                  <c:v>1</c:v>
                </c:pt>
              </c:numCache>
            </c:numRef>
          </c:val>
          <c:extLst>
            <c:ext xmlns:c16="http://schemas.microsoft.com/office/drawing/2014/chart" uri="{C3380CC4-5D6E-409C-BE32-E72D297353CC}">
              <c16:uniqueId val="{00000002-CF46-4190-994A-906590D81F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98</c:v>
                </c:pt>
                <c:pt idx="3">
                  <c:v>140</c:v>
                </c:pt>
                <c:pt idx="6">
                  <c:v>110</c:v>
                </c:pt>
                <c:pt idx="9">
                  <c:v>175</c:v>
                </c:pt>
                <c:pt idx="12">
                  <c:v>156</c:v>
                </c:pt>
              </c:numCache>
            </c:numRef>
          </c:val>
          <c:extLst>
            <c:ext xmlns:c16="http://schemas.microsoft.com/office/drawing/2014/chart" uri="{C3380CC4-5D6E-409C-BE32-E72D297353CC}">
              <c16:uniqueId val="{00000003-CF46-4190-994A-906590D81F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343</c:v>
                </c:pt>
                <c:pt idx="3">
                  <c:v>307</c:v>
                </c:pt>
                <c:pt idx="6">
                  <c:v>378</c:v>
                </c:pt>
                <c:pt idx="9">
                  <c:v>456</c:v>
                </c:pt>
                <c:pt idx="12">
                  <c:v>349</c:v>
                </c:pt>
              </c:numCache>
            </c:numRef>
          </c:val>
          <c:extLst>
            <c:ext xmlns:c16="http://schemas.microsoft.com/office/drawing/2014/chart" uri="{C3380CC4-5D6E-409C-BE32-E72D297353CC}">
              <c16:uniqueId val="{00000004-CF46-4190-994A-906590D81F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46-4190-994A-906590D81F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46-4190-994A-906590D81F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891</c:v>
                </c:pt>
                <c:pt idx="3">
                  <c:v>845</c:v>
                </c:pt>
                <c:pt idx="6">
                  <c:v>842</c:v>
                </c:pt>
                <c:pt idx="9">
                  <c:v>843</c:v>
                </c:pt>
                <c:pt idx="12">
                  <c:v>860</c:v>
                </c:pt>
              </c:numCache>
            </c:numRef>
          </c:val>
          <c:extLst>
            <c:ext xmlns:c16="http://schemas.microsoft.com/office/drawing/2014/chart" uri="{C3380CC4-5D6E-409C-BE32-E72D297353CC}">
              <c16:uniqueId val="{00000007-CF46-4190-994A-906590D81F4F}"/>
            </c:ext>
          </c:extLst>
        </c:ser>
        <c:dLbls>
          <c:showLegendKey val="0"/>
          <c:showVal val="0"/>
          <c:showCatName val="0"/>
          <c:showSerName val="0"/>
          <c:showPercent val="0"/>
          <c:showBubbleSize val="0"/>
        </c:dLbls>
        <c:gapWidth val="100"/>
        <c:overlap val="100"/>
        <c:axId val="450548248"/>
        <c:axId val="450549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370</c:v>
                </c:pt>
                <c:pt idx="2">
                  <c:v>#N/A</c:v>
                </c:pt>
                <c:pt idx="3">
                  <c:v>#N/A</c:v>
                </c:pt>
                <c:pt idx="4">
                  <c:v>327</c:v>
                </c:pt>
                <c:pt idx="5">
                  <c:v>#N/A</c:v>
                </c:pt>
                <c:pt idx="6">
                  <c:v>#N/A</c:v>
                </c:pt>
                <c:pt idx="7">
                  <c:v>362</c:v>
                </c:pt>
                <c:pt idx="8">
                  <c:v>#N/A</c:v>
                </c:pt>
                <c:pt idx="9">
                  <c:v>#N/A</c:v>
                </c:pt>
                <c:pt idx="10">
                  <c:v>499</c:v>
                </c:pt>
                <c:pt idx="11">
                  <c:v>#N/A</c:v>
                </c:pt>
                <c:pt idx="12">
                  <c:v>#N/A</c:v>
                </c:pt>
                <c:pt idx="13">
                  <c:v>399</c:v>
                </c:pt>
                <c:pt idx="14">
                  <c:v>#N/A</c:v>
                </c:pt>
              </c:numCache>
            </c:numRef>
          </c:val>
          <c:smooth val="0"/>
          <c:extLst>
            <c:ext xmlns:c16="http://schemas.microsoft.com/office/drawing/2014/chart" uri="{C3380CC4-5D6E-409C-BE32-E72D297353CC}">
              <c16:uniqueId val="{00000008-CF46-4190-994A-906590D81F4F}"/>
            </c:ext>
          </c:extLst>
        </c:ser>
        <c:dLbls>
          <c:showLegendKey val="0"/>
          <c:showVal val="0"/>
          <c:showCatName val="0"/>
          <c:showSerName val="0"/>
          <c:showPercent val="0"/>
          <c:showBubbleSize val="0"/>
        </c:dLbls>
        <c:marker val="1"/>
        <c:smooth val="0"/>
        <c:axId val="450548248"/>
        <c:axId val="450549816"/>
      </c:lineChart>
      <c:catAx>
        <c:axId val="45054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49816"/>
        <c:crosses val="autoZero"/>
        <c:auto val="1"/>
        <c:lblAlgn val="ctr"/>
        <c:lblOffset val="100"/>
        <c:tickLblSkip val="1"/>
        <c:tickMarkSkip val="1"/>
        <c:noMultiLvlLbl val="0"/>
      </c:catAx>
      <c:valAx>
        <c:axId val="450549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4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10508</c:v>
                </c:pt>
                <c:pt idx="5">
                  <c:v>10748</c:v>
                </c:pt>
                <c:pt idx="8">
                  <c:v>10544</c:v>
                </c:pt>
                <c:pt idx="11">
                  <c:v>11239</c:v>
                </c:pt>
                <c:pt idx="14">
                  <c:v>11385</c:v>
                </c:pt>
              </c:numCache>
            </c:numRef>
          </c:val>
          <c:extLst>
            <c:ext xmlns:c16="http://schemas.microsoft.com/office/drawing/2014/chart" uri="{C3380CC4-5D6E-409C-BE32-E72D297353CC}">
              <c16:uniqueId val="{00000000-191B-4EBA-A83B-6589823768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6</c:v>
                </c:pt>
                <c:pt idx="8">
                  <c:v>2</c:v>
                </c:pt>
                <c:pt idx="11">
                  <c:v>0</c:v>
                </c:pt>
                <c:pt idx="14">
                  <c:v>0</c:v>
                </c:pt>
              </c:numCache>
            </c:numRef>
          </c:val>
          <c:extLst>
            <c:ext xmlns:c16="http://schemas.microsoft.com/office/drawing/2014/chart" uri="{C3380CC4-5D6E-409C-BE32-E72D297353CC}">
              <c16:uniqueId val="{00000001-191B-4EBA-A83B-6589823768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4677</c:v>
                </c:pt>
                <c:pt idx="5">
                  <c:v>5101</c:v>
                </c:pt>
                <c:pt idx="8">
                  <c:v>5748</c:v>
                </c:pt>
                <c:pt idx="11">
                  <c:v>6451</c:v>
                </c:pt>
                <c:pt idx="14">
                  <c:v>6912</c:v>
                </c:pt>
              </c:numCache>
            </c:numRef>
          </c:val>
          <c:extLst>
            <c:ext xmlns:c16="http://schemas.microsoft.com/office/drawing/2014/chart" uri="{C3380CC4-5D6E-409C-BE32-E72D297353CC}">
              <c16:uniqueId val="{00000002-191B-4EBA-A83B-6589823768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1B-4EBA-A83B-6589823768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1B-4EBA-A83B-6589823768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1B-4EBA-A83B-6589823768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2021</c:v>
                </c:pt>
                <c:pt idx="3">
                  <c:v>1954</c:v>
                </c:pt>
                <c:pt idx="6">
                  <c:v>1770</c:v>
                </c:pt>
                <c:pt idx="9">
                  <c:v>1546</c:v>
                </c:pt>
                <c:pt idx="12">
                  <c:v>1540</c:v>
                </c:pt>
              </c:numCache>
            </c:numRef>
          </c:val>
          <c:extLst>
            <c:ext xmlns:c16="http://schemas.microsoft.com/office/drawing/2014/chart" uri="{C3380CC4-5D6E-409C-BE32-E72D297353CC}">
              <c16:uniqueId val="{00000006-191B-4EBA-A83B-6589823768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1415</c:v>
                </c:pt>
                <c:pt idx="3">
                  <c:v>1385</c:v>
                </c:pt>
                <c:pt idx="6">
                  <c:v>1393</c:v>
                </c:pt>
                <c:pt idx="9">
                  <c:v>1319</c:v>
                </c:pt>
                <c:pt idx="12">
                  <c:v>1169</c:v>
                </c:pt>
              </c:numCache>
            </c:numRef>
          </c:val>
          <c:extLst>
            <c:ext xmlns:c16="http://schemas.microsoft.com/office/drawing/2014/chart" uri="{C3380CC4-5D6E-409C-BE32-E72D297353CC}">
              <c16:uniqueId val="{00000007-191B-4EBA-A83B-6589823768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5424</c:v>
                </c:pt>
                <c:pt idx="3">
                  <c:v>5416</c:v>
                </c:pt>
                <c:pt idx="6">
                  <c:v>5499</c:v>
                </c:pt>
                <c:pt idx="9">
                  <c:v>5265</c:v>
                </c:pt>
                <c:pt idx="12">
                  <c:v>5504</c:v>
                </c:pt>
              </c:numCache>
            </c:numRef>
          </c:val>
          <c:extLst>
            <c:ext xmlns:c16="http://schemas.microsoft.com/office/drawing/2014/chart" uri="{C3380CC4-5D6E-409C-BE32-E72D297353CC}">
              <c16:uniqueId val="{00000008-191B-4EBA-A83B-6589823768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91B-4EBA-A83B-6589823768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9088</c:v>
                </c:pt>
                <c:pt idx="3">
                  <c:v>9565</c:v>
                </c:pt>
                <c:pt idx="6">
                  <c:v>10235</c:v>
                </c:pt>
                <c:pt idx="9">
                  <c:v>10154</c:v>
                </c:pt>
                <c:pt idx="12">
                  <c:v>10498</c:v>
                </c:pt>
              </c:numCache>
            </c:numRef>
          </c:val>
          <c:extLst>
            <c:ext xmlns:c16="http://schemas.microsoft.com/office/drawing/2014/chart" uri="{C3380CC4-5D6E-409C-BE32-E72D297353CC}">
              <c16:uniqueId val="{0000000A-191B-4EBA-A83B-658982376887}"/>
            </c:ext>
          </c:extLst>
        </c:ser>
        <c:dLbls>
          <c:showLegendKey val="0"/>
          <c:showVal val="0"/>
          <c:showCatName val="0"/>
          <c:showSerName val="0"/>
          <c:showPercent val="0"/>
          <c:showBubbleSize val="0"/>
        </c:dLbls>
        <c:gapWidth val="100"/>
        <c:overlap val="100"/>
        <c:axId val="450548640"/>
        <c:axId val="45055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2752</c:v>
                </c:pt>
                <c:pt idx="2">
                  <c:v>#N/A</c:v>
                </c:pt>
                <c:pt idx="3">
                  <c:v>#N/A</c:v>
                </c:pt>
                <c:pt idx="4">
                  <c:v>2465</c:v>
                </c:pt>
                <c:pt idx="5">
                  <c:v>#N/A</c:v>
                </c:pt>
                <c:pt idx="6">
                  <c:v>#N/A</c:v>
                </c:pt>
                <c:pt idx="7">
                  <c:v>2603</c:v>
                </c:pt>
                <c:pt idx="8">
                  <c:v>#N/A</c:v>
                </c:pt>
                <c:pt idx="9">
                  <c:v>#N/A</c:v>
                </c:pt>
                <c:pt idx="10">
                  <c:v>594</c:v>
                </c:pt>
                <c:pt idx="11">
                  <c:v>#N/A</c:v>
                </c:pt>
                <c:pt idx="12">
                  <c:v>#N/A</c:v>
                </c:pt>
                <c:pt idx="13">
                  <c:v>414</c:v>
                </c:pt>
                <c:pt idx="14">
                  <c:v>#N/A</c:v>
                </c:pt>
              </c:numCache>
            </c:numRef>
          </c:val>
          <c:smooth val="0"/>
          <c:extLst>
            <c:ext xmlns:c16="http://schemas.microsoft.com/office/drawing/2014/chart" uri="{C3380CC4-5D6E-409C-BE32-E72D297353CC}">
              <c16:uniqueId val="{0000000B-191B-4EBA-A83B-658982376887}"/>
            </c:ext>
          </c:extLst>
        </c:ser>
        <c:dLbls>
          <c:showLegendKey val="0"/>
          <c:showVal val="0"/>
          <c:showCatName val="0"/>
          <c:showSerName val="0"/>
          <c:showPercent val="0"/>
          <c:showBubbleSize val="0"/>
        </c:dLbls>
        <c:marker val="1"/>
        <c:smooth val="0"/>
        <c:axId val="450548640"/>
        <c:axId val="450550208"/>
      </c:lineChart>
      <c:catAx>
        <c:axId val="4505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550208"/>
        <c:crosses val="autoZero"/>
        <c:auto val="1"/>
        <c:lblAlgn val="ctr"/>
        <c:lblOffset val="100"/>
        <c:tickLblSkip val="1"/>
        <c:tickMarkSkip val="1"/>
        <c:noMultiLvlLbl val="0"/>
      </c:catAx>
      <c:valAx>
        <c:axId val="45055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2097</c:v>
                </c:pt>
                <c:pt idx="1">
                  <c:v>2244</c:v>
                </c:pt>
                <c:pt idx="2">
                  <c:v>2326</c:v>
                </c:pt>
              </c:numCache>
            </c:numRef>
          </c:val>
          <c:extLst>
            <c:ext xmlns:c16="http://schemas.microsoft.com/office/drawing/2014/chart" uri="{C3380CC4-5D6E-409C-BE32-E72D297353CC}">
              <c16:uniqueId val="{00000000-5A59-4102-B6EA-0E9A666359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140</c:v>
                </c:pt>
                <c:pt idx="1">
                  <c:v>140</c:v>
                </c:pt>
                <c:pt idx="2">
                  <c:v>140</c:v>
                </c:pt>
              </c:numCache>
            </c:numRef>
          </c:val>
          <c:extLst>
            <c:ext xmlns:c16="http://schemas.microsoft.com/office/drawing/2014/chart" uri="{C3380CC4-5D6E-409C-BE32-E72D297353CC}">
              <c16:uniqueId val="{00000001-5A59-4102-B6EA-0E9A666359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3517</c:v>
                </c:pt>
                <c:pt idx="1">
                  <c:v>3982</c:v>
                </c:pt>
                <c:pt idx="2">
                  <c:v>4514</c:v>
                </c:pt>
              </c:numCache>
            </c:numRef>
          </c:val>
          <c:extLst>
            <c:ext xmlns:c16="http://schemas.microsoft.com/office/drawing/2014/chart" uri="{C3380CC4-5D6E-409C-BE32-E72D297353CC}">
              <c16:uniqueId val="{00000002-5A59-4102-B6EA-0E9A6663592F}"/>
            </c:ext>
          </c:extLst>
        </c:ser>
        <c:dLbls>
          <c:showLegendKey val="0"/>
          <c:showVal val="0"/>
          <c:showCatName val="0"/>
          <c:showSerName val="0"/>
          <c:showPercent val="0"/>
          <c:showBubbleSize val="0"/>
        </c:dLbls>
        <c:gapWidth val="120"/>
        <c:overlap val="100"/>
        <c:axId val="460891296"/>
        <c:axId val="460888552"/>
      </c:barChart>
      <c:catAx>
        <c:axId val="4608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888552"/>
        <c:crosses val="autoZero"/>
        <c:auto val="1"/>
        <c:lblAlgn val="ctr"/>
        <c:lblOffset val="100"/>
        <c:tickLblSkip val="1"/>
        <c:tickMarkSkip val="1"/>
        <c:noMultiLvlLbl val="0"/>
      </c:catAx>
      <c:valAx>
        <c:axId val="460888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8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{7A41D9E4-828E-4800-AC36-C762D60E93C0}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84-48EC-BD56-24D9CFCCEB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{287FF0C8-5960-496E-A938-92C3E8929BDC}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4-48EC-BD56-24D9CFCCEB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{5241C0F5-2371-4DED-8336-80D830F7AC85}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4-48EC-BD56-24D9CFCCEB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{AC0DE1CB-67BB-4352-BED4-86D274911766}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4-48EC-BD56-24D9CFCCEB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{0C95F64F-5C32-46AB-B828-E02EB06F93B4}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4-48EC-BD56-24D9CFCCEB9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{1CDE8B17-E4A6-400A-9D26-19AFFC9217BA}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84-48EC-BD56-24D9CFCCEB9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{FF59057B-EC22-44F9-9062-A1A9ED7B4174}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84-48EC-BD56-24D9CFCCEB9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{CE872539-BDC4-4C17-B254-787C918FEAB6}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84-48EC-BD56-24D9CFCCEB9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{D439D138-9FE2-4EC1-8DAA-67288D7E9FB8}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84-48EC-BD56-24D9CFCCEB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58.3</c:v>
                </c:pt>
                <c:pt idx="16">
                  <c:v>58.4</c:v>
                </c:pt>
                <c:pt idx="24">
                  <c:v>62.1</c:v>
                </c:pt>
                <c:pt idx="32">
                  <c:v>63.6</c:v>
                </c:pt>
              </c:numCache>
            </c:numRef>
          </c:xVal>
          <c:yVal>
            <c:numRef>
              <c:f>公会計指標分析・財政指標組合せ分析表!$BP$51:$DC$51</c:f>
              <c:numCache>
                <c:formatCode>#,##0.0;"▲ "#,##0.0</c:formatCode>
                <c:ptCount val="40"/>
                <c:pt idx="0">
                  <c:v>55.1</c:v>
                </c:pt>
                <c:pt idx="8">
                  <c:v>50.4</c:v>
                </c:pt>
                <c:pt idx="16">
                  <c:v>54.2</c:v>
                </c:pt>
                <c:pt idx="24">
                  <c:v>12.4</c:v>
                </c:pt>
                <c:pt idx="32">
                  <c:v>8.6999999999999993</c:v>
                </c:pt>
              </c:numCache>
            </c:numRef>
          </c:yVal>
          <c:smooth val="0"/>
          <c:extLst>
            <c:ext xmlns:c16="http://schemas.microsoft.com/office/drawing/2014/chart" uri="{C3380CC4-5D6E-409C-BE32-E72D297353CC}">
              <c16:uniqueId val="{00000009-8084-48EC-BD56-24D9CFCCEB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{05FA33C3-AB8D-417D-A191-66AD9820AD93}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84-48EC-BD56-24D9CFCCEB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{E2B607A6-7281-4B3E-91D7-68B8856F092D}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4-48EC-BD56-24D9CFCCEB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{43892704-3AF5-4D47-AE9F-B799ED0EACBA}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4-48EC-BD56-24D9CFCCEB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{5C265A5F-BE1E-44AD-8DA2-97C0830A4F1C}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4-48EC-BD56-24D9CFCCEB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{3F33BDE3-CB8A-4ED8-B525-3329E7024D0F}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4-48EC-BD56-24D9CFCCEB9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{616BFFC7-2A9A-4B15-80C6-641CBBAD8C6C}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84-48EC-BD56-24D9CFCCEB9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{E46C647E-203A-471D-B7A3-1B22F34A2643}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84-48EC-BD56-24D9CFCCEB9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{84893F7E-116E-4AFF-A2E6-01647DFE6AD7}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84-48EC-BD56-24D9CFCCEB9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{08FB7DD6-5B72-49BB-A3F3-BEB8BB545C28}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84-48EC-BD56-24D9CFCCEB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084-48EC-BD56-24D9CFCCEB9B}"/>
            </c:ext>
          </c:extLst>
        </c:ser>
        <c:dLbls>
          <c:showLegendKey val="0"/>
          <c:showVal val="1"/>
          <c:showCatName val="0"/>
          <c:showSerName val="0"/>
          <c:showPercent val="0"/>
          <c:showBubbleSize val="0"/>
        </c:dLbls>
        <c:axId val="460887376"/>
        <c:axId val="460892864"/>
      </c:scatterChart>
      <c:valAx>
        <c:axId val="460887376"/>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892864"/>
        <c:crosses val="autoZero"/>
        <c:crossBetween val="midCat"/>
      </c:valAx>
      <c:valAx>
        <c:axId val="460892864"/>
        <c:scaling>
          <c:orientation val="minMax"/>
          <c:max val="6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887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{4BB7E88C-2498-48FD-A4F6-4C38D9C181D2}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15-414F-ABFA-031D6C75B1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{27A8B736-EA7C-4ECE-A1D5-C5BB3681E362}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15-414F-ABFA-031D6C75B1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{B9379FB2-3A41-409D-959F-7CB8EC49E938}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15-414F-ABFA-031D6C75B1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{72735A1A-31CD-4F91-A806-D82F54A11B12}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15-414F-ABFA-031D6C75B1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{F2987E5A-9814-48EB-A827-5AE573E98ED9}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15-414F-ABFA-031D6C75B16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{05E15A6D-0D82-4659-8872-B4EA590F9912}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15-414F-ABFA-031D6C75B16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{84E63AAD-697F-4E26-9F79-F9D029220EBF}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15-414F-ABFA-031D6C75B16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{CD64E4A6-5A54-428B-938F-8C8E452FED70}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15-414F-ABFA-031D6C75B16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{CB3C62CB-D907-4DAA-8EC3-FC0B2D4AD9AD}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15-414F-ABFA-031D6C75B1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7.2</c:v>
                </c:pt>
                <c:pt idx="24">
                  <c:v>8.1999999999999993</c:v>
                </c:pt>
                <c:pt idx="32">
                  <c:v>8.8000000000000007</c:v>
                </c:pt>
              </c:numCache>
            </c:numRef>
          </c:xVal>
          <c:yVal>
            <c:numRef>
              <c:f>公会計指標分析・財政指標組合せ分析表!$BP$73:$DC$73</c:f>
              <c:numCache>
                <c:formatCode>#,##0.0;"▲ "#,##0.0</c:formatCode>
                <c:ptCount val="40"/>
                <c:pt idx="0">
                  <c:v>55.1</c:v>
                </c:pt>
                <c:pt idx="8">
                  <c:v>50.4</c:v>
                </c:pt>
                <c:pt idx="16">
                  <c:v>54.2</c:v>
                </c:pt>
                <c:pt idx="24">
                  <c:v>12.4</c:v>
                </c:pt>
                <c:pt idx="32">
                  <c:v>8.6999999999999993</c:v>
                </c:pt>
              </c:numCache>
            </c:numRef>
          </c:yVal>
          <c:smooth val="0"/>
          <c:extLst>
            <c:ext xmlns:c16="http://schemas.microsoft.com/office/drawing/2014/chart" uri="{C3380CC4-5D6E-409C-BE32-E72D297353CC}">
              <c16:uniqueId val="{00000009-D815-414F-ABFA-031D6C75B1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{8BF2129A-1344-4C50-87AE-6D2CF9C18D51}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15-414F-ABFA-031D6C75B1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{F55A4240-3540-4EAE-8470-0EDD10F97748}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15-414F-ABFA-031D6C75B1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{4E59564D-8B69-452F-92A4-4902A6FA3772}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15-414F-ABFA-031D6C75B1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{E4DDD11A-48F0-4643-8829-D752200135F9}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15-414F-ABFA-031D6C75B1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{87F73B30-1CCF-49E3-96CE-46F294E3C7A1}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15-414F-ABFA-031D6C75B162}"/>
                </c:ext>
              </c:extLst>
            </c:dLbl>
            <c:dLbl>
              <c:idx val="8"/>
              <c:layout>
                <c:manualLayout>
                  <c:x val="-4.5160355153971307E-2"/>
                  <c:y val="-6.380680413204402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{FA825326-C143-4069-8A2C-08A6B41C69C4}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15-414F-ABFA-031D6C75B162}"/>
                </c:ext>
              </c:extLst>
            </c:dLbl>
            <c:dLbl>
              <c:idx val="16"/>
              <c:layout>
                <c:manualLayout>
                  <c:x val="-1.8235628084249993E-2"/>
                  <c:y val="-6.83060633314313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{7D96DFDE-407D-4B4D-9D6B-3F0EB0ED9ED8}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15-414F-ABFA-031D6C75B162}"/>
                </c:ext>
              </c:extLst>
            </c:dLbl>
            <c:dLbl>
              <c:idx val="24"/>
              <c:layout>
                <c:manualLayout>
                  <c:x val="-3.1697991619110633E-2"/>
                  <c:y val="-5.51370737999064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{563E25DB-1ACE-46E3-A81F-A051261BE2D3}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15-414F-ABFA-031D6C75B16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{C02D6978-01BE-4394-8398-D84185EA667C}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15-414F-ABFA-031D6C75B1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815-414F-ABFA-031D6C75B162}"/>
            </c:ext>
          </c:extLst>
        </c:ser>
        <c:dLbls>
          <c:showLegendKey val="0"/>
          <c:showVal val="1"/>
          <c:showCatName val="0"/>
          <c:showSerName val="0"/>
          <c:showPercent val="0"/>
          <c:showBubbleSize val="0"/>
        </c:dLbls>
        <c:axId val="460888944"/>
        <c:axId val="460889336"/>
      </c:scatterChart>
      <c:valAx>
        <c:axId val="460888944"/>
        <c:scaling>
          <c:orientation val="minMax"/>
          <c:max val="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889336"/>
        <c:crosses val="autoZero"/>
        <c:crossBetween val="midCat"/>
      </c:valAx>
      <c:valAx>
        <c:axId val="460889336"/>
        <c:scaling>
          <c:orientation val="minMax"/>
          <c:max val="6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888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これは、元利償還金等が▲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百万円まで減少したことによる。特に伊万里・有田消防組合、佐賀県西部広域環境組合、伊万里・有田地区医療福祉組合の負担金の減（それぞれ▲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今後は旧合併特例事業の本償還が始まるため、さらに元利償還金の増加が見込まれる。また、公共下水道事業も下水道接続事業を推進しており、工事に係る公営企業債が急増することも考えられる。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満期一括償還地方債は発行していない。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年度の繰越事業の借入額が当該年度の借入額に加算されたため、当該年度の借入額が償還額を上回ったことにより増加（＋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充当可能財源等の増については、特に充当可能基金であるふるさと応援寄附金基金および財政調整基金の増（それぞれ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百万円の増）によるところが大きい。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病院事業清算基金が償還財源として取り崩したため減となったが、ふるさと応援基金や合併振興基金、財政調整基金への積立てが大きかったため、全体では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短期的にはふるさと応援基金への積立てが大きいため増となっているが、中長期的には減少傾向になると見込まれる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・ふるさと応援基金：①未来を担う有田の人づくり、②食と器、③有田の原風景の保存と活用、④地域医療と福祉の充実、⑤住民の融和と連携、⑥個性豊かな活力あるふるさとづくり　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・合併振興基金：町民の連携の強化および一体感の醸成ならびに町の振興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・病院事業清算基金：病院事業の清算および伊万里有田共立病院建設事業に係る地方債の償還など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・教育施設／庁舎等施設整備基金：教育関係施設／庁舎等の施設の整備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・合併振興基金：合併支援措置としての旧合併特例事業債（基金造成分）の積立て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・病院事業清算基金：病院建設事業債の償還財源として取崩し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・教育施設／庁舎等施設整備基金：利息の積立て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百万円程度の寄附金が今後も継続すると見込み、うち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・合併振興基金：果実分および特例債償還終了分を、町の一体感醸成にかかる事業の財源として取り崩していく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・病院事業清算基金：当面の間、出資債の償還財源として、毎年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・教育施設／庁舎等施設整備基金：施設統廃合の方向性が決定するまでは利息積立てのみを行う予定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・ふるさと応援基金の活用による、歳出一般財源の比率が低下したことに伴う取崩額の減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長期的（令和３年度以降めど）には減少傾向へ転じると見込んでいる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今後も利息積立てを行っていく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本町の有形固定資産減価償却率は、令和元年度において</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63.6</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ポイント高くなっている。現状を確認すると、築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年以上経過した公共施設等が全体床面積の半数近くを占めており、近い将来、更新等が必要な施設を多く保有している。</a:t>
          </a:r>
          <a:endParaRPr lang="ja-JP" altLang="ja-JP"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年度に策定した公共施設等総合管理計画において、公共施設全体の状況を把握し、長期的な視点をもって統廃合、更新、長寿命化等を計画的に行うことで、財政負担を軽減・平準化していくこととしている。</a:t>
          </a:r>
          <a:endParaRPr lang="ja-JP" altLang="ja-JP"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67564</xdr:rowOff>
    </xdr:from>
    <xdr:to>
      <xdr:col>19</xdr:col>
      <xdr:colOff>187325</xdr:colOff>
      <xdr:row>29</xdr:row>
      <xdr:rowOff>169164</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118364</xdr:rowOff>
    </xdr:from>
    <xdr:to>
      <xdr:col>23</xdr:col>
      <xdr:colOff>85725</xdr:colOff>
      <xdr:row>29</xdr:row>
      <xdr:rowOff>150749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6193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159131</xdr:rowOff>
    </xdr:from>
    <xdr:to>
      <xdr:col>15</xdr:col>
      <xdr:colOff>187325</xdr:colOff>
      <xdr:row>29</xdr:row>
      <xdr:rowOff>89281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38481</xdr:rowOff>
    </xdr:from>
    <xdr:to>
      <xdr:col>19</xdr:col>
      <xdr:colOff>136525</xdr:colOff>
      <xdr:row>29</xdr:row>
      <xdr:rowOff>118364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82056"/>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36322</xdr:rowOff>
    </xdr:from>
    <xdr:to>
      <xdr:col>15</xdr:col>
      <xdr:colOff>136525</xdr:colOff>
      <xdr:row>29</xdr:row>
      <xdr:rowOff>38481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7989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36322</xdr:rowOff>
    </xdr:from>
    <xdr:to>
      <xdr:col>11</xdr:col>
      <xdr:colOff>136525</xdr:colOff>
      <xdr:row>29</xdr:row>
      <xdr:rowOff>51435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77989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160291</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80408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93362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令和元年度決算の状況における債務償還比率は、類似団体を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年度まで実施の合併振興基金の造成事業、平成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年度にかけて行った有田小学校の改築事業など、近年旧合併特例事業債を積極的に活用していることから、当該比率は今後も高い水準で推移すると考えられる。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今後の推移を注視し、債務償還比率の上昇を抑えるよう努めていく。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62526</xdr:rowOff>
    </xdr:from>
    <xdr:to>
      <xdr:col>76</xdr:col>
      <xdr:colOff>73025</xdr:colOff>
      <xdr:row>29</xdr:row>
      <xdr:rowOff>164126</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40953</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78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7256</xdr:rowOff>
    </xdr:from>
    <xdr:to>
      <xdr:col>72</xdr:col>
      <xdr:colOff>123825</xdr:colOff>
      <xdr:row>29</xdr:row>
      <xdr:rowOff>108856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58056</xdr:rowOff>
    </xdr:from>
    <xdr:to>
      <xdr:col>76</xdr:col>
      <xdr:colOff>22225</xdr:colOff>
      <xdr:row>29</xdr:row>
      <xdr:rowOff>113326</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084300" y="5801631"/>
          <a:ext cx="7112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76704</xdr:rowOff>
    </xdr:from>
    <xdr:to>
      <xdr:col>68</xdr:col>
      <xdr:colOff>123825</xdr:colOff>
      <xdr:row>30</xdr:row>
      <xdr:rowOff>6854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58056</xdr:rowOff>
    </xdr:from>
    <xdr:to>
      <xdr:col>72</xdr:col>
      <xdr:colOff>73025</xdr:colOff>
      <xdr:row>29</xdr:row>
      <xdr:rowOff>127504</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5801631"/>
          <a:ext cx="7620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62454</xdr:rowOff>
    </xdr:from>
    <xdr:to>
      <xdr:col>64</xdr:col>
      <xdr:colOff>123825</xdr:colOff>
      <xdr:row>29</xdr:row>
      <xdr:rowOff>164054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8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113254</xdr:rowOff>
    </xdr:from>
    <xdr:to>
      <xdr:col>68</xdr:col>
      <xdr:colOff>73025</xdr:colOff>
      <xdr:row>29</xdr:row>
      <xdr:rowOff>127504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5856829"/>
          <a:ext cx="762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8479</xdr:rowOff>
    </xdr:from>
    <xdr:to>
      <xdr:col>60</xdr:col>
      <xdr:colOff>123825</xdr:colOff>
      <xdr:row>29</xdr:row>
      <xdr:rowOff>110079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7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59279</xdr:rowOff>
    </xdr:from>
    <xdr:to>
      <xdr:col>64</xdr:col>
      <xdr:colOff>73025</xdr:colOff>
      <xdr:row>29</xdr:row>
      <xdr:rowOff>113254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5802854"/>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99983</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8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169431</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91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155181</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89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101206</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84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76200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41910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246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9525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58395</xdr:rowOff>
    </xdr:from>
    <xdr:to>
      <xdr:col>55</xdr:col>
      <xdr:colOff>50800</xdr:colOff>
      <xdr:row>38</xdr:row>
      <xdr:rowOff>159995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81271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67576</xdr:rowOff>
    </xdr:from>
    <xdr:to>
      <xdr:col>50</xdr:col>
      <xdr:colOff>165100</xdr:colOff>
      <xdr:row>38</xdr:row>
      <xdr:rowOff>169176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109195</xdr:rowOff>
    </xdr:from>
    <xdr:to>
      <xdr:col>55</xdr:col>
      <xdr:colOff>0</xdr:colOff>
      <xdr:row>38</xdr:row>
      <xdr:rowOff>118376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24295"/>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75387</xdr:rowOff>
    </xdr:from>
    <xdr:to>
      <xdr:col>46</xdr:col>
      <xdr:colOff>38100</xdr:colOff>
      <xdr:row>39</xdr:row>
      <xdr:rowOff>5537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118376</xdr:rowOff>
    </xdr:from>
    <xdr:to>
      <xdr:col>50</xdr:col>
      <xdr:colOff>114300</xdr:colOff>
      <xdr:row>38</xdr:row>
      <xdr:rowOff>126187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3347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126187</xdr:rowOff>
    </xdr:from>
    <xdr:to>
      <xdr:col>45</xdr:col>
      <xdr:colOff>177800</xdr:colOff>
      <xdr:row>38</xdr:row>
      <xdr:rowOff>133350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4128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88608</xdr:rowOff>
    </xdr:from>
    <xdr:to>
      <xdr:col>36</xdr:col>
      <xdr:colOff>165100</xdr:colOff>
      <xdr:row>39</xdr:row>
      <xdr:rowOff>18758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133350</xdr:rowOff>
    </xdr:from>
    <xdr:to>
      <xdr:col>41</xdr:col>
      <xdr:colOff>50800</xdr:colOff>
      <xdr:row>38</xdr:row>
      <xdr:rowOff>139408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4845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14254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22064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29227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35285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50619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8784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29391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158387</xdr:rowOff>
    </xdr:from>
    <xdr:to>
      <xdr:col>15</xdr:col>
      <xdr:colOff>50800</xdr:colOff>
      <xdr:row>61</xdr:row>
      <xdr:rowOff>4899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4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60</xdr:row>
      <xdr:rowOff>158387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306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119127</xdr:rowOff>
    </xdr:from>
    <xdr:to>
      <xdr:col>55</xdr:col>
      <xdr:colOff>50800</xdr:colOff>
      <xdr:row>64</xdr:row>
      <xdr:rowOff>49277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9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142004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7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121721</xdr:rowOff>
    </xdr:from>
    <xdr:to>
      <xdr:col>50</xdr:col>
      <xdr:colOff>165100</xdr:colOff>
      <xdr:row>64</xdr:row>
      <xdr:rowOff>51871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9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169927</xdr:rowOff>
    </xdr:from>
    <xdr:to>
      <xdr:col>55</xdr:col>
      <xdr:colOff>0</xdr:colOff>
      <xdr:row>64</xdr:row>
      <xdr:rowOff>1071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971277"/>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123375</xdr:rowOff>
    </xdr:from>
    <xdr:to>
      <xdr:col>46</xdr:col>
      <xdr:colOff>38100</xdr:colOff>
      <xdr:row>64</xdr:row>
      <xdr:rowOff>53525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1071</xdr:rowOff>
    </xdr:from>
    <xdr:to>
      <xdr:col>50</xdr:col>
      <xdr:colOff>114300</xdr:colOff>
      <xdr:row>64</xdr:row>
      <xdr:rowOff>2725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973871"/>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125706</xdr:rowOff>
    </xdr:from>
    <xdr:to>
      <xdr:col>41</xdr:col>
      <xdr:colOff>101600</xdr:colOff>
      <xdr:row>64</xdr:row>
      <xdr:rowOff>55856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9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2725</xdr:rowOff>
    </xdr:from>
    <xdr:to>
      <xdr:col>45</xdr:col>
      <xdr:colOff>177800</xdr:colOff>
      <xdr:row>64</xdr:row>
      <xdr:rowOff>5056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975525"/>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128380</xdr:rowOff>
    </xdr:from>
    <xdr:to>
      <xdr:col>36</xdr:col>
      <xdr:colOff>165100</xdr:colOff>
      <xdr:row>64</xdr:row>
      <xdr:rowOff>58530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9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5056</xdr:rowOff>
    </xdr:from>
    <xdr:to>
      <xdr:col>41</xdr:col>
      <xdr:colOff>50800</xdr:colOff>
      <xdr:row>64</xdr:row>
      <xdr:rowOff>7730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977856"/>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68398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70052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72383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70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75057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7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42818</xdr:rowOff>
    </xdr:from>
    <xdr:to>
      <xdr:col>24</xdr:col>
      <xdr:colOff>114300</xdr:colOff>
      <xdr:row>84</xdr:row>
      <xdr:rowOff>144418</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21245</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8527</xdr:rowOff>
    </xdr:from>
    <xdr:to>
      <xdr:col>20</xdr:col>
      <xdr:colOff>38100</xdr:colOff>
      <xdr:row>84</xdr:row>
      <xdr:rowOff>110127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59327</xdr:rowOff>
    </xdr:from>
    <xdr:to>
      <xdr:col>24</xdr:col>
      <xdr:colOff>63500</xdr:colOff>
      <xdr:row>84</xdr:row>
      <xdr:rowOff>93618</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3797300" y="144611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145687</xdr:rowOff>
    </xdr:from>
    <xdr:to>
      <xdr:col>15</xdr:col>
      <xdr:colOff>101600</xdr:colOff>
      <xdr:row>84</xdr:row>
      <xdr:rowOff>75837</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25037</xdr:rowOff>
    </xdr:from>
    <xdr:to>
      <xdr:col>19</xdr:col>
      <xdr:colOff>177800</xdr:colOff>
      <xdr:row>84</xdr:row>
      <xdr:rowOff>59327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908300" y="144268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111398</xdr:rowOff>
    </xdr:from>
    <xdr:to>
      <xdr:col>10</xdr:col>
      <xdr:colOff>165100</xdr:colOff>
      <xdr:row>84</xdr:row>
      <xdr:rowOff>41548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162198</xdr:rowOff>
    </xdr:from>
    <xdr:to>
      <xdr:col>15</xdr:col>
      <xdr:colOff>50800</xdr:colOff>
      <xdr:row>84</xdr:row>
      <xdr:rowOff>25037</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2019300" y="14392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77107</xdr:rowOff>
    </xdr:from>
    <xdr:to>
      <xdr:col>6</xdr:col>
      <xdr:colOff>38100</xdr:colOff>
      <xdr:row>84</xdr:row>
      <xdr:rowOff>7257</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127907</xdr:rowOff>
    </xdr:from>
    <xdr:to>
      <xdr:col>10</xdr:col>
      <xdr:colOff>114300</xdr:colOff>
      <xdr:row>83</xdr:row>
      <xdr:rowOff>162198</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43582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101254</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66964</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169834</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44678</xdr:rowOff>
    </xdr:from>
    <xdr:to>
      <xdr:col>55</xdr:col>
      <xdr:colOff>50800</xdr:colOff>
      <xdr:row>85</xdr:row>
      <xdr:rowOff>146278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6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56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46279</xdr:rowOff>
    </xdr:from>
    <xdr:to>
      <xdr:col>50</xdr:col>
      <xdr:colOff>165100</xdr:colOff>
      <xdr:row>85</xdr:row>
      <xdr:rowOff>147879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95478</xdr:rowOff>
    </xdr:from>
    <xdr:to>
      <xdr:col>55</xdr:col>
      <xdr:colOff>0</xdr:colOff>
      <xdr:row>85</xdr:row>
      <xdr:rowOff>97079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6687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47650</xdr:rowOff>
    </xdr:from>
    <xdr:to>
      <xdr:col>46</xdr:col>
      <xdr:colOff>38100</xdr:colOff>
      <xdr:row>85</xdr:row>
      <xdr:rowOff>149250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97079</xdr:rowOff>
    </xdr:from>
    <xdr:to>
      <xdr:col>50</xdr:col>
      <xdr:colOff>114300</xdr:colOff>
      <xdr:row>85</xdr:row>
      <xdr:rowOff>98450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6703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48564</xdr:rowOff>
    </xdr:from>
    <xdr:to>
      <xdr:col>41</xdr:col>
      <xdr:colOff>101600</xdr:colOff>
      <xdr:row>85</xdr:row>
      <xdr:rowOff>150164</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98450</xdr:rowOff>
    </xdr:from>
    <xdr:to>
      <xdr:col>45</xdr:col>
      <xdr:colOff>177800</xdr:colOff>
      <xdr:row>85</xdr:row>
      <xdr:rowOff>99364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67170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49707</xdr:rowOff>
    </xdr:from>
    <xdr:to>
      <xdr:col>36</xdr:col>
      <xdr:colOff>165100</xdr:colOff>
      <xdr:row>85</xdr:row>
      <xdr:rowOff>151307</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6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99364</xdr:rowOff>
    </xdr:from>
    <xdr:to>
      <xdr:col>41</xdr:col>
      <xdr:colOff>50800</xdr:colOff>
      <xdr:row>85</xdr:row>
      <xdr:rowOff>100507</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6726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139006</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140377</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142434</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7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131553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159476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43781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154396</xdr:rowOff>
    </xdr:from>
    <xdr:to>
      <xdr:col>76</xdr:col>
      <xdr:colOff>165100</xdr:colOff>
      <xdr:row>37</xdr:row>
      <xdr:rowOff>84546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37</xdr:row>
      <xdr:rowOff>94161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37739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141514</xdr:rowOff>
    </xdr:from>
    <xdr:to>
      <xdr:col>76</xdr:col>
      <xdr:colOff>114300</xdr:colOff>
      <xdr:row>37</xdr:row>
      <xdr:rowOff>33746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31371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27033</xdr:rowOff>
    </xdr:from>
    <xdr:to>
      <xdr:col>67</xdr:col>
      <xdr:colOff>101600</xdr:colOff>
      <xdr:row>36</xdr:row>
      <xdr:rowOff>128633</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77833</xdr:rowOff>
    </xdr:from>
    <xdr:to>
      <xdr:col>71</xdr:col>
      <xdr:colOff>177800</xdr:colOff>
      <xdr:row>36</xdr:row>
      <xdr:rowOff>141514</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5003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145160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132859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64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163068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84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39</xdr:row>
      <xdr:rowOff>167640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8496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167640</xdr:rowOff>
    </xdr:from>
    <xdr:to>
      <xdr:col>107</xdr:col>
      <xdr:colOff>50800</xdr:colOff>
      <xdr:row>39</xdr:row>
      <xdr:rowOff>169926</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85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123698</xdr:rowOff>
    </xdr:from>
    <xdr:to>
      <xdr:col>98</xdr:col>
      <xdr:colOff>38100</xdr:colOff>
      <xdr:row>40</xdr:row>
      <xdr:rowOff>53848</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169926</xdr:rowOff>
    </xdr:from>
    <xdr:to>
      <xdr:col>102</xdr:col>
      <xdr:colOff>114300</xdr:colOff>
      <xdr:row>40</xdr:row>
      <xdr:rowOff>3048</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58945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63517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44975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41910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10325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41910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2546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135255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3703300" y="1025461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135255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93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5732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54356</xdr:rowOff>
    </xdr:from>
    <xdr:to>
      <xdr:col>116</xdr:col>
      <xdr:colOff>114300</xdr:colOff>
      <xdr:row>61</xdr:row>
      <xdr:rowOff>155956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77233</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117449</xdr:rowOff>
    </xdr:from>
    <xdr:to>
      <xdr:col>112</xdr:col>
      <xdr:colOff>38100</xdr:colOff>
      <xdr:row>61</xdr:row>
      <xdr:rowOff>47599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168249</xdr:rowOff>
    </xdr:from>
    <xdr:to>
      <xdr:col>116</xdr:col>
      <xdr:colOff>63500</xdr:colOff>
      <xdr:row>61</xdr:row>
      <xdr:rowOff>105156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1323300" y="10455249"/>
          <a:ext cx="8382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128880</xdr:rowOff>
    </xdr:from>
    <xdr:to>
      <xdr:col>107</xdr:col>
      <xdr:colOff>101600</xdr:colOff>
      <xdr:row>61</xdr:row>
      <xdr:rowOff>59030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168249</xdr:rowOff>
    </xdr:from>
    <xdr:to>
      <xdr:col>111</xdr:col>
      <xdr:colOff>177800</xdr:colOff>
      <xdr:row>61</xdr:row>
      <xdr:rowOff>8230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45524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47955</xdr:rowOff>
    </xdr:from>
    <xdr:to>
      <xdr:col>102</xdr:col>
      <xdr:colOff>165100</xdr:colOff>
      <xdr:row>61</xdr:row>
      <xdr:rowOff>149555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8230</xdr:rowOff>
    </xdr:from>
    <xdr:to>
      <xdr:col>107</xdr:col>
      <xdr:colOff>50800</xdr:colOff>
      <xdr:row>61</xdr:row>
      <xdr:rowOff>98755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466680"/>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56642</xdr:rowOff>
    </xdr:from>
    <xdr:to>
      <xdr:col>98</xdr:col>
      <xdr:colOff>38100</xdr:colOff>
      <xdr:row>61</xdr:row>
      <xdr:rowOff>158242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98755</xdr:rowOff>
    </xdr:from>
    <xdr:to>
      <xdr:col>102</xdr:col>
      <xdr:colOff>114300</xdr:colOff>
      <xdr:row>61</xdr:row>
      <xdr:rowOff>107442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5572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64126</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75557</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1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166082</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3319</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30299</xdr:rowOff>
    </xdr:from>
    <xdr:to>
      <xdr:col>85</xdr:col>
      <xdr:colOff>177800</xdr:colOff>
      <xdr:row>107</xdr:row>
      <xdr:rowOff>131899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169092</xdr:rowOff>
    </xdr:from>
    <xdr:to>
      <xdr:col>81</xdr:col>
      <xdr:colOff>101600</xdr:colOff>
      <xdr:row>107</xdr:row>
      <xdr:rowOff>99242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48442</xdr:rowOff>
    </xdr:from>
    <xdr:to>
      <xdr:col>85</xdr:col>
      <xdr:colOff>127000</xdr:colOff>
      <xdr:row>107</xdr:row>
      <xdr:rowOff>81099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393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149679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4592300" y="183935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22134</xdr:rowOff>
    </xdr:from>
    <xdr:to>
      <xdr:col>72</xdr:col>
      <xdr:colOff>38100</xdr:colOff>
      <xdr:row>108</xdr:row>
      <xdr:rowOff>123734</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72934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3703300" y="1849482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160927</xdr:rowOff>
    </xdr:from>
    <xdr:to>
      <xdr:col>67</xdr:col>
      <xdr:colOff>101600</xdr:colOff>
      <xdr:row>108</xdr:row>
      <xdr:rowOff>91077</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40277</xdr:rowOff>
    </xdr:from>
    <xdr:to>
      <xdr:col>71</xdr:col>
      <xdr:colOff>177800</xdr:colOff>
      <xdr:row>108</xdr:row>
      <xdr:rowOff>72934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55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90369</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114861</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82204</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E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E00-0000D5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E00-0000D7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E00-0000D902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E00-0000E5020000}"/>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46808</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1323300" y="1856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108</xdr:row>
      <xdr:rowOff>46808</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9545300" y="18485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143148</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8656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0" name="n_1aveValue【公民館】&#10;一人当たり面積">
          <a:extLst>
            <a:ext uri="{FF2B5EF4-FFF2-40B4-BE49-F238E27FC236}">
              <a16:creationId xmlns:a16="http://schemas.microsoft.com/office/drawing/2014/main" id="{00000000-0008-0000-0E00-0000EE02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1" name="n_2aveValue【公民館】&#10;一人当たり面積">
          <a:extLst>
            <a:ext uri="{FF2B5EF4-FFF2-40B4-BE49-F238E27FC236}">
              <a16:creationId xmlns:a16="http://schemas.microsoft.com/office/drawing/2014/main" id="{00000000-0008-0000-0E00-0000EF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2" name="n_3aveValue【公民館】&#10;一人当たり面積">
          <a:extLst>
            <a:ext uri="{FF2B5EF4-FFF2-40B4-BE49-F238E27FC236}">
              <a16:creationId xmlns:a16="http://schemas.microsoft.com/office/drawing/2014/main" id="{00000000-0008-0000-0E00-0000F002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a:extLst>
            <a:ext uri="{FF2B5EF4-FFF2-40B4-BE49-F238E27FC236}">
              <a16:creationId xmlns:a16="http://schemas.microsoft.com/office/drawing/2014/main" id="{00000000-0008-0000-0E00-0000F102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54" name="n_1mainValue【公民館】&#10;一人当たり面積">
          <a:extLst>
            <a:ext uri="{FF2B5EF4-FFF2-40B4-BE49-F238E27FC236}">
              <a16:creationId xmlns:a16="http://schemas.microsoft.com/office/drawing/2014/main" id="{00000000-0008-0000-0E00-0000F2020000}"/>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55" name="n_2mainValue【公民館】&#10;一人当たり面積">
          <a:extLst>
            <a:ext uri="{FF2B5EF4-FFF2-40B4-BE49-F238E27FC236}">
              <a16:creationId xmlns:a16="http://schemas.microsoft.com/office/drawing/2014/main" id="{00000000-0008-0000-0E00-0000F3020000}"/>
            </a:ext>
          </a:extLst>
        </xdr:cNvPr>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56" name="n_3mainValue【公民館】&#10;一人当たり面積">
          <a:extLst>
            <a:ext uri="{FF2B5EF4-FFF2-40B4-BE49-F238E27FC236}">
              <a16:creationId xmlns:a16="http://schemas.microsoft.com/office/drawing/2014/main" id="{00000000-0008-0000-0E00-0000F4020000}"/>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757" name="n_4mainValue【公民館】&#10;一人当たり面積">
          <a:extLst>
            <a:ext uri="{FF2B5EF4-FFF2-40B4-BE49-F238E27FC236}">
              <a16:creationId xmlns:a16="http://schemas.microsoft.com/office/drawing/2014/main" id="{00000000-0008-0000-0E00-0000F5020000}"/>
            </a:ext>
          </a:extLst>
        </xdr:cNvPr>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消防施設である。また、一人当たりの施設の保有量が特に多い施設は、道路、橋りょう、学校施設、一般廃棄物処理施設、体育館・プール、保健センターである。橋りょうについては、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lang="ja-JP" altLang="ja-JP" sz="11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72934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202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1" name="n_4aveValue【図書館】&#10;有形固定資産減価償却率">
          <a:extLst>
            <a:ext uri="{FF2B5EF4-FFF2-40B4-BE49-F238E27FC236}">
              <a16:creationId xmlns:a16="http://schemas.microsoft.com/office/drawing/2014/main" id="{00000000-0008-0000-0F00-000051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75673</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4" name="n_3aveValue【図書館】&#10;一人当たり面積">
          <a:extLst>
            <a:ext uri="{FF2B5EF4-FFF2-40B4-BE49-F238E27FC236}">
              <a16:creationId xmlns:a16="http://schemas.microsoft.com/office/drawing/2014/main" id="{00000000-0008-0000-0F00-00007C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5" name="n_4aveValue【図書館】&#10;一人当たり面積">
          <a:extLst>
            <a:ext uri="{FF2B5EF4-FFF2-40B4-BE49-F238E27FC236}">
              <a16:creationId xmlns:a16="http://schemas.microsoft.com/office/drawing/2014/main" id="{00000000-0008-0000-0F00-00007D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F00-0000A7000000}"/>
            </a:ext>
          </a:extLst>
        </xdr:cNvPr>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60</xdr:row>
      <xdr:rowOff>163830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3797300" y="10420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133350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2908300" y="10393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106680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2019300" y="1036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61</xdr:row>
      <xdr:rowOff>83820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1130300" y="103632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79" name="n_4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82" name="n_3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183" name="n_4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F00-0000D0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F00-0000D2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F00-0000D4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0426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24" name="【体育館・プール】&#10;一人当たり面積該当値テキスト">
          <a:extLst>
            <a:ext uri="{FF2B5EF4-FFF2-40B4-BE49-F238E27FC236}">
              <a16:creationId xmlns:a16="http://schemas.microsoft.com/office/drawing/2014/main" id="{00000000-0008-0000-0F00-0000E0000000}"/>
            </a:ext>
          </a:extLst>
        </xdr:cNvPr>
        <xdr:cNvSpPr txBox="1"/>
      </xdr:nvSpPr>
      <xdr:spPr>
        <a:xfrm>
          <a:off x="10515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101600</xdr:rowOff>
    </xdr:from>
    <xdr:to>
      <xdr:col>50</xdr:col>
      <xdr:colOff>165100</xdr:colOff>
      <xdr:row>61</xdr:row>
      <xdr:rowOff>31750</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958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152400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9639300" y="1043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152400</xdr:rowOff>
    </xdr:from>
    <xdr:to>
      <xdr:col>50</xdr:col>
      <xdr:colOff>114300</xdr:colOff>
      <xdr:row>60</xdr:row>
      <xdr:rowOff>160020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8750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114935</xdr:rowOff>
    </xdr:from>
    <xdr:to>
      <xdr:col>41</xdr:col>
      <xdr:colOff>101600</xdr:colOff>
      <xdr:row>61</xdr:row>
      <xdr:rowOff>45085</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781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165735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7861300" y="10447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165735</xdr:rowOff>
    </xdr:from>
    <xdr:to>
      <xdr:col>41</xdr:col>
      <xdr:colOff>50800</xdr:colOff>
      <xdr:row>61</xdr:row>
      <xdr:rowOff>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6972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F00-0000E9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F00-0000EA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F00-0000EB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36" name="n_4aveValue【体育館・プール】&#10;一人当たり面積">
          <a:extLst>
            <a:ext uri="{FF2B5EF4-FFF2-40B4-BE49-F238E27FC236}">
              <a16:creationId xmlns:a16="http://schemas.microsoft.com/office/drawing/2014/main" id="{00000000-0008-0000-0F00-0000EC000000}"/>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48277</xdr:rowOff>
    </xdr:from>
    <xdr:ext cx="469744" cy="259045"/>
    <xdr:sp macro="" textlink="">
      <xdr:nvSpPr>
        <xdr:cNvPr id="237" name="n_1mainValue【体育館・プール】&#10;一人当たり面積">
          <a:extLst>
            <a:ext uri="{FF2B5EF4-FFF2-40B4-BE49-F238E27FC236}">
              <a16:creationId xmlns:a16="http://schemas.microsoft.com/office/drawing/2014/main" id="{00000000-0008-0000-0F00-0000ED000000}"/>
            </a:ext>
          </a:extLst>
        </xdr:cNvPr>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38" name="n_2mainValue【体育館・プール】&#10;一人当たり面積">
          <a:extLst>
            <a:ext uri="{FF2B5EF4-FFF2-40B4-BE49-F238E27FC236}">
              <a16:creationId xmlns:a16="http://schemas.microsoft.com/office/drawing/2014/main" id="{00000000-0008-0000-0F00-0000EE000000}"/>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61612</xdr:rowOff>
    </xdr:from>
    <xdr:ext cx="469744" cy="259045"/>
    <xdr:sp macro="" textlink="">
      <xdr:nvSpPr>
        <xdr:cNvPr id="239" name="n_3mainValue【体育館・プール】&#10;一人当たり面積">
          <a:extLst>
            <a:ext uri="{FF2B5EF4-FFF2-40B4-BE49-F238E27FC236}">
              <a16:creationId xmlns:a16="http://schemas.microsoft.com/office/drawing/2014/main" id="{00000000-0008-0000-0F00-0000EF000000}"/>
            </a:ext>
          </a:extLst>
        </xdr:cNvPr>
        <xdr:cNvSpPr txBox="1"/>
      </xdr:nvSpPr>
      <xdr:spPr>
        <a:xfrm>
          <a:off x="76264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40" name="n_4mainValue【体育館・プール】&#10;一人当たり面積">
          <a:extLst>
            <a:ext uri="{FF2B5EF4-FFF2-40B4-BE49-F238E27FC236}">
              <a16:creationId xmlns:a16="http://schemas.microsoft.com/office/drawing/2014/main" id="{00000000-0008-0000-0F00-0000F0000000}"/>
            </a:ext>
          </a:extLst>
        </xdr:cNvPr>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00000000-0008-0000-0F00-00002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9" name="【一般廃棄物処理施設】&#10;有形固定資産減価償却率最小値テキスト">
          <a:extLst>
            <a:ext uri="{FF2B5EF4-FFF2-40B4-BE49-F238E27FC236}">
              <a16:creationId xmlns:a16="http://schemas.microsoft.com/office/drawing/2014/main" id="{00000000-0008-0000-0F00-00002B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01" name="【一般廃棄物処理施設】&#10;有形固定資産減価償却率最大値テキスト">
          <a:extLst>
            <a:ext uri="{FF2B5EF4-FFF2-40B4-BE49-F238E27FC236}">
              <a16:creationId xmlns:a16="http://schemas.microsoft.com/office/drawing/2014/main" id="{00000000-0008-0000-0F00-00002D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00000000-0008-0000-0F00-00002F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6268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121755</xdr:rowOff>
    </xdr:from>
    <xdr:ext cx="405111" cy="259045"/>
    <xdr:sp macro="" textlink="">
      <xdr:nvSpPr>
        <xdr:cNvPr id="315" name="【一般廃棄物処理施設】&#10;有形固定資産減価償却率該当値テキスト">
          <a:extLst>
            <a:ext uri="{FF2B5EF4-FFF2-40B4-BE49-F238E27FC236}">
              <a16:creationId xmlns:a16="http://schemas.microsoft.com/office/drawing/2014/main" id="{00000000-0008-0000-0F00-00003B010000}"/>
            </a:ext>
          </a:extLst>
        </xdr:cNvPr>
        <xdr:cNvSpPr txBox="1"/>
      </xdr:nvSpPr>
      <xdr:spPr>
        <a:xfrm>
          <a:off x="16357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31931</xdr:rowOff>
    </xdr:from>
    <xdr:to>
      <xdr:col>81</xdr:col>
      <xdr:colOff>101600</xdr:colOff>
      <xdr:row>36</xdr:row>
      <xdr:rowOff>133531</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5430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36</xdr:row>
      <xdr:rowOff>149678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5481300" y="625493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82731</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4592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131717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3703300" y="62059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322" name="n_1aveValue【一般廃棄物処理施設】&#10;有形固定資産減価償却率">
          <a:extLst>
            <a:ext uri="{FF2B5EF4-FFF2-40B4-BE49-F238E27FC236}">
              <a16:creationId xmlns:a16="http://schemas.microsoft.com/office/drawing/2014/main" id="{00000000-0008-0000-0F00-000042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323" name="n_2ave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324" name="n_3aveValue【一般廃棄物処理施設】&#10;有形固定資産減価償却率">
          <a:extLst>
            <a:ext uri="{FF2B5EF4-FFF2-40B4-BE49-F238E27FC236}">
              <a16:creationId xmlns:a16="http://schemas.microsoft.com/office/drawing/2014/main" id="{00000000-0008-0000-0F00-00004401000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25" name="n_4aveValue【一般廃棄物処理施設】&#10;有形固定資産減価償却率">
          <a:extLst>
            <a:ext uri="{FF2B5EF4-FFF2-40B4-BE49-F238E27FC236}">
              <a16:creationId xmlns:a16="http://schemas.microsoft.com/office/drawing/2014/main" id="{00000000-0008-0000-0F00-00004501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150058</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00000000-0008-0000-0F00-000046010000}"/>
            </a:ext>
          </a:extLst>
        </xdr:cNvPr>
        <xdr:cNvSpPr txBox="1"/>
      </xdr:nvSpPr>
      <xdr:spPr>
        <a:xfrm>
          <a:off x="15266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327" name="n_2mainValue【一般廃棄物処理施設】&#10;有形固定資産減価償却率">
          <a:extLst>
            <a:ext uri="{FF2B5EF4-FFF2-40B4-BE49-F238E27FC236}">
              <a16:creationId xmlns:a16="http://schemas.microsoft.com/office/drawing/2014/main" id="{00000000-0008-0000-0F00-000047010000}"/>
            </a:ext>
          </a:extLst>
        </xdr:cNvPr>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27594</xdr:rowOff>
    </xdr:from>
    <xdr:ext cx="405111" cy="259045"/>
    <xdr:sp macro="" textlink="">
      <xdr:nvSpPr>
        <xdr:cNvPr id="328" name="n_3main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3500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00000000-0008-0000-0F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125111</xdr:rowOff>
    </xdr:from>
    <xdr:to>
      <xdr:col>116</xdr:col>
      <xdr:colOff>62864</xdr:colOff>
      <xdr:row>41</xdr:row>
      <xdr:rowOff>133272</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22160864" y="6125861"/>
          <a:ext cx="0" cy="103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351" name="【一般廃棄物処理施設】&#10;一人当たり有形固定資産（償却資産）額最小値テキスト">
          <a:extLst>
            <a:ext uri="{FF2B5EF4-FFF2-40B4-BE49-F238E27FC236}">
              <a16:creationId xmlns:a16="http://schemas.microsoft.com/office/drawing/2014/main" id="{00000000-0008-0000-0F00-00005F010000}"/>
            </a:ext>
          </a:extLst>
        </xdr:cNvPr>
        <xdr:cNvSpPr txBox="1"/>
      </xdr:nvSpPr>
      <xdr:spPr>
        <a:xfrm>
          <a:off x="22199600" y="7166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22072600" y="716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71788</xdr:rowOff>
    </xdr:from>
    <xdr:ext cx="599010" cy="259045"/>
    <xdr:sp macro="" textlink="">
      <xdr:nvSpPr>
        <xdr:cNvPr id="353" name="【一般廃棄物処理施設】&#10;一人当たり有形固定資産（償却資産）額最大値テキスト">
          <a:extLst>
            <a:ext uri="{FF2B5EF4-FFF2-40B4-BE49-F238E27FC236}">
              <a16:creationId xmlns:a16="http://schemas.microsoft.com/office/drawing/2014/main" id="{00000000-0008-0000-0F00-000061010000}"/>
            </a:ext>
          </a:extLst>
        </xdr:cNvPr>
        <xdr:cNvSpPr txBox="1"/>
      </xdr:nvSpPr>
      <xdr:spPr>
        <a:xfrm>
          <a:off x="22199600" y="590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125111</xdr:rowOff>
    </xdr:from>
    <xdr:to>
      <xdr:col>116</xdr:col>
      <xdr:colOff>152400</xdr:colOff>
      <xdr:row>35</xdr:row>
      <xdr:rowOff>125111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22072600" y="612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78008</xdr:rowOff>
    </xdr:from>
    <xdr:ext cx="534377" cy="259045"/>
    <xdr:sp macro="" textlink="">
      <xdr:nvSpPr>
        <xdr:cNvPr id="355" name="【一般廃棄物処理施設】&#10;一人当たり有形固定資産（償却資産）額平均値テキスト">
          <a:extLst>
            <a:ext uri="{FF2B5EF4-FFF2-40B4-BE49-F238E27FC236}">
              <a16:creationId xmlns:a16="http://schemas.microsoft.com/office/drawing/2014/main" id="{00000000-0008-0000-0F00-000063010000}"/>
            </a:ext>
          </a:extLst>
        </xdr:cNvPr>
        <xdr:cNvSpPr txBox="1"/>
      </xdr:nvSpPr>
      <xdr:spPr>
        <a:xfrm>
          <a:off x="22199600" y="676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99581</xdr:rowOff>
    </xdr:from>
    <xdr:to>
      <xdr:col>116</xdr:col>
      <xdr:colOff>114300</xdr:colOff>
      <xdr:row>40</xdr:row>
      <xdr:rowOff>29731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2110700" y="6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96989</xdr:rowOff>
    </xdr:from>
    <xdr:to>
      <xdr:col>112</xdr:col>
      <xdr:colOff>38100</xdr:colOff>
      <xdr:row>40</xdr:row>
      <xdr:rowOff>27139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21272500" y="67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108469</xdr:rowOff>
    </xdr:from>
    <xdr:to>
      <xdr:col>107</xdr:col>
      <xdr:colOff>101600</xdr:colOff>
      <xdr:row>40</xdr:row>
      <xdr:rowOff>38619</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20383500" y="679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96175</xdr:rowOff>
    </xdr:from>
    <xdr:to>
      <xdr:col>102</xdr:col>
      <xdr:colOff>165100</xdr:colOff>
      <xdr:row>40</xdr:row>
      <xdr:rowOff>26325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19494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131494</xdr:rowOff>
    </xdr:from>
    <xdr:to>
      <xdr:col>98</xdr:col>
      <xdr:colOff>38100</xdr:colOff>
      <xdr:row>40</xdr:row>
      <xdr:rowOff>61644</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18605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158349</xdr:rowOff>
    </xdr:from>
    <xdr:to>
      <xdr:col>116</xdr:col>
      <xdr:colOff>114300</xdr:colOff>
      <xdr:row>37</xdr:row>
      <xdr:rowOff>88499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22110700" y="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9776</xdr:rowOff>
    </xdr:from>
    <xdr:ext cx="599010" cy="259045"/>
    <xdr:sp macro="" textlink="">
      <xdr:nvSpPr>
        <xdr:cNvPr id="367" name="【一般廃棄物処理施設】&#10;一人当たり有形固定資産（償却資産）額該当値テキスト">
          <a:extLst>
            <a:ext uri="{FF2B5EF4-FFF2-40B4-BE49-F238E27FC236}">
              <a16:creationId xmlns:a16="http://schemas.microsoft.com/office/drawing/2014/main" id="{00000000-0008-0000-0F00-00006F010000}"/>
            </a:ext>
          </a:extLst>
        </xdr:cNvPr>
        <xdr:cNvSpPr txBox="1"/>
      </xdr:nvSpPr>
      <xdr:spPr>
        <a:xfrm>
          <a:off x="22199600" y="61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160548</xdr:rowOff>
    </xdr:from>
    <xdr:to>
      <xdr:col>112</xdr:col>
      <xdr:colOff>38100</xdr:colOff>
      <xdr:row>37</xdr:row>
      <xdr:rowOff>90698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21272500" y="63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37699</xdr:rowOff>
    </xdr:from>
    <xdr:to>
      <xdr:col>116</xdr:col>
      <xdr:colOff>63500</xdr:colOff>
      <xdr:row>37</xdr:row>
      <xdr:rowOff>39898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1323300" y="6381349"/>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7825</xdr:rowOff>
    </xdr:from>
    <xdr:to>
      <xdr:col>107</xdr:col>
      <xdr:colOff>101600</xdr:colOff>
      <xdr:row>37</xdr:row>
      <xdr:rowOff>109425</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20383500" y="63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39898</xdr:rowOff>
    </xdr:from>
    <xdr:to>
      <xdr:col>111</xdr:col>
      <xdr:colOff>177800</xdr:colOff>
      <xdr:row>37</xdr:row>
      <xdr:rowOff>58625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20434300" y="6383548"/>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60015</xdr:rowOff>
    </xdr:from>
    <xdr:to>
      <xdr:col>102</xdr:col>
      <xdr:colOff>165100</xdr:colOff>
      <xdr:row>34</xdr:row>
      <xdr:rowOff>161615</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19494500" y="58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110815</xdr:rowOff>
    </xdr:from>
    <xdr:to>
      <xdr:col>107</xdr:col>
      <xdr:colOff>50800</xdr:colOff>
      <xdr:row>37</xdr:row>
      <xdr:rowOff>58625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9545300" y="5940115"/>
          <a:ext cx="889000" cy="4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18266</xdr:rowOff>
    </xdr:from>
    <xdr:ext cx="534377" cy="259045"/>
    <xdr:sp macro="" textlink="">
      <xdr:nvSpPr>
        <xdr:cNvPr id="374" name="n_1aveValue【一般廃棄物処理施設】&#10;一人当たり有形固定資産（償却資産）額">
          <a:extLst>
            <a:ext uri="{FF2B5EF4-FFF2-40B4-BE49-F238E27FC236}">
              <a16:creationId xmlns:a16="http://schemas.microsoft.com/office/drawing/2014/main" id="{00000000-0008-0000-0F00-000076010000}"/>
            </a:ext>
          </a:extLst>
        </xdr:cNvPr>
        <xdr:cNvSpPr txBox="1"/>
      </xdr:nvSpPr>
      <xdr:spPr>
        <a:xfrm>
          <a:off x="21043411" y="68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29746</xdr:rowOff>
    </xdr:from>
    <xdr:ext cx="534377" cy="259045"/>
    <xdr:sp macro="" textlink="">
      <xdr:nvSpPr>
        <xdr:cNvPr id="375" name="n_2aveValue【一般廃棄物処理施設】&#10;一人当たり有形固定資産（償却資産）額">
          <a:extLst>
            <a:ext uri="{FF2B5EF4-FFF2-40B4-BE49-F238E27FC236}">
              <a16:creationId xmlns:a16="http://schemas.microsoft.com/office/drawing/2014/main" id="{00000000-0008-0000-0F00-000077010000}"/>
            </a:ext>
          </a:extLst>
        </xdr:cNvPr>
        <xdr:cNvSpPr txBox="1"/>
      </xdr:nvSpPr>
      <xdr:spPr>
        <a:xfrm>
          <a:off x="20167111" y="68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17452</xdr:rowOff>
    </xdr:from>
    <xdr:ext cx="534377" cy="259045"/>
    <xdr:sp macro="" textlink="">
      <xdr:nvSpPr>
        <xdr:cNvPr id="376" name="n_3aveValue【一般廃棄物処理施設】&#10;一人当たり有形固定資産（償却資産）額">
          <a:extLst>
            <a:ext uri="{FF2B5EF4-FFF2-40B4-BE49-F238E27FC236}">
              <a16:creationId xmlns:a16="http://schemas.microsoft.com/office/drawing/2014/main" id="{00000000-0008-0000-0F00-000078010000}"/>
            </a:ext>
          </a:extLst>
        </xdr:cNvPr>
        <xdr:cNvSpPr txBox="1"/>
      </xdr:nvSpPr>
      <xdr:spPr>
        <a:xfrm>
          <a:off x="192781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78171</xdr:rowOff>
    </xdr:from>
    <xdr:ext cx="534377" cy="259045"/>
    <xdr:sp macro="" textlink="">
      <xdr:nvSpPr>
        <xdr:cNvPr id="377" name="n_4aveValue【一般廃棄物処理施設】&#10;一人当たり有形固定資産（償却資産）額">
          <a:extLst>
            <a:ext uri="{FF2B5EF4-FFF2-40B4-BE49-F238E27FC236}">
              <a16:creationId xmlns:a16="http://schemas.microsoft.com/office/drawing/2014/main" id="{00000000-0008-0000-0F00-000079010000}"/>
            </a:ext>
          </a:extLst>
        </xdr:cNvPr>
        <xdr:cNvSpPr txBox="1"/>
      </xdr:nvSpPr>
      <xdr:spPr>
        <a:xfrm>
          <a:off x="18389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107225</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00000000-0008-0000-0F00-00007A010000}"/>
            </a:ext>
          </a:extLst>
        </xdr:cNvPr>
        <xdr:cNvSpPr txBox="1"/>
      </xdr:nvSpPr>
      <xdr:spPr>
        <a:xfrm>
          <a:off x="21011095" y="610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125952</xdr:rowOff>
    </xdr:from>
    <xdr:ext cx="599010" cy="259045"/>
    <xdr:sp macro="" textlink="">
      <xdr:nvSpPr>
        <xdr:cNvPr id="379" name="n_2mainValue【一般廃棄物処理施設】&#10;一人当たり有形固定資産（償却資産）額">
          <a:extLst>
            <a:ext uri="{FF2B5EF4-FFF2-40B4-BE49-F238E27FC236}">
              <a16:creationId xmlns:a16="http://schemas.microsoft.com/office/drawing/2014/main" id="{00000000-0008-0000-0F00-00007B010000}"/>
            </a:ext>
          </a:extLst>
        </xdr:cNvPr>
        <xdr:cNvSpPr txBox="1"/>
      </xdr:nvSpPr>
      <xdr:spPr>
        <a:xfrm>
          <a:off x="20134795" y="612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6692</xdr:rowOff>
    </xdr:from>
    <xdr:ext cx="599010" cy="259045"/>
    <xdr:sp macro="" textlink="">
      <xdr:nvSpPr>
        <xdr:cNvPr id="380" name="n_3mainValue【一般廃棄物処理施設】&#10;一人当たり有形固定資産（償却資産）額">
          <a:extLst>
            <a:ext uri="{FF2B5EF4-FFF2-40B4-BE49-F238E27FC236}">
              <a16:creationId xmlns:a16="http://schemas.microsoft.com/office/drawing/2014/main" id="{00000000-0008-0000-0F00-00007C010000}"/>
            </a:ext>
          </a:extLst>
        </xdr:cNvPr>
        <xdr:cNvSpPr txBox="1"/>
      </xdr:nvSpPr>
      <xdr:spPr>
        <a:xfrm>
          <a:off x="19245795" y="566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a:extLst>
            <a:ext uri="{FF2B5EF4-FFF2-40B4-BE49-F238E27FC236}">
              <a16:creationId xmlns:a16="http://schemas.microsoft.com/office/drawing/2014/main" id="{00000000-0008-0000-0F00-00009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07" name="【保健センター・保健所】&#10;有形固定資産減価償却率最小値テキスト">
          <a:extLst>
            <a:ext uri="{FF2B5EF4-FFF2-40B4-BE49-F238E27FC236}">
              <a16:creationId xmlns:a16="http://schemas.microsoft.com/office/drawing/2014/main" id="{00000000-0008-0000-0F00-00009701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09" name="【保健センター・保健所】&#10;有形固定資産減価償却率最大値テキスト">
          <a:extLst>
            <a:ext uri="{FF2B5EF4-FFF2-40B4-BE49-F238E27FC236}">
              <a16:creationId xmlns:a16="http://schemas.microsoft.com/office/drawing/2014/main" id="{00000000-0008-0000-0F00-000099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1" name="【保健センター・保健所】&#10;有形固定資産減価償却率平均値テキスト">
          <a:extLst>
            <a:ext uri="{FF2B5EF4-FFF2-40B4-BE49-F238E27FC236}">
              <a16:creationId xmlns:a16="http://schemas.microsoft.com/office/drawing/2014/main" id="{00000000-0008-0000-0F00-00009B010000}"/>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43906</xdr:rowOff>
    </xdr:from>
    <xdr:to>
      <xdr:col>85</xdr:col>
      <xdr:colOff>177800</xdr:colOff>
      <xdr:row>57</xdr:row>
      <xdr:rowOff>145506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6268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66783</xdr:rowOff>
    </xdr:from>
    <xdr:ext cx="405111" cy="259045"/>
    <xdr:sp macro="" textlink="">
      <xdr:nvSpPr>
        <xdr:cNvPr id="423" name="【保健センター・保健所】&#10;有形固定資産減価償却率該当値テキスト">
          <a:extLst>
            <a:ext uri="{FF2B5EF4-FFF2-40B4-BE49-F238E27FC236}">
              <a16:creationId xmlns:a16="http://schemas.microsoft.com/office/drawing/2014/main" id="{00000000-0008-0000-0F00-0000A7010000}"/>
            </a:ext>
          </a:extLst>
        </xdr:cNvPr>
        <xdr:cNvSpPr txBox="1"/>
      </xdr:nvSpPr>
      <xdr:spPr>
        <a:xfrm>
          <a:off x="16357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4717</xdr:rowOff>
    </xdr:from>
    <xdr:to>
      <xdr:col>81</xdr:col>
      <xdr:colOff>101600</xdr:colOff>
      <xdr:row>57</xdr:row>
      <xdr:rowOff>106317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5430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55517</xdr:rowOff>
    </xdr:from>
    <xdr:to>
      <xdr:col>85</xdr:col>
      <xdr:colOff>127000</xdr:colOff>
      <xdr:row>57</xdr:row>
      <xdr:rowOff>94706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5481300" y="982816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138612</xdr:rowOff>
    </xdr:from>
    <xdr:to>
      <xdr:col>76</xdr:col>
      <xdr:colOff>165100</xdr:colOff>
      <xdr:row>57</xdr:row>
      <xdr:rowOff>68762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4541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55517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4592300" y="97906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105954</xdr:rowOff>
    </xdr:from>
    <xdr:to>
      <xdr:col>72</xdr:col>
      <xdr:colOff>38100</xdr:colOff>
      <xdr:row>57</xdr:row>
      <xdr:rowOff>36104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3652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156754</xdr:rowOff>
    </xdr:from>
    <xdr:to>
      <xdr:col>76</xdr:col>
      <xdr:colOff>114300</xdr:colOff>
      <xdr:row>57</xdr:row>
      <xdr:rowOff>17962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3703300" y="97579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70031</xdr:rowOff>
    </xdr:from>
    <xdr:to>
      <xdr:col>67</xdr:col>
      <xdr:colOff>101600</xdr:colOff>
      <xdr:row>57</xdr:row>
      <xdr:rowOff>181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2763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120831</xdr:rowOff>
    </xdr:from>
    <xdr:to>
      <xdr:col>71</xdr:col>
      <xdr:colOff>177800</xdr:colOff>
      <xdr:row>56</xdr:row>
      <xdr:rowOff>156754</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814300" y="972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32" name="n_1aveValue【保健センター・保健所】&#10;有形固定資産減価償却率">
          <a:extLst>
            <a:ext uri="{FF2B5EF4-FFF2-40B4-BE49-F238E27FC236}">
              <a16:creationId xmlns:a16="http://schemas.microsoft.com/office/drawing/2014/main" id="{00000000-0008-0000-0F00-0000B0010000}"/>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00000000-0008-0000-0F00-0000B101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34" name="n_3aveValue【保健センター・保健所】&#10;有形固定資産減価償却率">
          <a:extLst>
            <a:ext uri="{FF2B5EF4-FFF2-40B4-BE49-F238E27FC236}">
              <a16:creationId xmlns:a16="http://schemas.microsoft.com/office/drawing/2014/main" id="{00000000-0008-0000-0F00-0000B201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435" name="n_4aveValue【保健センター・保健所】&#10;有形固定資産減価償却率">
          <a:extLst>
            <a:ext uri="{FF2B5EF4-FFF2-40B4-BE49-F238E27FC236}">
              <a16:creationId xmlns:a16="http://schemas.microsoft.com/office/drawing/2014/main" id="{00000000-0008-0000-0F00-0000B3010000}"/>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122844</xdr:rowOff>
    </xdr:from>
    <xdr:ext cx="405111" cy="259045"/>
    <xdr:sp macro="" textlink="">
      <xdr:nvSpPr>
        <xdr:cNvPr id="436" name="n_1mainValue【保健センター・保健所】&#10;有形固定資産減価償却率">
          <a:extLst>
            <a:ext uri="{FF2B5EF4-FFF2-40B4-BE49-F238E27FC236}">
              <a16:creationId xmlns:a16="http://schemas.microsoft.com/office/drawing/2014/main" id="{00000000-0008-0000-0F00-0000B4010000}"/>
            </a:ext>
          </a:extLst>
        </xdr:cNvPr>
        <xdr:cNvSpPr txBox="1"/>
      </xdr:nvSpPr>
      <xdr:spPr>
        <a:xfrm>
          <a:off x="152660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85289</xdr:rowOff>
    </xdr:from>
    <xdr:ext cx="405111" cy="259045"/>
    <xdr:sp macro="" textlink="">
      <xdr:nvSpPr>
        <xdr:cNvPr id="437" name="n_2mainValue【保健センター・保健所】&#10;有形固定資産減価償却率">
          <a:extLst>
            <a:ext uri="{FF2B5EF4-FFF2-40B4-BE49-F238E27FC236}">
              <a16:creationId xmlns:a16="http://schemas.microsoft.com/office/drawing/2014/main" id="{00000000-0008-0000-0F00-0000B5010000}"/>
            </a:ext>
          </a:extLst>
        </xdr:cNvPr>
        <xdr:cNvSpPr txBox="1"/>
      </xdr:nvSpPr>
      <xdr:spPr>
        <a:xfrm>
          <a:off x="14389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52631</xdr:rowOff>
    </xdr:from>
    <xdr:ext cx="405111" cy="259045"/>
    <xdr:sp macro="" textlink="">
      <xdr:nvSpPr>
        <xdr:cNvPr id="438" name="n_3main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3500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16708</xdr:rowOff>
    </xdr:from>
    <xdr:ext cx="405111" cy="259045"/>
    <xdr:sp macro="" textlink="">
      <xdr:nvSpPr>
        <xdr:cNvPr id="439" name="n_4main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2611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F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F00-0000D2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F00-0000D401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F00-0000D601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68399</xdr:rowOff>
    </xdr:from>
    <xdr:to>
      <xdr:col>116</xdr:col>
      <xdr:colOff>114300</xdr:colOff>
      <xdr:row>61</xdr:row>
      <xdr:rowOff>169999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2110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91276</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00000000-0008-0000-0F00-0000E2010000}"/>
            </a:ext>
          </a:extLst>
        </xdr:cNvPr>
        <xdr:cNvSpPr txBox="1"/>
      </xdr:nvSpPr>
      <xdr:spPr>
        <a:xfrm>
          <a:off x="22199600" y="103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119199</xdr:rowOff>
    </xdr:from>
    <xdr:to>
      <xdr:col>116</xdr:col>
      <xdr:colOff>63500</xdr:colOff>
      <xdr:row>61</xdr:row>
      <xdr:rowOff>125730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1323300" y="10577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81462</xdr:rowOff>
    </xdr:from>
    <xdr:to>
      <xdr:col>107</xdr:col>
      <xdr:colOff>101600</xdr:colOff>
      <xdr:row>62</xdr:row>
      <xdr:rowOff>11612</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0383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132262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0434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84727</xdr:rowOff>
    </xdr:from>
    <xdr:to>
      <xdr:col>102</xdr:col>
      <xdr:colOff>165100</xdr:colOff>
      <xdr:row>62</xdr:row>
      <xdr:rowOff>14877</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9494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132262</xdr:rowOff>
    </xdr:from>
    <xdr:to>
      <xdr:col>107</xdr:col>
      <xdr:colOff>50800</xdr:colOff>
      <xdr:row>61</xdr:row>
      <xdr:rowOff>135527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9545300" y="1059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91259</xdr:rowOff>
    </xdr:from>
    <xdr:to>
      <xdr:col>98</xdr:col>
      <xdr:colOff>38100</xdr:colOff>
      <xdr:row>62</xdr:row>
      <xdr:rowOff>21409</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8605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135527</xdr:rowOff>
    </xdr:from>
    <xdr:to>
      <xdr:col>102</xdr:col>
      <xdr:colOff>114300</xdr:colOff>
      <xdr:row>61</xdr:row>
      <xdr:rowOff>142059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8656300" y="105939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492" name="n_2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493" name="n_3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494" name="n_4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495" name="n_1mainValue【保健センター・保健所】&#10;一人当たり面積">
          <a:extLst>
            <a:ext uri="{FF2B5EF4-FFF2-40B4-BE49-F238E27FC236}">
              <a16:creationId xmlns:a16="http://schemas.microsoft.com/office/drawing/2014/main" id="{00000000-0008-0000-0F00-0000EF010000}"/>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28139</xdr:rowOff>
    </xdr:from>
    <xdr:ext cx="469744" cy="259045"/>
    <xdr:sp macro="" textlink="">
      <xdr:nvSpPr>
        <xdr:cNvPr id="496" name="n_2mainValue【保健センター・保健所】&#10;一人当たり面積">
          <a:extLst>
            <a:ext uri="{FF2B5EF4-FFF2-40B4-BE49-F238E27FC236}">
              <a16:creationId xmlns:a16="http://schemas.microsoft.com/office/drawing/2014/main" id="{00000000-0008-0000-0F00-0000F0010000}"/>
            </a:ext>
          </a:extLst>
        </xdr:cNvPr>
        <xdr:cNvSpPr txBox="1"/>
      </xdr:nvSpPr>
      <xdr:spPr>
        <a:xfrm>
          <a:off x="20199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31404</xdr:rowOff>
    </xdr:from>
    <xdr:ext cx="469744" cy="259045"/>
    <xdr:sp macro="" textlink="">
      <xdr:nvSpPr>
        <xdr:cNvPr id="497" name="n_3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19310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37936</xdr:rowOff>
    </xdr:from>
    <xdr:ext cx="469744" cy="259045"/>
    <xdr:sp macro="" textlink="">
      <xdr:nvSpPr>
        <xdr:cNvPr id="498" name="n_4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184214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00000000-0008-0000-0F00-00000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a:extLst>
            <a:ext uri="{FF2B5EF4-FFF2-40B4-BE49-F238E27FC236}">
              <a16:creationId xmlns:a16="http://schemas.microsoft.com/office/drawing/2014/main" id="{00000000-0008-0000-0F00-00000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00000000-0008-0000-0F00-00000F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0000000-0008-0000-0F00-000011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153851</xdr:rowOff>
    </xdr:from>
    <xdr:to>
      <xdr:col>85</xdr:col>
      <xdr:colOff>177800</xdr:colOff>
      <xdr:row>85</xdr:row>
      <xdr:rowOff>84001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132278</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153851</xdr:rowOff>
    </xdr:from>
    <xdr:to>
      <xdr:col>81</xdr:col>
      <xdr:colOff>101600</xdr:colOff>
      <xdr:row>85</xdr:row>
      <xdr:rowOff>84001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33201</xdr:rowOff>
    </xdr:from>
    <xdr:to>
      <xdr:col>85</xdr:col>
      <xdr:colOff>127000</xdr:colOff>
      <xdr:row>85</xdr:row>
      <xdr:rowOff>33201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481300" y="14606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4" name="n_1aveValue【消防施設】&#10;有形固定資産減価償却率">
          <a:extLst>
            <a:ext uri="{FF2B5EF4-FFF2-40B4-BE49-F238E27FC236}">
              <a16:creationId xmlns:a16="http://schemas.microsoft.com/office/drawing/2014/main" id="{00000000-0008-0000-0F00-000020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5" name="n_2aveValue【消防施設】&#10;有形固定資産減価償却率">
          <a:extLst>
            <a:ext uri="{FF2B5EF4-FFF2-40B4-BE49-F238E27FC236}">
              <a16:creationId xmlns:a16="http://schemas.microsoft.com/office/drawing/2014/main" id="{00000000-0008-0000-0F00-000021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6" name="n_3aveValue【消防施設】&#10;有形固定資産減価償却率">
          <a:extLst>
            <a:ext uri="{FF2B5EF4-FFF2-40B4-BE49-F238E27FC236}">
              <a16:creationId xmlns:a16="http://schemas.microsoft.com/office/drawing/2014/main" id="{00000000-0008-0000-0F00-000022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47" name="n_4aveValue【消防施設】&#10;有形固定資産減価償却率">
          <a:extLst>
            <a:ext uri="{FF2B5EF4-FFF2-40B4-BE49-F238E27FC236}">
              <a16:creationId xmlns:a16="http://schemas.microsoft.com/office/drawing/2014/main" id="{00000000-0008-0000-0F00-000023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75128</xdr:rowOff>
    </xdr:from>
    <xdr:ext cx="405111" cy="259045"/>
    <xdr:sp macro="" textlink="">
      <xdr:nvSpPr>
        <xdr:cNvPr id="548" name="n_1mainValue【消防施設】&#10;有形固定資産減価償却率">
          <a:extLst>
            <a:ext uri="{FF2B5EF4-FFF2-40B4-BE49-F238E27FC236}">
              <a16:creationId xmlns:a16="http://schemas.microsoft.com/office/drawing/2014/main" id="{00000000-0008-0000-0F00-000024020000}"/>
            </a:ext>
          </a:extLst>
        </xdr:cNvPr>
        <xdr:cNvSpPr txBox="1"/>
      </xdr:nvSpPr>
      <xdr:spPr>
        <a:xfrm>
          <a:off x="15266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消防施設】&#10;一人当たり面積グラフ枠">
          <a:extLst>
            <a:ext uri="{FF2B5EF4-FFF2-40B4-BE49-F238E27FC236}">
              <a16:creationId xmlns:a16="http://schemas.microsoft.com/office/drawing/2014/main" id="{00000000-0008-0000-0F00-00003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1" name="【消防施設】&#10;一人当たり面積最小値テキスト">
          <a:extLst>
            <a:ext uri="{FF2B5EF4-FFF2-40B4-BE49-F238E27FC236}">
              <a16:creationId xmlns:a16="http://schemas.microsoft.com/office/drawing/2014/main" id="{00000000-0008-0000-0F00-00003B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3" name="【消防施設】&#10;一人当たり面積最大値テキスト">
          <a:extLst>
            <a:ext uri="{FF2B5EF4-FFF2-40B4-BE49-F238E27FC236}">
              <a16:creationId xmlns:a16="http://schemas.microsoft.com/office/drawing/2014/main" id="{00000000-0008-0000-0F00-00003D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75" name="【消防施設】&#10;一人当たり面積平均値テキスト">
          <a:extLst>
            <a:ext uri="{FF2B5EF4-FFF2-40B4-BE49-F238E27FC236}">
              <a16:creationId xmlns:a16="http://schemas.microsoft.com/office/drawing/2014/main" id="{00000000-0008-0000-0F00-00003F020000}"/>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587" name="【消防施設】&#10;一人当たり面積該当値テキスト">
          <a:extLst>
            <a:ext uri="{FF2B5EF4-FFF2-40B4-BE49-F238E27FC236}">
              <a16:creationId xmlns:a16="http://schemas.microsoft.com/office/drawing/2014/main" id="{00000000-0008-0000-0F00-00004B020000}"/>
            </a:ext>
          </a:extLst>
        </xdr:cNvPr>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79248</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1323300" y="14467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90" name="n_1aveValue【消防施設】&#10;一人当たり面積">
          <a:extLst>
            <a:ext uri="{FF2B5EF4-FFF2-40B4-BE49-F238E27FC236}">
              <a16:creationId xmlns:a16="http://schemas.microsoft.com/office/drawing/2014/main" id="{00000000-0008-0000-0F00-00004E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91" name="n_2aveValue【消防施設】&#10;一人当たり面積">
          <a:extLst>
            <a:ext uri="{FF2B5EF4-FFF2-40B4-BE49-F238E27FC236}">
              <a16:creationId xmlns:a16="http://schemas.microsoft.com/office/drawing/2014/main" id="{00000000-0008-0000-0F00-00004F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92" name="n_3aveValue【消防施設】&#10;一人当たり面積">
          <a:extLst>
            <a:ext uri="{FF2B5EF4-FFF2-40B4-BE49-F238E27FC236}">
              <a16:creationId xmlns:a16="http://schemas.microsoft.com/office/drawing/2014/main" id="{00000000-0008-0000-0F00-000050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93" name="n_4aveValue【消防施設】&#10;一人当たり面積">
          <a:extLst>
            <a:ext uri="{FF2B5EF4-FFF2-40B4-BE49-F238E27FC236}">
              <a16:creationId xmlns:a16="http://schemas.microsoft.com/office/drawing/2014/main" id="{00000000-0008-0000-0F00-000051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594" name="n_1mainValue【消防施設】&#10;一人当たり面積">
          <a:extLst>
            <a:ext uri="{FF2B5EF4-FFF2-40B4-BE49-F238E27FC236}">
              <a16:creationId xmlns:a16="http://schemas.microsoft.com/office/drawing/2014/main" id="{00000000-0008-0000-0F00-000052020000}"/>
            </a:ext>
          </a:extLst>
        </xdr:cNvPr>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庁舎】&#10;有形固定資産減価償却率グラフ枠">
          <a:extLst>
            <a:ext uri="{FF2B5EF4-FFF2-40B4-BE49-F238E27FC236}">
              <a16:creationId xmlns:a16="http://schemas.microsoft.com/office/drawing/2014/main" id="{00000000-0008-0000-0F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1" name="【庁舎】&#10;有形固定資産減価償却率最小値テキスト">
          <a:extLst>
            <a:ext uri="{FF2B5EF4-FFF2-40B4-BE49-F238E27FC236}">
              <a16:creationId xmlns:a16="http://schemas.microsoft.com/office/drawing/2014/main" id="{00000000-0008-0000-0F00-00006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23" name="【庁舎】&#10;有形固定資産減価償却率最大値テキスト">
          <a:extLst>
            <a:ext uri="{FF2B5EF4-FFF2-40B4-BE49-F238E27FC236}">
              <a16:creationId xmlns:a16="http://schemas.microsoft.com/office/drawing/2014/main" id="{00000000-0008-0000-0F00-00006F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25" name="【庁舎】&#10;有形固定資産減価償却率平均値テキスト">
          <a:extLst>
            <a:ext uri="{FF2B5EF4-FFF2-40B4-BE49-F238E27FC236}">
              <a16:creationId xmlns:a16="http://schemas.microsoft.com/office/drawing/2014/main" id="{00000000-0008-0000-0F00-00007102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637" name="【庁舎】&#10;有形固定資産減価償却率該当値テキスト">
          <a:extLst>
            <a:ext uri="{FF2B5EF4-FFF2-40B4-BE49-F238E27FC236}">
              <a16:creationId xmlns:a16="http://schemas.microsoft.com/office/drawing/2014/main" id="{00000000-0008-0000-0F00-00007D020000}"/>
            </a:ext>
          </a:extLst>
        </xdr:cNvPr>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112123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5481300" y="175608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72934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592300" y="174955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95613</xdr:rowOff>
    </xdr:from>
    <xdr:to>
      <xdr:col>72</xdr:col>
      <xdr:colOff>38100</xdr:colOff>
      <xdr:row>102</xdr:row>
      <xdr:rowOff>25763</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3652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146413</xdr:rowOff>
    </xdr:from>
    <xdr:to>
      <xdr:col>76</xdr:col>
      <xdr:colOff>114300</xdr:colOff>
      <xdr:row>102</xdr:row>
      <xdr:rowOff>7620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3703300" y="174628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111942</xdr:rowOff>
    </xdr:from>
    <xdr:to>
      <xdr:col>67</xdr:col>
      <xdr:colOff>101600</xdr:colOff>
      <xdr:row>102</xdr:row>
      <xdr:rowOff>42092</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2763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146413</xdr:rowOff>
    </xdr:from>
    <xdr:to>
      <xdr:col>71</xdr:col>
      <xdr:colOff>177800</xdr:colOff>
      <xdr:row>101</xdr:row>
      <xdr:rowOff>162742</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2814300" y="174628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46" name="n_1aveValue【庁舎】&#10;有形固定資産減価償却率">
          <a:extLst>
            <a:ext uri="{FF2B5EF4-FFF2-40B4-BE49-F238E27FC236}">
              <a16:creationId xmlns:a16="http://schemas.microsoft.com/office/drawing/2014/main" id="{00000000-0008-0000-0F00-00008602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47" name="n_2aveValue【庁舎】&#10;有形固定資産減価償却率">
          <a:extLst>
            <a:ext uri="{FF2B5EF4-FFF2-40B4-BE49-F238E27FC236}">
              <a16:creationId xmlns:a16="http://schemas.microsoft.com/office/drawing/2014/main" id="{00000000-0008-0000-0F00-00008702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48" name="n_3aveValue【庁舎】&#10;有形固定資産減価償却率">
          <a:extLst>
            <a:ext uri="{FF2B5EF4-FFF2-40B4-BE49-F238E27FC236}">
              <a16:creationId xmlns:a16="http://schemas.microsoft.com/office/drawing/2014/main" id="{00000000-0008-0000-0F00-00008802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649" name="n_4aveValue【庁舎】&#10;有形固定資産減価償却率">
          <a:extLst>
            <a:ext uri="{FF2B5EF4-FFF2-40B4-BE49-F238E27FC236}">
              <a16:creationId xmlns:a16="http://schemas.microsoft.com/office/drawing/2014/main" id="{00000000-0008-0000-0F00-000089020000}"/>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650" name="n_1mainValue【庁舎】&#10;有形固定資産減価償却率">
          <a:extLst>
            <a:ext uri="{FF2B5EF4-FFF2-40B4-BE49-F238E27FC236}">
              <a16:creationId xmlns:a16="http://schemas.microsoft.com/office/drawing/2014/main" id="{00000000-0008-0000-0F00-00008A020000}"/>
            </a:ext>
          </a:extLst>
        </xdr:cNvPr>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651" name="n_2mainValue【庁舎】&#10;有形固定資産減価償却率">
          <a:extLst>
            <a:ext uri="{FF2B5EF4-FFF2-40B4-BE49-F238E27FC236}">
              <a16:creationId xmlns:a16="http://schemas.microsoft.com/office/drawing/2014/main" id="{00000000-0008-0000-0F00-00008B020000}"/>
            </a:ext>
          </a:extLst>
        </xdr:cNvPr>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42290</xdr:rowOff>
    </xdr:from>
    <xdr:ext cx="405111" cy="259045"/>
    <xdr:sp macro="" textlink="">
      <xdr:nvSpPr>
        <xdr:cNvPr id="652" name="n_3mainValue【庁舎】&#10;有形固定資産減価償却率">
          <a:extLst>
            <a:ext uri="{FF2B5EF4-FFF2-40B4-BE49-F238E27FC236}">
              <a16:creationId xmlns:a16="http://schemas.microsoft.com/office/drawing/2014/main" id="{00000000-0008-0000-0F00-00008C020000}"/>
            </a:ext>
          </a:extLst>
        </xdr:cNvPr>
        <xdr:cNvSpPr txBox="1"/>
      </xdr:nvSpPr>
      <xdr:spPr>
        <a:xfrm>
          <a:off x="135007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58619</xdr:rowOff>
    </xdr:from>
    <xdr:ext cx="405111" cy="259045"/>
    <xdr:sp macro="" textlink="">
      <xdr:nvSpPr>
        <xdr:cNvPr id="653" name="n_4mainValue【庁舎】&#10;有形固定資産減価償却率">
          <a:extLst>
            <a:ext uri="{FF2B5EF4-FFF2-40B4-BE49-F238E27FC236}">
              <a16:creationId xmlns:a16="http://schemas.microsoft.com/office/drawing/2014/main" id="{00000000-0008-0000-0F00-00008D020000}"/>
            </a:ext>
          </a:extLst>
        </xdr:cNvPr>
        <xdr:cNvSpPr txBox="1"/>
      </xdr:nvSpPr>
      <xdr:spPr>
        <a:xfrm>
          <a:off x="12611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a:extLst>
            <a:ext uri="{FF2B5EF4-FFF2-40B4-BE49-F238E27FC236}">
              <a16:creationId xmlns:a16="http://schemas.microsoft.com/office/drawing/2014/main" id="{00000000-0008-0000-0F00-0000A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78" name="【庁舎】&#10;一人当たり面積最小値テキスト">
          <a:extLst>
            <a:ext uri="{FF2B5EF4-FFF2-40B4-BE49-F238E27FC236}">
              <a16:creationId xmlns:a16="http://schemas.microsoft.com/office/drawing/2014/main" id="{00000000-0008-0000-0F00-0000A602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0" name="【庁舎】&#10;一人当たり面積最大値テキスト">
          <a:extLst>
            <a:ext uri="{FF2B5EF4-FFF2-40B4-BE49-F238E27FC236}">
              <a16:creationId xmlns:a16="http://schemas.microsoft.com/office/drawing/2014/main" id="{00000000-0008-0000-0F00-0000A802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82" name="【庁舎】&#10;一人当たり面積平均値テキスト">
          <a:extLst>
            <a:ext uri="{FF2B5EF4-FFF2-40B4-BE49-F238E27FC236}">
              <a16:creationId xmlns:a16="http://schemas.microsoft.com/office/drawing/2014/main" id="{00000000-0008-0000-0F00-0000AA02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22110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62882</xdr:rowOff>
    </xdr:from>
    <xdr:ext cx="469744" cy="259045"/>
    <xdr:sp macro="" textlink="">
      <xdr:nvSpPr>
        <xdr:cNvPr id="694" name="【庁舎】&#10;一人当たり面積該当値テキスト">
          <a:extLst>
            <a:ext uri="{FF2B5EF4-FFF2-40B4-BE49-F238E27FC236}">
              <a16:creationId xmlns:a16="http://schemas.microsoft.com/office/drawing/2014/main" id="{00000000-0008-0000-0F00-0000B6020000}"/>
            </a:ext>
          </a:extLst>
        </xdr:cNvPr>
        <xdr:cNvSpPr txBox="1"/>
      </xdr:nvSpPr>
      <xdr:spPr>
        <a:xfrm>
          <a:off x="221996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139064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1323300" y="183089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139064</xdr:rowOff>
    </xdr:from>
    <xdr:to>
      <xdr:col>111</xdr:col>
      <xdr:colOff>177800</xdr:colOff>
      <xdr:row>106</xdr:row>
      <xdr:rowOff>144780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0434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9494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146686</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19545300" y="18318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99695</xdr:rowOff>
    </xdr:from>
    <xdr:to>
      <xdr:col>98</xdr:col>
      <xdr:colOff>38100</xdr:colOff>
      <xdr:row>107</xdr:row>
      <xdr:rowOff>29845</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8605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146686</xdr:rowOff>
    </xdr:from>
    <xdr:to>
      <xdr:col>102</xdr:col>
      <xdr:colOff>114300</xdr:colOff>
      <xdr:row>106</xdr:row>
      <xdr:rowOff>150495</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8656300" y="183203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03" name="n_1aveValue【庁舎】&#10;一人当たり面積">
          <a:extLst>
            <a:ext uri="{FF2B5EF4-FFF2-40B4-BE49-F238E27FC236}">
              <a16:creationId xmlns:a16="http://schemas.microsoft.com/office/drawing/2014/main" id="{00000000-0008-0000-0F00-0000BF02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04" name="n_2aveValue【庁舎】&#10;一人当たり面積">
          <a:extLst>
            <a:ext uri="{FF2B5EF4-FFF2-40B4-BE49-F238E27FC236}">
              <a16:creationId xmlns:a16="http://schemas.microsoft.com/office/drawing/2014/main" id="{00000000-0008-0000-0F00-0000C002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05" name="n_3aveValue【庁舎】&#10;一人当たり面積">
          <a:extLst>
            <a:ext uri="{FF2B5EF4-FFF2-40B4-BE49-F238E27FC236}">
              <a16:creationId xmlns:a16="http://schemas.microsoft.com/office/drawing/2014/main" id="{00000000-0008-0000-0F00-0000C102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06" name="n_4aveValue【庁舎】&#10;一人当たり面積">
          <a:extLst>
            <a:ext uri="{FF2B5EF4-FFF2-40B4-BE49-F238E27FC236}">
              <a16:creationId xmlns:a16="http://schemas.microsoft.com/office/drawing/2014/main" id="{00000000-0008-0000-0F00-0000C202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707" name="n_1mainValue【庁舎】&#10;一人当たり面積">
          <a:extLst>
            <a:ext uri="{FF2B5EF4-FFF2-40B4-BE49-F238E27FC236}">
              <a16:creationId xmlns:a16="http://schemas.microsoft.com/office/drawing/2014/main" id="{00000000-0008-0000-0F00-0000C3020000}"/>
            </a:ext>
          </a:extLst>
        </xdr:cNvPr>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08" name="n_2mainValue【庁舎】&#10;一人当たり面積">
          <a:extLst>
            <a:ext uri="{FF2B5EF4-FFF2-40B4-BE49-F238E27FC236}">
              <a16:creationId xmlns:a16="http://schemas.microsoft.com/office/drawing/2014/main" id="{00000000-0008-0000-0F00-0000C402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17163</xdr:rowOff>
    </xdr:from>
    <xdr:ext cx="469744" cy="259045"/>
    <xdr:sp macro="" textlink="">
      <xdr:nvSpPr>
        <xdr:cNvPr id="709" name="n_3mainValue【庁舎】&#10;一人当たり面積">
          <a:extLst>
            <a:ext uri="{FF2B5EF4-FFF2-40B4-BE49-F238E27FC236}">
              <a16:creationId xmlns:a16="http://schemas.microsoft.com/office/drawing/2014/main" id="{00000000-0008-0000-0F00-0000C5020000}"/>
            </a:ext>
          </a:extLst>
        </xdr:cNvPr>
        <xdr:cNvSpPr txBox="1"/>
      </xdr:nvSpPr>
      <xdr:spPr>
        <a:xfrm>
          <a:off x="19310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20972</xdr:rowOff>
    </xdr:from>
    <xdr:ext cx="469744" cy="259045"/>
    <xdr:sp macro="" textlink="">
      <xdr:nvSpPr>
        <xdr:cNvPr id="710" name="n_4mainValue【庁舎】&#10;一人当たり面積">
          <a:extLst>
            <a:ext uri="{FF2B5EF4-FFF2-40B4-BE49-F238E27FC236}">
              <a16:creationId xmlns:a16="http://schemas.microsoft.com/office/drawing/2014/main" id="{00000000-0008-0000-0F00-0000C6020000}"/>
            </a:ext>
          </a:extLst>
        </xdr:cNvPr>
        <xdr:cNvSpPr txBox="1"/>
      </xdr:nvSpPr>
      <xdr:spPr>
        <a:xfrm>
          <a:off x="18421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本町は、公共施設の保有量が全国平均と比較して多い一方、築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を経過し、老朽化した施設の割合が多いため、有形固定資産減価償却率が高い施設がある。高い施設は、公営住宅、公民館、図書館、体育館・プール、消防施設である。また、一人当たりの施設の保有量が特に多い施設は、道路、橋りょう、学校施設、一般廃棄物処理施設、体育館・プール、保健センターである。橋りょうについては、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年に、長寿命化修繕計画を策定し、維持更新費用の縮減・平準化を進めている。</a:t>
          </a:r>
          <a:endParaRPr lang="ja-JP" altLang="ja-JP" sz="11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今後、公共施設等総合管理計画に掲げた施設保有量の縮減を進めるとともに、施設の維持管理経費の縮減を図る。</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長引く景気低迷による法人関係税の減収の影響などから、類似団体平均を下回ったところでの横ばい状況が続いている。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退職者不補充等による人件費の抑制、事業の峻別による歳出の徹底的な見直しを実施するとともに、税収納率の向上対策を中心とする歳入確保に努める。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138289</xdr:rowOff>
    </xdr:from>
    <xdr:to>
      <xdr:col>23</xdr:col>
      <xdr:colOff>133350</xdr:colOff>
      <xdr:row>44</xdr:row>
      <xdr:rowOff>138289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82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138289</xdr:rowOff>
    </xdr:from>
    <xdr:to>
      <xdr:col>19</xdr:col>
      <xdr:colOff>133350</xdr:colOff>
      <xdr:row>44</xdr:row>
      <xdr:rowOff>151695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151695</xdr:rowOff>
    </xdr:from>
    <xdr:to>
      <xdr:col>15</xdr:col>
      <xdr:colOff>82550</xdr:colOff>
      <xdr:row>44</xdr:row>
      <xdr:rowOff>151695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44</xdr:row>
      <xdr:rowOff>151695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87489</xdr:rowOff>
    </xdr:from>
    <xdr:to>
      <xdr:col>23</xdr:col>
      <xdr:colOff>184150</xdr:colOff>
      <xdr:row>45</xdr:row>
      <xdr:rowOff>17639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59566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87489</xdr:rowOff>
    </xdr:from>
    <xdr:to>
      <xdr:col>19</xdr:col>
      <xdr:colOff>184150</xdr:colOff>
      <xdr:row>45</xdr:row>
      <xdr:rowOff>17639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2416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100895</xdr:rowOff>
    </xdr:from>
    <xdr:to>
      <xdr:col>15</xdr:col>
      <xdr:colOff>133350</xdr:colOff>
      <xdr:row>45</xdr:row>
      <xdr:rowOff>31045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15822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経常収支比率の上昇傾向は</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年度から続いており、令和元年度では前年度比＋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の差が拡大してきているため、定員適正化等による職員数の調整、繰上償還による公債費の削減など、行財政改革への取り組みを強化し、義務的経費を削減するよう努める。同時に、優先度の低い事業については計画的に廃止・縮小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64</xdr:row>
      <xdr:rowOff>69532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4581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144463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4070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62</xdr:row>
      <xdr:rowOff>110807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321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１人あたりの人件費・物件費等の決算額は、類似団体平均を</a:t>
          </a:r>
          <a:r>
            <a:rPr kumimoji="1" lang="en-US" altLang="ja-JP" sz="1300">
              <a:latin typeface="ＭＳ Ｐゴシック" panose="020B0600070205080204" pitchFamily="50" charset="-128"/>
              <a:ea typeface="ＭＳ Ｐゴシック" panose="020B0600070205080204" pitchFamily="50" charset="-128"/>
            </a:rPr>
            <a:t>14,438</a:t>
          </a:r>
          <a:r>
            <a:rPr kumimoji="1" lang="ja-JP" altLang="en-US" sz="1300">
              <a:latin typeface="ＭＳ Ｐゴシック" panose="020B0600070205080204" pitchFamily="50" charset="-128"/>
              <a:ea typeface="ＭＳ Ｐゴシック" panose="020B0600070205080204" pitchFamily="50" charset="-128"/>
            </a:rPr>
            <a:t>円上回っている。主に人件費が平均を上回る要因となっており、町立保育園の運営、直営によるごみ処理施設の運営、公営企業への人件費繰出しなども影響していると考えられる。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今後は、施設の統廃合や管理運営委託などを推進し、人件費を抑制していく必要がある。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6717</xdr:rowOff>
    </xdr:from>
    <xdr:to>
      <xdr:col>23</xdr:col>
      <xdr:colOff>133350</xdr:colOff>
      <xdr:row>84</xdr:row>
      <xdr:rowOff>61220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08517"/>
          <a:ext cx="838200" cy="5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145520</xdr:rowOff>
    </xdr:from>
    <xdr:to>
      <xdr:col>19</xdr:col>
      <xdr:colOff>133350</xdr:colOff>
      <xdr:row>84</xdr:row>
      <xdr:rowOff>6717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75870"/>
          <a:ext cx="8890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145520</xdr:rowOff>
    </xdr:from>
    <xdr:to>
      <xdr:col>15</xdr:col>
      <xdr:colOff>82550</xdr:colOff>
      <xdr:row>84</xdr:row>
      <xdr:rowOff>15219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75870"/>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158421</xdr:rowOff>
    </xdr:from>
    <xdr:to>
      <xdr:col>11</xdr:col>
      <xdr:colOff>31750</xdr:colOff>
      <xdr:row>84</xdr:row>
      <xdr:rowOff>15219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8877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10420</xdr:rowOff>
    </xdr:from>
    <xdr:to>
      <xdr:col>23</xdr:col>
      <xdr:colOff>184150</xdr:colOff>
      <xdr:row>84</xdr:row>
      <xdr:rowOff>112020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153947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127367</xdr:rowOff>
    </xdr:from>
    <xdr:to>
      <xdr:col>19</xdr:col>
      <xdr:colOff>184150</xdr:colOff>
      <xdr:row>84</xdr:row>
      <xdr:rowOff>57517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42294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44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94720</xdr:rowOff>
    </xdr:from>
    <xdr:to>
      <xdr:col>15</xdr:col>
      <xdr:colOff>133350</xdr:colOff>
      <xdr:row>84</xdr:row>
      <xdr:rowOff>24870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135869</xdr:rowOff>
    </xdr:from>
    <xdr:to>
      <xdr:col>11</xdr:col>
      <xdr:colOff>82550</xdr:colOff>
      <xdr:row>84</xdr:row>
      <xdr:rowOff>66019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50796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107621</xdr:rowOff>
    </xdr:from>
    <xdr:to>
      <xdr:col>7</xdr:col>
      <xdr:colOff>31750</xdr:colOff>
      <xdr:row>84</xdr:row>
      <xdr:rowOff>37771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3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22548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今後も職員給などを抑制し、より一層の給与の適正化に努めていく。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32657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084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２町合併以降、退職者の不補充などによる定員適正化に努めているが、類似団体平均を上回っている状況である。町立２保育園の運営、ごみ処理施設の直営などが、平均を上回る要因に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引き続き定員適正化と事務事業の見直しを進めるとともに、施設の統廃合を推進し、より適切な定員管理に努めていく。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61</xdr:row>
      <xdr:rowOff>131445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8300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133169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898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133169</xdr:rowOff>
    </xdr:from>
    <xdr:to>
      <xdr:col>72</xdr:col>
      <xdr:colOff>203200</xdr:colOff>
      <xdr:row>61</xdr:row>
      <xdr:rowOff>146957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16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62</xdr:row>
      <xdr:rowOff>53068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5407"/>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45828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82369</xdr:rowOff>
    </xdr:from>
    <xdr:to>
      <xdr:col>73</xdr:col>
      <xdr:colOff>44450</xdr:colOff>
      <xdr:row>62</xdr:row>
      <xdr:rowOff>12519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2268</xdr:rowOff>
    </xdr:from>
    <xdr:to>
      <xdr:col>64</xdr:col>
      <xdr:colOff>152400</xdr:colOff>
      <xdr:row>62</xdr:row>
      <xdr:rowOff>103868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88645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令和元年度決算に係る実質公債費比率は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％と基準内に収まっているが、旧合併特例事業の積極活用により、今後は公債費が上昇する。特に、令和２年度から令和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年度にかけて赤坂球場の大規模改修や町道の新規整備を予定しており、これに係る地方債の本償還が始まる令和５年度から令和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％に達する恐れがあるため、注意が必要である。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89746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423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41487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％となり、昨年度から類似団体平均を下回っている。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これについては、ふるさと応援寄附金基金および財政調整基金の増（それぞれ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百万円の増）により充当可能財源等が増加したことによる。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年度及び令和元年度の数値については、見た目上大きく改善して見えるが、令和元年度繰越事業及び令和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年度事業で大型事業を実施しているため、次年度には揺り戻しがあると予想される。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12881</xdr:rowOff>
    </xdr:from>
    <xdr:to>
      <xdr:col>81</xdr:col>
      <xdr:colOff>44450</xdr:colOff>
      <xdr:row>14</xdr:row>
      <xdr:rowOff>55396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13181"/>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55396</xdr:rowOff>
    </xdr:from>
    <xdr:to>
      <xdr:col>77</xdr:col>
      <xdr:colOff>44450</xdr:colOff>
      <xdr:row>17</xdr:row>
      <xdr:rowOff>21348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55696"/>
          <a:ext cx="889000" cy="4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149134</xdr:rowOff>
    </xdr:from>
    <xdr:to>
      <xdr:col>72</xdr:col>
      <xdr:colOff>203200</xdr:colOff>
      <xdr:row>17</xdr:row>
      <xdr:rowOff>21348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9233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149134</xdr:rowOff>
    </xdr:from>
    <xdr:to>
      <xdr:col>68</xdr:col>
      <xdr:colOff>152400</xdr:colOff>
      <xdr:row>17</xdr:row>
      <xdr:rowOff>31690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92334"/>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133531</xdr:rowOff>
    </xdr:from>
    <xdr:to>
      <xdr:col>81</xdr:col>
      <xdr:colOff>95250</xdr:colOff>
      <xdr:row>14</xdr:row>
      <xdr:rowOff>63681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54808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4596</xdr:rowOff>
    </xdr:from>
    <xdr:to>
      <xdr:col>77</xdr:col>
      <xdr:colOff>95250</xdr:colOff>
      <xdr:row>14</xdr:row>
      <xdr:rowOff>106196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116373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141998</xdr:rowOff>
    </xdr:from>
    <xdr:to>
      <xdr:col>73</xdr:col>
      <xdr:colOff>44450</xdr:colOff>
      <xdr:row>17</xdr:row>
      <xdr:rowOff>72148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56925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7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98334</xdr:rowOff>
    </xdr:from>
    <xdr:to>
      <xdr:col>68</xdr:col>
      <xdr:colOff>203200</xdr:colOff>
      <xdr:row>17</xdr:row>
      <xdr:rowOff>28484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決算額は対前年度比で▲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百万円となっており、より一層の行政事務の効率化を推進しながら人件費の削減に努めていく。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決算額でみると対前年度比で＋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百万円となっており、そのおもな要因としてはパソコン更改委託料（学校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整備事業）、団体営農村地域ハザードマップ作成委託料、ふるさと納税申込システム使用料などの増である。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今後も事務事業のさらなる効率化を推進しながら節減に努めていく。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4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153670</xdr:rowOff>
    </xdr:from>
    <xdr:to>
      <xdr:col>78</xdr:col>
      <xdr:colOff>69850</xdr:colOff>
      <xdr:row>14</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8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2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81297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102870</xdr:rowOff>
    </xdr:from>
    <xdr:to>
      <xdr:col>78</xdr:col>
      <xdr:colOff>120650</xdr:colOff>
      <xdr:row>14</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％と、類似団体平均を下回る水準を維持している。しかし、今後も少子高齢化などの影響による増が見込まれるため、注視していく必要がある。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決算額でみると対前年度比で＋</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百万円となっており、そのおもな要因は施設型給付費等負担金（１号分）、介護及び訓練等給付費（障害福祉サービス事業）などの増である。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162378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97065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％と、類似団体平均を下回る水準を維持している。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後期高齢者医療広域連合負担金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百万円）、森林環境譲与税基金積立金の増（＋２百万円）などが主な増要因となっている。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55</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79375</xdr:rowOff>
    </xdr:from>
    <xdr:to>
      <xdr:col>69</xdr:col>
      <xdr:colOff>92075</xdr:colOff>
      <xdr:row>55</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09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28575</xdr:rowOff>
    </xdr:from>
    <xdr:to>
      <xdr:col>65</xdr:col>
      <xdr:colOff>53975</xdr:colOff>
      <xdr:row>55</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140352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％であり、類似団体平均を大幅に上回っている。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伊万里・有田消防組合負担金の増（＋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佐賀県西部広域環境組合負担金の増（＋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がおもな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今後も事業の見直しや補助金・負担金の精査を引き続き行いながら、補助費の適正化に努めていく。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60706</xdr:rowOff>
    </xdr:from>
    <xdr:to>
      <xdr:col>82</xdr:col>
      <xdr:colOff>107950</xdr:colOff>
      <xdr:row>39</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7472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92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39</xdr:row>
      <xdr:rowOff>10414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14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後半から、旧合併特例事業債を積極的に活用しており、昨年度頃からその本償還が始まっている。このため、近年縮小傾向だった公債費が再び上昇に転じてきており、町の財政を圧迫している。ただし、旧合併特例事業の借入期限である令和７年度までは継続的な活用を計画しているため、今後も上昇傾向は継続すると考えられ、注意を払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157480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11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人件費、補助費等以外は類似団体平均を下回る水準を維持しているが、町の財政状況は厳しく、実質公債費比率も依然として高水準であり、事業の見直しや適正化に努める必要がある。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680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94996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995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124713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983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18965</xdr:rowOff>
    </xdr:from>
    <xdr:to>
      <xdr:col>29</xdr:col>
      <xdr:colOff>127000</xdr:colOff>
      <xdr:row>16</xdr:row>
      <xdr:rowOff>61729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9790"/>
          <a:ext cx="647700" cy="4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61729</xdr:rowOff>
    </xdr:from>
    <xdr:to>
      <xdr:col>26</xdr:col>
      <xdr:colOff>50800</xdr:colOff>
      <xdr:row>16</xdr:row>
      <xdr:rowOff>93358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2554"/>
          <a:ext cx="698500" cy="3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93358</xdr:rowOff>
    </xdr:from>
    <xdr:to>
      <xdr:col>22</xdr:col>
      <xdr:colOff>114300</xdr:colOff>
      <xdr:row>16</xdr:row>
      <xdr:rowOff>95578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84183"/>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95578</xdr:rowOff>
    </xdr:from>
    <xdr:to>
      <xdr:col>18</xdr:col>
      <xdr:colOff>177800</xdr:colOff>
      <xdr:row>16</xdr:row>
      <xdr:rowOff>118585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6403"/>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139615</xdr:rowOff>
    </xdr:from>
    <xdr:to>
      <xdr:col>29</xdr:col>
      <xdr:colOff>177800</xdr:colOff>
      <xdr:row>16</xdr:row>
      <xdr:rowOff>69765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10929</xdr:rowOff>
    </xdr:from>
    <xdr:to>
      <xdr:col>26</xdr:col>
      <xdr:colOff>101600</xdr:colOff>
      <xdr:row>16</xdr:row>
      <xdr:rowOff>112529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122706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42558</xdr:rowOff>
    </xdr:from>
    <xdr:to>
      <xdr:col>22</xdr:col>
      <xdr:colOff>165100</xdr:colOff>
      <xdr:row>16</xdr:row>
      <xdr:rowOff>144158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3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154335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44778</xdr:rowOff>
    </xdr:from>
    <xdr:to>
      <xdr:col>19</xdr:col>
      <xdr:colOff>38100</xdr:colOff>
      <xdr:row>16</xdr:row>
      <xdr:rowOff>146378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67785</xdr:rowOff>
    </xdr:from>
    <xdr:to>
      <xdr:col>15</xdr:col>
      <xdr:colOff>101600</xdr:colOff>
      <xdr:row>16</xdr:row>
      <xdr:rowOff>169385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206553</xdr:rowOff>
    </xdr:from>
    <xdr:to>
      <xdr:col>29</xdr:col>
      <xdr:colOff>127000</xdr:colOff>
      <xdr:row>35</xdr:row>
      <xdr:rowOff>16097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74003"/>
          <a:ext cx="647700" cy="15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206553</xdr:rowOff>
    </xdr:from>
    <xdr:to>
      <xdr:col>26</xdr:col>
      <xdr:colOff>50800</xdr:colOff>
      <xdr:row>35</xdr:row>
      <xdr:rowOff>93331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74003"/>
          <a:ext cx="698500" cy="2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93331</xdr:rowOff>
    </xdr:from>
    <xdr:to>
      <xdr:col>22</xdr:col>
      <xdr:colOff>114300</xdr:colOff>
      <xdr:row>35</xdr:row>
      <xdr:rowOff>152277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03681"/>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93331</xdr:rowOff>
    </xdr:from>
    <xdr:to>
      <xdr:col>18</xdr:col>
      <xdr:colOff>177800</xdr:colOff>
      <xdr:row>35</xdr:row>
      <xdr:rowOff>152277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03681"/>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308197</xdr:rowOff>
    </xdr:from>
    <xdr:to>
      <xdr:col>29</xdr:col>
      <xdr:colOff>177800</xdr:colOff>
      <xdr:row>35</xdr:row>
      <xdr:rowOff>66897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153273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155753</xdr:rowOff>
    </xdr:from>
    <xdr:to>
      <xdr:col>26</xdr:col>
      <xdr:colOff>101600</xdr:colOff>
      <xdr:row>34</xdr:row>
      <xdr:rowOff>257353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2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267530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92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42531</xdr:rowOff>
    </xdr:from>
    <xdr:to>
      <xdr:col>22</xdr:col>
      <xdr:colOff>165100</xdr:colOff>
      <xdr:row>35</xdr:row>
      <xdr:rowOff>144131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154307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101477</xdr:rowOff>
    </xdr:from>
    <xdr:to>
      <xdr:col>19</xdr:col>
      <xdr:colOff>38100</xdr:colOff>
      <xdr:row>35</xdr:row>
      <xdr:rowOff>203077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213254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42531</xdr:rowOff>
    </xdr:from>
    <xdr:to>
      <xdr:col>15</xdr:col>
      <xdr:colOff>101600</xdr:colOff>
      <xdr:row>35</xdr:row>
      <xdr:rowOff>144131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154307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40792</xdr:rowOff>
    </xdr:from>
    <xdr:to>
      <xdr:col>24</xdr:col>
      <xdr:colOff>63500</xdr:colOff>
      <xdr:row>35</xdr:row>
      <xdr:rowOff>43288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41542"/>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40792</xdr:rowOff>
    </xdr:from>
    <xdr:to>
      <xdr:col>19</xdr:col>
      <xdr:colOff>177800</xdr:colOff>
      <xdr:row>35</xdr:row>
      <xdr:rowOff>110877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1542"/>
          <a:ext cx="889000" cy="7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110877</xdr:rowOff>
    </xdr:from>
    <xdr:to>
      <xdr:col>15</xdr:col>
      <xdr:colOff>50800</xdr:colOff>
      <xdr:row>35</xdr:row>
      <xdr:rowOff>165894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162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148882</xdr:rowOff>
    </xdr:from>
    <xdr:to>
      <xdr:col>10</xdr:col>
      <xdr:colOff>114300</xdr:colOff>
      <xdr:row>35</xdr:row>
      <xdr:rowOff>165894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49632"/>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163938</xdr:rowOff>
    </xdr:from>
    <xdr:to>
      <xdr:col>24</xdr:col>
      <xdr:colOff>114300</xdr:colOff>
      <xdr:row>35</xdr:row>
      <xdr:rowOff>94088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161442</xdr:rowOff>
    </xdr:from>
    <xdr:to>
      <xdr:col>20</xdr:col>
      <xdr:colOff>38100</xdr:colOff>
      <xdr:row>35</xdr:row>
      <xdr:rowOff>91592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108119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60077</xdr:rowOff>
    </xdr:from>
    <xdr:to>
      <xdr:col>15</xdr:col>
      <xdr:colOff>101600</xdr:colOff>
      <xdr:row>35</xdr:row>
      <xdr:rowOff>161677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115094</xdr:rowOff>
    </xdr:from>
    <xdr:to>
      <xdr:col>10</xdr:col>
      <xdr:colOff>165100</xdr:colOff>
      <xdr:row>36</xdr:row>
      <xdr:rowOff>45244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98082</xdr:rowOff>
    </xdr:from>
    <xdr:to>
      <xdr:col>6</xdr:col>
      <xdr:colOff>38100</xdr:colOff>
      <xdr:row>36</xdr:row>
      <xdr:rowOff>28232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44759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77597</xdr:rowOff>
    </xdr:from>
    <xdr:to>
      <xdr:col>24</xdr:col>
      <xdr:colOff>63500</xdr:colOff>
      <xdr:row>56</xdr:row>
      <xdr:rowOff>153339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8797"/>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153339</xdr:rowOff>
    </xdr:from>
    <xdr:to>
      <xdr:col>19</xdr:col>
      <xdr:colOff>177800</xdr:colOff>
      <xdr:row>57</xdr:row>
      <xdr:rowOff>4890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4539"/>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127978</xdr:rowOff>
    </xdr:from>
    <xdr:to>
      <xdr:col>15</xdr:col>
      <xdr:colOff>50800</xdr:colOff>
      <xdr:row>57</xdr:row>
      <xdr:rowOff>4890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29178"/>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127978</xdr:rowOff>
    </xdr:from>
    <xdr:to>
      <xdr:col>10</xdr:col>
      <xdr:colOff>114300</xdr:colOff>
      <xdr:row>57</xdr:row>
      <xdr:rowOff>8890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29178"/>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26797</xdr:rowOff>
    </xdr:from>
    <xdr:to>
      <xdr:col>24</xdr:col>
      <xdr:colOff>114300</xdr:colOff>
      <xdr:row>56</xdr:row>
      <xdr:rowOff>128397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49674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102539</xdr:rowOff>
    </xdr:from>
    <xdr:to>
      <xdr:col>20</xdr:col>
      <xdr:colOff>38100</xdr:colOff>
      <xdr:row>57</xdr:row>
      <xdr:rowOff>32689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49216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125540</xdr:rowOff>
    </xdr:from>
    <xdr:to>
      <xdr:col>15</xdr:col>
      <xdr:colOff>101600</xdr:colOff>
      <xdr:row>57</xdr:row>
      <xdr:rowOff>55690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72217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77178</xdr:rowOff>
    </xdr:from>
    <xdr:to>
      <xdr:col>10</xdr:col>
      <xdr:colOff>165100</xdr:colOff>
      <xdr:row>57</xdr:row>
      <xdr:rowOff>7328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23855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129540</xdr:rowOff>
    </xdr:from>
    <xdr:to>
      <xdr:col>6</xdr:col>
      <xdr:colOff>38100</xdr:colOff>
      <xdr:row>57</xdr:row>
      <xdr:rowOff>59690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76217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110268</xdr:rowOff>
    </xdr:from>
    <xdr:to>
      <xdr:col>24</xdr:col>
      <xdr:colOff>63500</xdr:colOff>
      <xdr:row>77</xdr:row>
      <xdr:rowOff>117184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11918"/>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107638</xdr:rowOff>
    </xdr:from>
    <xdr:to>
      <xdr:col>19</xdr:col>
      <xdr:colOff>177800</xdr:colOff>
      <xdr:row>77</xdr:row>
      <xdr:rowOff>110268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09288"/>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69348</xdr:rowOff>
    </xdr:from>
    <xdr:to>
      <xdr:col>15</xdr:col>
      <xdr:colOff>50800</xdr:colOff>
      <xdr:row>77</xdr:row>
      <xdr:rowOff>107638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0998"/>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49061</xdr:rowOff>
    </xdr:from>
    <xdr:to>
      <xdr:col>10</xdr:col>
      <xdr:colOff>114300</xdr:colOff>
      <xdr:row>77</xdr:row>
      <xdr:rowOff>69348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50711"/>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66384</xdr:rowOff>
    </xdr:from>
    <xdr:to>
      <xdr:col>24</xdr:col>
      <xdr:colOff>114300</xdr:colOff>
      <xdr:row>77</xdr:row>
      <xdr:rowOff>167984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152761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59468</xdr:rowOff>
    </xdr:from>
    <xdr:to>
      <xdr:col>20</xdr:col>
      <xdr:colOff>38100</xdr:colOff>
      <xdr:row>77</xdr:row>
      <xdr:rowOff>161068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152195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56838</xdr:rowOff>
    </xdr:from>
    <xdr:to>
      <xdr:col>15</xdr:col>
      <xdr:colOff>101600</xdr:colOff>
      <xdr:row>77</xdr:row>
      <xdr:rowOff>158438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149565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18548</xdr:rowOff>
    </xdr:from>
    <xdr:to>
      <xdr:col>10</xdr:col>
      <xdr:colOff>165100</xdr:colOff>
      <xdr:row>77</xdr:row>
      <xdr:rowOff>120148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111275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169711</xdr:rowOff>
    </xdr:from>
    <xdr:to>
      <xdr:col>6</xdr:col>
      <xdr:colOff>38100</xdr:colOff>
      <xdr:row>77</xdr:row>
      <xdr:rowOff>99861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90988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9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110096</xdr:rowOff>
    </xdr:from>
    <xdr:to>
      <xdr:col>24</xdr:col>
      <xdr:colOff>63500</xdr:colOff>
      <xdr:row>96</xdr:row>
      <xdr:rowOff>13235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97846"/>
          <a:ext cx="838200" cy="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161564</xdr:rowOff>
    </xdr:from>
    <xdr:to>
      <xdr:col>19</xdr:col>
      <xdr:colOff>177800</xdr:colOff>
      <xdr:row>96</xdr:row>
      <xdr:rowOff>13235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449314"/>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161564</xdr:rowOff>
    </xdr:from>
    <xdr:to>
      <xdr:col>15</xdr:col>
      <xdr:colOff>50800</xdr:colOff>
      <xdr:row>96</xdr:row>
      <xdr:rowOff>25727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9314"/>
          <a:ext cx="8890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25727</xdr:rowOff>
    </xdr:from>
    <xdr:to>
      <xdr:col>10</xdr:col>
      <xdr:colOff>114300</xdr:colOff>
      <xdr:row>96</xdr:row>
      <xdr:rowOff>147831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84927"/>
          <a:ext cx="889000" cy="1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59296</xdr:rowOff>
    </xdr:from>
    <xdr:to>
      <xdr:col>24</xdr:col>
      <xdr:colOff>114300</xdr:colOff>
      <xdr:row>95</xdr:row>
      <xdr:rowOff>160896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82173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133885</xdr:rowOff>
    </xdr:from>
    <xdr:to>
      <xdr:col>20</xdr:col>
      <xdr:colOff>38100</xdr:colOff>
      <xdr:row>96</xdr:row>
      <xdr:rowOff>64035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80562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110764</xdr:rowOff>
    </xdr:from>
    <xdr:to>
      <xdr:col>15</xdr:col>
      <xdr:colOff>101600</xdr:colOff>
      <xdr:row>96</xdr:row>
      <xdr:rowOff>40914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57441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146377</xdr:rowOff>
    </xdr:from>
    <xdr:to>
      <xdr:col>10</xdr:col>
      <xdr:colOff>165100</xdr:colOff>
      <xdr:row>96</xdr:row>
      <xdr:rowOff>76527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93054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97031</xdr:rowOff>
    </xdr:from>
    <xdr:to>
      <xdr:col>6</xdr:col>
      <xdr:colOff>38100</xdr:colOff>
      <xdr:row>97</xdr:row>
      <xdr:rowOff>27181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43708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44145</xdr:rowOff>
    </xdr:from>
    <xdr:to>
      <xdr:col>55</xdr:col>
      <xdr:colOff>0</xdr:colOff>
      <xdr:row>32</xdr:row>
      <xdr:rowOff>102405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530545"/>
          <a:ext cx="8382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102405</xdr:rowOff>
    </xdr:from>
    <xdr:to>
      <xdr:col>50</xdr:col>
      <xdr:colOff>114300</xdr:colOff>
      <xdr:row>33</xdr:row>
      <xdr:rowOff>87688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588805"/>
          <a:ext cx="889000" cy="1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126496</xdr:rowOff>
    </xdr:from>
    <xdr:to>
      <xdr:col>45</xdr:col>
      <xdr:colOff>177800</xdr:colOff>
      <xdr:row>33</xdr:row>
      <xdr:rowOff>87688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612896"/>
          <a:ext cx="889000" cy="13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126496</xdr:rowOff>
    </xdr:from>
    <xdr:to>
      <xdr:col>41</xdr:col>
      <xdr:colOff>50800</xdr:colOff>
      <xdr:row>33</xdr:row>
      <xdr:rowOff>117547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612896"/>
          <a:ext cx="889000" cy="1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164795</xdr:rowOff>
    </xdr:from>
    <xdr:to>
      <xdr:col>55</xdr:col>
      <xdr:colOff>50800</xdr:colOff>
      <xdr:row>32</xdr:row>
      <xdr:rowOff>94945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16222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3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51605</xdr:rowOff>
    </xdr:from>
    <xdr:to>
      <xdr:col>50</xdr:col>
      <xdr:colOff>165100</xdr:colOff>
      <xdr:row>32</xdr:row>
      <xdr:rowOff>153205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169732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1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36888</xdr:rowOff>
    </xdr:from>
    <xdr:to>
      <xdr:col>46</xdr:col>
      <xdr:colOff>38100</xdr:colOff>
      <xdr:row>33</xdr:row>
      <xdr:rowOff>138488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155015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75696</xdr:rowOff>
    </xdr:from>
    <xdr:to>
      <xdr:col>41</xdr:col>
      <xdr:colOff>101600</xdr:colOff>
      <xdr:row>33</xdr:row>
      <xdr:rowOff>5846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5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22373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33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66747</xdr:rowOff>
    </xdr:from>
    <xdr:to>
      <xdr:col>36</xdr:col>
      <xdr:colOff>165100</xdr:colOff>
      <xdr:row>33</xdr:row>
      <xdr:rowOff>168347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4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146277</xdr:rowOff>
    </xdr:from>
    <xdr:to>
      <xdr:col>55</xdr:col>
      <xdr:colOff>0</xdr:colOff>
      <xdr:row>58</xdr:row>
      <xdr:rowOff>84000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18927"/>
          <a:ext cx="8382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128359</xdr:rowOff>
    </xdr:from>
    <xdr:to>
      <xdr:col>50</xdr:col>
      <xdr:colOff>114300</xdr:colOff>
      <xdr:row>58</xdr:row>
      <xdr:rowOff>84000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1009"/>
          <a:ext cx="889000" cy="1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128359</xdr:rowOff>
    </xdr:from>
    <xdr:to>
      <xdr:col>45</xdr:col>
      <xdr:colOff>177800</xdr:colOff>
      <xdr:row>57</xdr:row>
      <xdr:rowOff>154708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1009"/>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154708</xdr:rowOff>
    </xdr:from>
    <xdr:to>
      <xdr:col>41</xdr:col>
      <xdr:colOff>50800</xdr:colOff>
      <xdr:row>58</xdr:row>
      <xdr:rowOff>52736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7358"/>
          <a:ext cx="889000" cy="6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95477</xdr:rowOff>
    </xdr:from>
    <xdr:to>
      <xdr:col>55</xdr:col>
      <xdr:colOff>50800</xdr:colOff>
      <xdr:row>58</xdr:row>
      <xdr:rowOff>25627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33200</xdr:rowOff>
    </xdr:from>
    <xdr:to>
      <xdr:col>50</xdr:col>
      <xdr:colOff>165100</xdr:colOff>
      <xdr:row>58</xdr:row>
      <xdr:rowOff>134800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125927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77559</xdr:rowOff>
    </xdr:from>
    <xdr:to>
      <xdr:col>46</xdr:col>
      <xdr:colOff>38100</xdr:colOff>
      <xdr:row>58</xdr:row>
      <xdr:rowOff>7709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24236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103908</xdr:rowOff>
    </xdr:from>
    <xdr:to>
      <xdr:col>41</xdr:col>
      <xdr:colOff>101600</xdr:colOff>
      <xdr:row>58</xdr:row>
      <xdr:rowOff>34058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50585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1936</xdr:rowOff>
    </xdr:from>
    <xdr:to>
      <xdr:col>36</xdr:col>
      <xdr:colOff>165100</xdr:colOff>
      <xdr:row>58</xdr:row>
      <xdr:rowOff>103536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77339</xdr:rowOff>
    </xdr:from>
    <xdr:to>
      <xdr:col>55</xdr:col>
      <xdr:colOff>0</xdr:colOff>
      <xdr:row>78</xdr:row>
      <xdr:rowOff>128108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50439"/>
          <a:ext cx="8382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125101</xdr:rowOff>
    </xdr:from>
    <xdr:to>
      <xdr:col>50</xdr:col>
      <xdr:colOff>114300</xdr:colOff>
      <xdr:row>78</xdr:row>
      <xdr:rowOff>128108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98201"/>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125101</xdr:rowOff>
    </xdr:from>
    <xdr:to>
      <xdr:col>45</xdr:col>
      <xdr:colOff>177800</xdr:colOff>
      <xdr:row>78</xdr:row>
      <xdr:rowOff>129635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820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112807</xdr:rowOff>
    </xdr:from>
    <xdr:to>
      <xdr:col>41</xdr:col>
      <xdr:colOff>50800</xdr:colOff>
      <xdr:row>78</xdr:row>
      <xdr:rowOff>129635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85907"/>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26539</xdr:rowOff>
    </xdr:from>
    <xdr:to>
      <xdr:col>55</xdr:col>
      <xdr:colOff>50800</xdr:colOff>
      <xdr:row>78</xdr:row>
      <xdr:rowOff>128139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157366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77308</xdr:rowOff>
    </xdr:from>
    <xdr:to>
      <xdr:col>50</xdr:col>
      <xdr:colOff>165100</xdr:colOff>
      <xdr:row>79</xdr:row>
      <xdr:rowOff>7458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170035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74301</xdr:rowOff>
    </xdr:from>
    <xdr:to>
      <xdr:col>46</xdr:col>
      <xdr:colOff>38100</xdr:colOff>
      <xdr:row>79</xdr:row>
      <xdr:rowOff>4451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167028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78835</xdr:rowOff>
    </xdr:from>
    <xdr:to>
      <xdr:col>41</xdr:col>
      <xdr:colOff>101600</xdr:colOff>
      <xdr:row>79</xdr:row>
      <xdr:rowOff>8985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62007</xdr:rowOff>
    </xdr:from>
    <xdr:to>
      <xdr:col>36</xdr:col>
      <xdr:colOff>165100</xdr:colOff>
      <xdr:row>78</xdr:row>
      <xdr:rowOff>163607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154734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118700</xdr:rowOff>
    </xdr:from>
    <xdr:to>
      <xdr:col>55</xdr:col>
      <xdr:colOff>0</xdr:colOff>
      <xdr:row>98</xdr:row>
      <xdr:rowOff>97813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49350"/>
          <a:ext cx="838200" cy="15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29652</xdr:rowOff>
    </xdr:from>
    <xdr:to>
      <xdr:col>50</xdr:col>
      <xdr:colOff>114300</xdr:colOff>
      <xdr:row>98</xdr:row>
      <xdr:rowOff>97813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88852"/>
          <a:ext cx="889000" cy="4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29652</xdr:rowOff>
    </xdr:from>
    <xdr:to>
      <xdr:col>45</xdr:col>
      <xdr:colOff>177800</xdr:colOff>
      <xdr:row>96</xdr:row>
      <xdr:rowOff>128209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88852"/>
          <a:ext cx="889000" cy="9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128209</xdr:rowOff>
    </xdr:from>
    <xdr:to>
      <xdr:col>41</xdr:col>
      <xdr:colOff>50800</xdr:colOff>
      <xdr:row>98</xdr:row>
      <xdr:rowOff>44259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87409"/>
          <a:ext cx="889000" cy="2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67900</xdr:rowOff>
    </xdr:from>
    <xdr:to>
      <xdr:col>55</xdr:col>
      <xdr:colOff>50800</xdr:colOff>
      <xdr:row>97</xdr:row>
      <xdr:rowOff>169500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90777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47013</xdr:rowOff>
    </xdr:from>
    <xdr:to>
      <xdr:col>50</xdr:col>
      <xdr:colOff>165100</xdr:colOff>
      <xdr:row>98</xdr:row>
      <xdr:rowOff>148613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139740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150302</xdr:rowOff>
    </xdr:from>
    <xdr:to>
      <xdr:col>46</xdr:col>
      <xdr:colOff>38100</xdr:colOff>
      <xdr:row>96</xdr:row>
      <xdr:rowOff>80452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96979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77409</xdr:rowOff>
    </xdr:from>
    <xdr:to>
      <xdr:col>41</xdr:col>
      <xdr:colOff>101600</xdr:colOff>
      <xdr:row>97</xdr:row>
      <xdr:rowOff>7559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24086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164909</xdr:rowOff>
    </xdr:from>
    <xdr:to>
      <xdr:col>36</xdr:col>
      <xdr:colOff>165100</xdr:colOff>
      <xdr:row>98</xdr:row>
      <xdr:rowOff>95059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111586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36213</xdr:rowOff>
    </xdr:from>
    <xdr:to>
      <xdr:col>85</xdr:col>
      <xdr:colOff>127000</xdr:colOff>
      <xdr:row>39</xdr:row>
      <xdr:rowOff>37314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2763"/>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36213</xdr:rowOff>
    </xdr:from>
    <xdr:to>
      <xdr:col>81</xdr:col>
      <xdr:colOff>50800</xdr:colOff>
      <xdr:row>39</xdr:row>
      <xdr:rowOff>40072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2763"/>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35218</xdr:rowOff>
    </xdr:from>
    <xdr:to>
      <xdr:col>76</xdr:col>
      <xdr:colOff>114300</xdr:colOff>
      <xdr:row>39</xdr:row>
      <xdr:rowOff>40072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1768"/>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35218</xdr:rowOff>
    </xdr:from>
    <xdr:to>
      <xdr:col>71</xdr:col>
      <xdr:colOff>177800</xdr:colOff>
      <xdr:row>39</xdr:row>
      <xdr:rowOff>40160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176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157964</xdr:rowOff>
    </xdr:from>
    <xdr:to>
      <xdr:col>85</xdr:col>
      <xdr:colOff>177800</xdr:colOff>
      <xdr:row>39</xdr:row>
      <xdr:rowOff>88114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156863</xdr:rowOff>
    </xdr:from>
    <xdr:to>
      <xdr:col>81</xdr:col>
      <xdr:colOff>101600</xdr:colOff>
      <xdr:row>39</xdr:row>
      <xdr:rowOff>87013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160722</xdr:rowOff>
    </xdr:from>
    <xdr:to>
      <xdr:col>76</xdr:col>
      <xdr:colOff>165100</xdr:colOff>
      <xdr:row>39</xdr:row>
      <xdr:rowOff>90872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107399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155868</xdr:rowOff>
    </xdr:from>
    <xdr:to>
      <xdr:col>72</xdr:col>
      <xdr:colOff>38100</xdr:colOff>
      <xdr:row>39</xdr:row>
      <xdr:rowOff>86018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102545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4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160810</xdr:rowOff>
    </xdr:from>
    <xdr:to>
      <xdr:col>67</xdr:col>
      <xdr:colOff>101600</xdr:colOff>
      <xdr:row>39</xdr:row>
      <xdr:rowOff>90960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107487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7289</xdr:rowOff>
    </xdr:from>
    <xdr:to>
      <xdr:col>85</xdr:col>
      <xdr:colOff>127000</xdr:colOff>
      <xdr:row>76</xdr:row>
      <xdr:rowOff>25972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37489"/>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25972</xdr:rowOff>
    </xdr:from>
    <xdr:to>
      <xdr:col>81</xdr:col>
      <xdr:colOff>50800</xdr:colOff>
      <xdr:row>76</xdr:row>
      <xdr:rowOff>33134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56172"/>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126924</xdr:rowOff>
    </xdr:from>
    <xdr:to>
      <xdr:col>76</xdr:col>
      <xdr:colOff>114300</xdr:colOff>
      <xdr:row>76</xdr:row>
      <xdr:rowOff>33134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85674"/>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126924</xdr:rowOff>
    </xdr:from>
    <xdr:to>
      <xdr:col>71</xdr:col>
      <xdr:colOff>177800</xdr:colOff>
      <xdr:row>75</xdr:row>
      <xdr:rowOff>131864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85674"/>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127939</xdr:rowOff>
    </xdr:from>
    <xdr:to>
      <xdr:col>85</xdr:col>
      <xdr:colOff>177800</xdr:colOff>
      <xdr:row>76</xdr:row>
      <xdr:rowOff>58089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150816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146622</xdr:rowOff>
    </xdr:from>
    <xdr:to>
      <xdr:col>81</xdr:col>
      <xdr:colOff>101600</xdr:colOff>
      <xdr:row>76</xdr:row>
      <xdr:rowOff>76772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93298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153784</xdr:rowOff>
    </xdr:from>
    <xdr:to>
      <xdr:col>76</xdr:col>
      <xdr:colOff>165100</xdr:colOff>
      <xdr:row>76</xdr:row>
      <xdr:rowOff>83934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100461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76124</xdr:rowOff>
    </xdr:from>
    <xdr:to>
      <xdr:col>72</xdr:col>
      <xdr:colOff>38100</xdr:colOff>
      <xdr:row>76</xdr:row>
      <xdr:rowOff>6274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22801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81064</xdr:rowOff>
    </xdr:from>
    <xdr:to>
      <xdr:col>67</xdr:col>
      <xdr:colOff>101600</xdr:colOff>
      <xdr:row>76</xdr:row>
      <xdr:rowOff>11215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3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27741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169887</xdr:rowOff>
    </xdr:from>
    <xdr:to>
      <xdr:col>85</xdr:col>
      <xdr:colOff>127000</xdr:colOff>
      <xdr:row>93</xdr:row>
      <xdr:rowOff>170929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114737"/>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170929</xdr:rowOff>
    </xdr:from>
    <xdr:to>
      <xdr:col>81</xdr:col>
      <xdr:colOff>50800</xdr:colOff>
      <xdr:row>94</xdr:row>
      <xdr:rowOff>91351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115779"/>
          <a:ext cx="889000" cy="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91351</xdr:rowOff>
    </xdr:from>
    <xdr:to>
      <xdr:col>76</xdr:col>
      <xdr:colOff>114300</xdr:colOff>
      <xdr:row>94</xdr:row>
      <xdr:rowOff>160452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207651"/>
          <a:ext cx="889000" cy="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160452</xdr:rowOff>
    </xdr:from>
    <xdr:to>
      <xdr:col>71</xdr:col>
      <xdr:colOff>177800</xdr:colOff>
      <xdr:row>95</xdr:row>
      <xdr:rowOff>124549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276752"/>
          <a:ext cx="889000" cy="1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119087</xdr:rowOff>
    </xdr:from>
    <xdr:to>
      <xdr:col>85</xdr:col>
      <xdr:colOff>177800</xdr:colOff>
      <xdr:row>94</xdr:row>
      <xdr:rowOff>49237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141964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9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120129</xdr:rowOff>
    </xdr:from>
    <xdr:to>
      <xdr:col>81</xdr:col>
      <xdr:colOff>101600</xdr:colOff>
      <xdr:row>94</xdr:row>
      <xdr:rowOff>50279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0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66806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40551</xdr:rowOff>
    </xdr:from>
    <xdr:to>
      <xdr:col>76</xdr:col>
      <xdr:colOff>165100</xdr:colOff>
      <xdr:row>94</xdr:row>
      <xdr:rowOff>142151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1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158678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59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109652</xdr:rowOff>
    </xdr:from>
    <xdr:to>
      <xdr:col>72</xdr:col>
      <xdr:colOff>38100</xdr:colOff>
      <xdr:row>95</xdr:row>
      <xdr:rowOff>39802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2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56329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0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73749</xdr:rowOff>
    </xdr:from>
    <xdr:to>
      <xdr:col>67</xdr:col>
      <xdr:colOff>101600</xdr:colOff>
      <xdr:row>96</xdr:row>
      <xdr:rowOff>3899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20426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94209</xdr:rowOff>
    </xdr:from>
    <xdr:to>
      <xdr:col>116</xdr:col>
      <xdr:colOff>63500</xdr:colOff>
      <xdr:row>57</xdr:row>
      <xdr:rowOff>97226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866859"/>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97226</xdr:rowOff>
    </xdr:from>
    <xdr:to>
      <xdr:col>111</xdr:col>
      <xdr:colOff>177800</xdr:colOff>
      <xdr:row>57</xdr:row>
      <xdr:rowOff>99832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86987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99832</xdr:rowOff>
    </xdr:from>
    <xdr:to>
      <xdr:col>107</xdr:col>
      <xdr:colOff>50800</xdr:colOff>
      <xdr:row>57</xdr:row>
      <xdr:rowOff>101661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87248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101661</xdr:rowOff>
    </xdr:from>
    <xdr:to>
      <xdr:col>102</xdr:col>
      <xdr:colOff>114300</xdr:colOff>
      <xdr:row>57</xdr:row>
      <xdr:rowOff>103764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87431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43409</xdr:rowOff>
    </xdr:from>
    <xdr:to>
      <xdr:col>116</xdr:col>
      <xdr:colOff>114300</xdr:colOff>
      <xdr:row>57</xdr:row>
      <xdr:rowOff>145009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66286</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66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46426</xdr:rowOff>
    </xdr:from>
    <xdr:to>
      <xdr:col>112</xdr:col>
      <xdr:colOff>38100</xdr:colOff>
      <xdr:row>57</xdr:row>
      <xdr:rowOff>148026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8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164553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9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49032</xdr:rowOff>
    </xdr:from>
    <xdr:to>
      <xdr:col>107</xdr:col>
      <xdr:colOff>101600</xdr:colOff>
      <xdr:row>57</xdr:row>
      <xdr:rowOff>150632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8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167159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50861</xdr:rowOff>
    </xdr:from>
    <xdr:to>
      <xdr:col>102</xdr:col>
      <xdr:colOff>165100</xdr:colOff>
      <xdr:row>57</xdr:row>
      <xdr:rowOff>152461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168988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52964</xdr:rowOff>
    </xdr:from>
    <xdr:to>
      <xdr:col>98</xdr:col>
      <xdr:colOff>38100</xdr:colOff>
      <xdr:row>57</xdr:row>
      <xdr:rowOff>154564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171091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7135</xdr:rowOff>
    </xdr:from>
    <xdr:to>
      <xdr:col>116</xdr:col>
      <xdr:colOff>63500</xdr:colOff>
      <xdr:row>75</xdr:row>
      <xdr:rowOff>116246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865885"/>
          <a:ext cx="8382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7135</xdr:rowOff>
    </xdr:from>
    <xdr:to>
      <xdr:col>111</xdr:col>
      <xdr:colOff>177800</xdr:colOff>
      <xdr:row>75</xdr:row>
      <xdr:rowOff>107810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865885"/>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107810</xdr:rowOff>
    </xdr:from>
    <xdr:to>
      <xdr:col>107</xdr:col>
      <xdr:colOff>50800</xdr:colOff>
      <xdr:row>76</xdr:row>
      <xdr:rowOff>6564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66560"/>
          <a:ext cx="889000" cy="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161782</xdr:rowOff>
    </xdr:from>
    <xdr:to>
      <xdr:col>102</xdr:col>
      <xdr:colOff>114300</xdr:colOff>
      <xdr:row>76</xdr:row>
      <xdr:rowOff>6564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020532"/>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65446</xdr:rowOff>
    </xdr:from>
    <xdr:to>
      <xdr:col>116</xdr:col>
      <xdr:colOff>114300</xdr:colOff>
      <xdr:row>75</xdr:row>
      <xdr:rowOff>167046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9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88323</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127785</xdr:rowOff>
    </xdr:from>
    <xdr:to>
      <xdr:col>112</xdr:col>
      <xdr:colOff>38100</xdr:colOff>
      <xdr:row>75</xdr:row>
      <xdr:rowOff>57935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74462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57010</xdr:rowOff>
    </xdr:from>
    <xdr:to>
      <xdr:col>107</xdr:col>
      <xdr:colOff>101600</xdr:colOff>
      <xdr:row>75</xdr:row>
      <xdr:rowOff>158610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3687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127213</xdr:rowOff>
    </xdr:from>
    <xdr:to>
      <xdr:col>102</xdr:col>
      <xdr:colOff>165100</xdr:colOff>
      <xdr:row>76</xdr:row>
      <xdr:rowOff>57364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85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48491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110982</xdr:rowOff>
    </xdr:from>
    <xdr:to>
      <xdr:col>98</xdr:col>
      <xdr:colOff>38100</xdr:colOff>
      <xdr:row>76</xdr:row>
      <xdr:rowOff>41132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32259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歳出決算総額は、住民１人あたり</a:t>
          </a:r>
          <a:r>
            <a:rPr kumimoji="1" lang="en-US" altLang="ja-JP" sz="1300">
              <a:latin typeface="ＭＳ Ｐゴシック" panose="020B0600070205080204" pitchFamily="50" charset="-128"/>
              <a:ea typeface="ＭＳ Ｐゴシック" panose="020B0600070205080204" pitchFamily="50" charset="-128"/>
            </a:rPr>
            <a:t>578,750</a:t>
          </a:r>
          <a:r>
            <a:rPr kumimoji="1" lang="ja-JP" altLang="en-US" sz="1300">
              <a:latin typeface="ＭＳ Ｐゴシック" panose="020B0600070205080204" pitchFamily="50" charset="-128"/>
              <a:ea typeface="ＭＳ Ｐゴシック" panose="020B0600070205080204" pitchFamily="50" charset="-128"/>
            </a:rPr>
            <a:t>円という結果となった。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人件費は住民１人あたり</a:t>
          </a:r>
          <a:r>
            <a:rPr kumimoji="1" lang="en-US" altLang="ja-JP" sz="1300">
              <a:latin typeface="ＭＳ Ｐゴシック" panose="020B0600070205080204" pitchFamily="50" charset="-128"/>
              <a:ea typeface="ＭＳ Ｐゴシック" panose="020B0600070205080204" pitchFamily="50" charset="-128"/>
            </a:rPr>
            <a:t>76,061</a:t>
          </a:r>
          <a:r>
            <a:rPr kumimoji="1" lang="ja-JP" altLang="en-US" sz="1300">
              <a:latin typeface="ＭＳ Ｐゴシック" panose="020B0600070205080204" pitchFamily="50" charset="-128"/>
              <a:ea typeface="ＭＳ Ｐゴシック" panose="020B0600070205080204" pitchFamily="50" charset="-128"/>
            </a:rPr>
            <a:t>円で、類似団体平均と比較して</a:t>
          </a:r>
          <a:r>
            <a:rPr kumimoji="1" lang="en-US" altLang="ja-JP" sz="1300">
              <a:latin typeface="ＭＳ Ｐゴシック" panose="020B0600070205080204" pitchFamily="50" charset="-128"/>
              <a:ea typeface="ＭＳ Ｐゴシック" panose="020B0600070205080204" pitchFamily="50" charset="-128"/>
            </a:rPr>
            <a:t>19,216</a:t>
          </a:r>
          <a:r>
            <a:rPr kumimoji="1" lang="ja-JP" altLang="en-US" sz="1300">
              <a:latin typeface="ＭＳ Ｐゴシック" panose="020B0600070205080204" pitchFamily="50" charset="-128"/>
              <a:ea typeface="ＭＳ Ｐゴシック" panose="020B0600070205080204" pitchFamily="50" charset="-128"/>
            </a:rPr>
            <a:t>円高い。これは類似団体より職員数が多いことなどがおもな要因と考えられるため、行政事務の効率化を引続き推進しながら適正な定員管理に努める。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円の倍以上の額である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これは、消防庁舎の改築に伴う伊万里・有田消防組合負担金の増（＋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百万円）が要因と考えられ、令和２年度までの一時的な現象と思われる。ただし、事業実施の見直しや補助金・負担金の精査を行いながら、適正化に努めていく必要がある。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円高い。これは、旧合併特例事業債を平成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年代後半から積極活用することとした（それまでは抑制的だった）ところ、その本償還が始まったことによるものであり、今後も増加傾向は続くと考えられる。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19,812
19,658
65.85
11,727,566
11,466,187
149,713
5,698,708
10,498,235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54465</xdr:rowOff>
    </xdr:from>
    <xdr:to>
      <xdr:col>24</xdr:col>
      <xdr:colOff>63500</xdr:colOff>
      <xdr:row>32</xdr:row>
      <xdr:rowOff>121412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40865"/>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121412</xdr:rowOff>
    </xdr:from>
    <xdr:to>
      <xdr:col>19</xdr:col>
      <xdr:colOff>177800</xdr:colOff>
      <xdr:row>33</xdr:row>
      <xdr:rowOff>34544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0781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165826</xdr:rowOff>
    </xdr:from>
    <xdr:to>
      <xdr:col>15</xdr:col>
      <xdr:colOff>50800</xdr:colOff>
      <xdr:row>33</xdr:row>
      <xdr:rowOff>34544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5222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72100</xdr:rowOff>
    </xdr:from>
    <xdr:to>
      <xdr:col>10</xdr:col>
      <xdr:colOff>114300</xdr:colOff>
      <xdr:row>32</xdr:row>
      <xdr:rowOff>165826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5850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3665</xdr:rowOff>
    </xdr:from>
    <xdr:to>
      <xdr:col>24</xdr:col>
      <xdr:colOff>114300</xdr:colOff>
      <xdr:row>32</xdr:row>
      <xdr:rowOff>105265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26542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4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70612</xdr:rowOff>
    </xdr:from>
    <xdr:to>
      <xdr:col>20</xdr:col>
      <xdr:colOff>38100</xdr:colOff>
      <xdr:row>33</xdr:row>
      <xdr:rowOff>762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155194</xdr:rowOff>
    </xdr:from>
    <xdr:to>
      <xdr:col>15</xdr:col>
      <xdr:colOff>101600</xdr:colOff>
      <xdr:row>33</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115026</xdr:rowOff>
    </xdr:from>
    <xdr:to>
      <xdr:col>10</xdr:col>
      <xdr:colOff>165100</xdr:colOff>
      <xdr:row>33</xdr:row>
      <xdr:rowOff>45176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61703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21300</xdr:rowOff>
    </xdr:from>
    <xdr:to>
      <xdr:col>6</xdr:col>
      <xdr:colOff>38100</xdr:colOff>
      <xdr:row>32</xdr:row>
      <xdr:rowOff>122900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139427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24627</xdr:rowOff>
    </xdr:from>
    <xdr:to>
      <xdr:col>24</xdr:col>
      <xdr:colOff>63500</xdr:colOff>
      <xdr:row>52</xdr:row>
      <xdr:rowOff>99630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940027"/>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24627</xdr:rowOff>
    </xdr:from>
    <xdr:to>
      <xdr:col>19</xdr:col>
      <xdr:colOff>177800</xdr:colOff>
      <xdr:row>53</xdr:row>
      <xdr:rowOff>19565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940027"/>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10792</xdr:rowOff>
    </xdr:from>
    <xdr:to>
      <xdr:col>15</xdr:col>
      <xdr:colOff>50800</xdr:colOff>
      <xdr:row>53</xdr:row>
      <xdr:rowOff>19565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097642"/>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10792</xdr:rowOff>
    </xdr:from>
    <xdr:to>
      <xdr:col>10</xdr:col>
      <xdr:colOff>114300</xdr:colOff>
      <xdr:row>55</xdr:row>
      <xdr:rowOff>60528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097642"/>
          <a:ext cx="889000" cy="39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48830</xdr:rowOff>
    </xdr:from>
    <xdr:to>
      <xdr:col>24</xdr:col>
      <xdr:colOff>114300</xdr:colOff>
      <xdr:row>52</xdr:row>
      <xdr:rowOff>150430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71707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81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145277</xdr:rowOff>
    </xdr:from>
    <xdr:to>
      <xdr:col>20</xdr:col>
      <xdr:colOff>38100</xdr:colOff>
      <xdr:row>52</xdr:row>
      <xdr:rowOff>75427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91954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66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140215</xdr:rowOff>
    </xdr:from>
    <xdr:to>
      <xdr:col>15</xdr:col>
      <xdr:colOff>101600</xdr:colOff>
      <xdr:row>53</xdr:row>
      <xdr:rowOff>70365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0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86892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8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131442</xdr:rowOff>
    </xdr:from>
    <xdr:to>
      <xdr:col>10</xdr:col>
      <xdr:colOff>165100</xdr:colOff>
      <xdr:row>53</xdr:row>
      <xdr:rowOff>61592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0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78119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88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9728</xdr:rowOff>
    </xdr:from>
    <xdr:to>
      <xdr:col>6</xdr:col>
      <xdr:colOff>38100</xdr:colOff>
      <xdr:row>55</xdr:row>
      <xdr:rowOff>111328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4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127855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2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111899</xdr:rowOff>
    </xdr:from>
    <xdr:to>
      <xdr:col>24</xdr:col>
      <xdr:colOff>63500</xdr:colOff>
      <xdr:row>75</xdr:row>
      <xdr:rowOff>91275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27749"/>
          <a:ext cx="838200" cy="3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64529</xdr:rowOff>
    </xdr:from>
    <xdr:to>
      <xdr:col>19</xdr:col>
      <xdr:colOff>177800</xdr:colOff>
      <xdr:row>75</xdr:row>
      <xdr:rowOff>91275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92327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18250</xdr:rowOff>
    </xdr:from>
    <xdr:to>
      <xdr:col>15</xdr:col>
      <xdr:colOff>50800</xdr:colOff>
      <xdr:row>75</xdr:row>
      <xdr:rowOff>64529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877000"/>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18250</xdr:rowOff>
    </xdr:from>
    <xdr:to>
      <xdr:col>10</xdr:col>
      <xdr:colOff>114300</xdr:colOff>
      <xdr:row>76</xdr:row>
      <xdr:rowOff>9347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77000"/>
          <a:ext cx="889000" cy="1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61099</xdr:rowOff>
    </xdr:from>
    <xdr:to>
      <xdr:col>24</xdr:col>
      <xdr:colOff>114300</xdr:colOff>
      <xdr:row>73</xdr:row>
      <xdr:rowOff>162699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83976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2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40475</xdr:rowOff>
    </xdr:from>
    <xdr:to>
      <xdr:col>20</xdr:col>
      <xdr:colOff>38100</xdr:colOff>
      <xdr:row>75</xdr:row>
      <xdr:rowOff>142075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158602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67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13729</xdr:rowOff>
    </xdr:from>
    <xdr:to>
      <xdr:col>15</xdr:col>
      <xdr:colOff>101600</xdr:colOff>
      <xdr:row>75</xdr:row>
      <xdr:rowOff>115329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64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138900</xdr:rowOff>
    </xdr:from>
    <xdr:to>
      <xdr:col>10</xdr:col>
      <xdr:colOff>165100</xdr:colOff>
      <xdr:row>75</xdr:row>
      <xdr:rowOff>69050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85577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0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129997</xdr:rowOff>
    </xdr:from>
    <xdr:to>
      <xdr:col>6</xdr:col>
      <xdr:colOff>38100</xdr:colOff>
      <xdr:row>76</xdr:row>
      <xdr:rowOff>60148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88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76674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7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98127</xdr:rowOff>
    </xdr:from>
    <xdr:to>
      <xdr:col>24</xdr:col>
      <xdr:colOff>63500</xdr:colOff>
      <xdr:row>97</xdr:row>
      <xdr:rowOff>40732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57327"/>
          <a:ext cx="838200" cy="1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159996</xdr:rowOff>
    </xdr:from>
    <xdr:to>
      <xdr:col>19</xdr:col>
      <xdr:colOff>177800</xdr:colOff>
      <xdr:row>97</xdr:row>
      <xdr:rowOff>40732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619196"/>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148451</xdr:rowOff>
    </xdr:from>
    <xdr:to>
      <xdr:col>15</xdr:col>
      <xdr:colOff>50800</xdr:colOff>
      <xdr:row>96</xdr:row>
      <xdr:rowOff>159996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60765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148451</xdr:rowOff>
    </xdr:from>
    <xdr:to>
      <xdr:col>10</xdr:col>
      <xdr:colOff>114300</xdr:colOff>
      <xdr:row>96</xdr:row>
      <xdr:rowOff>152600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607651"/>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47327</xdr:rowOff>
    </xdr:from>
    <xdr:to>
      <xdr:col>24</xdr:col>
      <xdr:colOff>114300</xdr:colOff>
      <xdr:row>96</xdr:row>
      <xdr:rowOff>148927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70204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3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161382</xdr:rowOff>
    </xdr:from>
    <xdr:to>
      <xdr:col>20</xdr:col>
      <xdr:colOff>38100</xdr:colOff>
      <xdr:row>97</xdr:row>
      <xdr:rowOff>91532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108059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3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109196</xdr:rowOff>
    </xdr:from>
    <xdr:to>
      <xdr:col>15</xdr:col>
      <xdr:colOff>101600</xdr:colOff>
      <xdr:row>97</xdr:row>
      <xdr:rowOff>39346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55873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97651</xdr:rowOff>
    </xdr:from>
    <xdr:to>
      <xdr:col>10</xdr:col>
      <xdr:colOff>165100</xdr:colOff>
      <xdr:row>97</xdr:row>
      <xdr:rowOff>27801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44328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101800</xdr:rowOff>
    </xdr:from>
    <xdr:to>
      <xdr:col>6</xdr:col>
      <xdr:colOff>38100</xdr:colOff>
      <xdr:row>97</xdr:row>
      <xdr:rowOff>31950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48477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71447</xdr:rowOff>
    </xdr:from>
    <xdr:to>
      <xdr:col>55</xdr:col>
      <xdr:colOff>0</xdr:colOff>
      <xdr:row>38</xdr:row>
      <xdr:rowOff>102144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586547"/>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71447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529070"/>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3520</xdr:rowOff>
    </xdr:from>
    <xdr:to>
      <xdr:col>45</xdr:col>
      <xdr:colOff>177800</xdr:colOff>
      <xdr:row>38</xdr:row>
      <xdr:rowOff>13970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51862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3520</xdr:rowOff>
    </xdr:from>
    <xdr:to>
      <xdr:col>41</xdr:col>
      <xdr:colOff>50800</xdr:colOff>
      <xdr:row>38</xdr:row>
      <xdr:rowOff>29972</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518620"/>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51344</xdr:rowOff>
    </xdr:from>
    <xdr:to>
      <xdr:col>55</xdr:col>
      <xdr:colOff>50800</xdr:colOff>
      <xdr:row>38</xdr:row>
      <xdr:rowOff>152944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74221</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1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20647</xdr:rowOff>
    </xdr:from>
    <xdr:to>
      <xdr:col>50</xdr:col>
      <xdr:colOff>165100</xdr:colOff>
      <xdr:row>38</xdr:row>
      <xdr:rowOff>122247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138773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81297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124170</xdr:rowOff>
    </xdr:from>
    <xdr:to>
      <xdr:col>41</xdr:col>
      <xdr:colOff>101600</xdr:colOff>
      <xdr:row>38</xdr:row>
      <xdr:rowOff>54319</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467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70847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243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150622</xdr:rowOff>
    </xdr:from>
    <xdr:to>
      <xdr:col>36</xdr:col>
      <xdr:colOff>165100</xdr:colOff>
      <xdr:row>38</xdr:row>
      <xdr:rowOff>80772</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97299</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121788</xdr:rowOff>
    </xdr:from>
    <xdr:to>
      <xdr:col>55</xdr:col>
      <xdr:colOff>0</xdr:colOff>
      <xdr:row>58</xdr:row>
      <xdr:rowOff>13252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894438"/>
          <a:ext cx="8382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13252</xdr:rowOff>
    </xdr:from>
    <xdr:to>
      <xdr:col>50</xdr:col>
      <xdr:colOff>114300</xdr:colOff>
      <xdr:row>58</xdr:row>
      <xdr:rowOff>14656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957352"/>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14656</xdr:rowOff>
    </xdr:from>
    <xdr:to>
      <xdr:col>45</xdr:col>
      <xdr:colOff>177800</xdr:colOff>
      <xdr:row>58</xdr:row>
      <xdr:rowOff>25809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958756"/>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25809</xdr:rowOff>
    </xdr:from>
    <xdr:to>
      <xdr:col>41</xdr:col>
      <xdr:colOff>50800</xdr:colOff>
      <xdr:row>58</xdr:row>
      <xdr:rowOff>28437</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996990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70988</xdr:rowOff>
    </xdr:from>
    <xdr:to>
      <xdr:col>55</xdr:col>
      <xdr:colOff>50800</xdr:colOff>
      <xdr:row>58</xdr:row>
      <xdr:rowOff>1138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8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93865</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133902</xdr:rowOff>
    </xdr:from>
    <xdr:to>
      <xdr:col>50</xdr:col>
      <xdr:colOff>165100</xdr:colOff>
      <xdr:row>58</xdr:row>
      <xdr:rowOff>64052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80579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6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135306</xdr:rowOff>
    </xdr:from>
    <xdr:to>
      <xdr:col>46</xdr:col>
      <xdr:colOff>38100</xdr:colOff>
      <xdr:row>58</xdr:row>
      <xdr:rowOff>65456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81983</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68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146459</xdr:rowOff>
    </xdr:from>
    <xdr:to>
      <xdr:col>41</xdr:col>
      <xdr:colOff>101600</xdr:colOff>
      <xdr:row>58</xdr:row>
      <xdr:rowOff>76609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93136</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69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149087</xdr:rowOff>
    </xdr:from>
    <xdr:to>
      <xdr:col>36</xdr:col>
      <xdr:colOff>165100</xdr:colOff>
      <xdr:row>58</xdr:row>
      <xdr:rowOff>79237</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95764</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55597</xdr:rowOff>
    </xdr:from>
    <xdr:to>
      <xdr:col>55</xdr:col>
      <xdr:colOff>0</xdr:colOff>
      <xdr:row>78</xdr:row>
      <xdr:rowOff>122000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428697"/>
          <a:ext cx="8382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55597</xdr:rowOff>
    </xdr:from>
    <xdr:to>
      <xdr:col>50</xdr:col>
      <xdr:colOff>114300</xdr:colOff>
      <xdr:row>78</xdr:row>
      <xdr:rowOff>109753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428697"/>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167415</xdr:rowOff>
    </xdr:from>
    <xdr:to>
      <xdr:col>45</xdr:col>
      <xdr:colOff>177800</xdr:colOff>
      <xdr:row>78</xdr:row>
      <xdr:rowOff>109753</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369065"/>
          <a:ext cx="889000" cy="1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167415</xdr:rowOff>
    </xdr:from>
    <xdr:to>
      <xdr:col>41</xdr:col>
      <xdr:colOff>50800</xdr:colOff>
      <xdr:row>78</xdr:row>
      <xdr:rowOff>22146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369065"/>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71200</xdr:rowOff>
    </xdr:from>
    <xdr:to>
      <xdr:col>55</xdr:col>
      <xdr:colOff>50800</xdr:colOff>
      <xdr:row>79</xdr:row>
      <xdr:rowOff>1350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94077</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4797</xdr:rowOff>
    </xdr:from>
    <xdr:to>
      <xdr:col>50</xdr:col>
      <xdr:colOff>165100</xdr:colOff>
      <xdr:row>78</xdr:row>
      <xdr:rowOff>106397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3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122924</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1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58953</xdr:rowOff>
    </xdr:from>
    <xdr:to>
      <xdr:col>46</xdr:col>
      <xdr:colOff>38100</xdr:colOff>
      <xdr:row>78</xdr:row>
      <xdr:rowOff>160553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5630</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116615</xdr:rowOff>
    </xdr:from>
    <xdr:to>
      <xdr:col>41</xdr:col>
      <xdr:colOff>101600</xdr:colOff>
      <xdr:row>78</xdr:row>
      <xdr:rowOff>46765</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3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63292</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0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142796</xdr:rowOff>
    </xdr:from>
    <xdr:to>
      <xdr:col>36</xdr:col>
      <xdr:colOff>165100</xdr:colOff>
      <xdr:row>78</xdr:row>
      <xdr:rowOff>72946</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89473</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1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38819</xdr:rowOff>
    </xdr:from>
    <xdr:to>
      <xdr:col>55</xdr:col>
      <xdr:colOff>0</xdr:colOff>
      <xdr:row>98</xdr:row>
      <xdr:rowOff>59634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40919"/>
          <a:ext cx="8382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59634</xdr:rowOff>
    </xdr:from>
    <xdr:to>
      <xdr:col>50</xdr:col>
      <xdr:colOff>114300</xdr:colOff>
      <xdr:row>98</xdr:row>
      <xdr:rowOff>65362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65362</xdr:rowOff>
    </xdr:from>
    <xdr:to>
      <xdr:col>45</xdr:col>
      <xdr:colOff>177800</xdr:colOff>
      <xdr:row>98</xdr:row>
      <xdr:rowOff>68132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67462"/>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56769</xdr:rowOff>
    </xdr:from>
    <xdr:to>
      <xdr:col>41</xdr:col>
      <xdr:colOff>50800</xdr:colOff>
      <xdr:row>98</xdr:row>
      <xdr:rowOff>68132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58869"/>
          <a:ext cx="8890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159469</xdr:rowOff>
    </xdr:from>
    <xdr:to>
      <xdr:col>55</xdr:col>
      <xdr:colOff>50800</xdr:colOff>
      <xdr:row>98</xdr:row>
      <xdr:rowOff>89619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118846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8834</xdr:rowOff>
    </xdr:from>
    <xdr:to>
      <xdr:col>50</xdr:col>
      <xdr:colOff>165100</xdr:colOff>
      <xdr:row>98</xdr:row>
      <xdr:rowOff>110434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101561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14562</xdr:rowOff>
    </xdr:from>
    <xdr:to>
      <xdr:col>46</xdr:col>
      <xdr:colOff>38100</xdr:colOff>
      <xdr:row>98</xdr:row>
      <xdr:rowOff>116162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107289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17332</xdr:rowOff>
    </xdr:from>
    <xdr:to>
      <xdr:col>41</xdr:col>
      <xdr:colOff>101600</xdr:colOff>
      <xdr:row>98</xdr:row>
      <xdr:rowOff>118932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110059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5969</xdr:rowOff>
    </xdr:from>
    <xdr:to>
      <xdr:col>36</xdr:col>
      <xdr:colOff>165100</xdr:colOff>
      <xdr:row>98</xdr:row>
      <xdr:rowOff>107569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98696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113106</xdr:rowOff>
    </xdr:from>
    <xdr:to>
      <xdr:col>85</xdr:col>
      <xdr:colOff>127000</xdr:colOff>
      <xdr:row>35</xdr:row>
      <xdr:rowOff>138252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594240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138252</xdr:rowOff>
    </xdr:from>
    <xdr:to>
      <xdr:col>81</xdr:col>
      <xdr:colOff>50800</xdr:colOff>
      <xdr:row>36</xdr:row>
      <xdr:rowOff>16370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139002"/>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16370</xdr:rowOff>
    </xdr:from>
    <xdr:to>
      <xdr:col>76</xdr:col>
      <xdr:colOff>114300</xdr:colOff>
      <xdr:row>36</xdr:row>
      <xdr:rowOff>115354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188570"/>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115354</xdr:rowOff>
    </xdr:from>
    <xdr:to>
      <xdr:col>71</xdr:col>
      <xdr:colOff>177800</xdr:colOff>
      <xdr:row>37</xdr:row>
      <xdr:rowOff>21590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287554"/>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62306</xdr:rowOff>
    </xdr:from>
    <xdr:to>
      <xdr:col>85</xdr:col>
      <xdr:colOff>177800</xdr:colOff>
      <xdr:row>34</xdr:row>
      <xdr:rowOff>163906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5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85183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57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87452</xdr:rowOff>
    </xdr:from>
    <xdr:to>
      <xdr:col>81</xdr:col>
      <xdr:colOff>101600</xdr:colOff>
      <xdr:row>36</xdr:row>
      <xdr:rowOff>17602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0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34129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58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137020</xdr:rowOff>
    </xdr:from>
    <xdr:to>
      <xdr:col>76</xdr:col>
      <xdr:colOff>165100</xdr:colOff>
      <xdr:row>36</xdr:row>
      <xdr:rowOff>67170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83697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59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64554</xdr:rowOff>
    </xdr:from>
    <xdr:to>
      <xdr:col>72</xdr:col>
      <xdr:colOff>38100</xdr:colOff>
      <xdr:row>36</xdr:row>
      <xdr:rowOff>166154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2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11231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0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88917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08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97158</xdr:rowOff>
    </xdr:from>
    <xdr:to>
      <xdr:col>85</xdr:col>
      <xdr:colOff>127000</xdr:colOff>
      <xdr:row>58</xdr:row>
      <xdr:rowOff>156072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869808"/>
          <a:ext cx="838200" cy="23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15538</xdr:rowOff>
    </xdr:from>
    <xdr:to>
      <xdr:col>81</xdr:col>
      <xdr:colOff>50800</xdr:colOff>
      <xdr:row>58</xdr:row>
      <xdr:rowOff>156072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616738"/>
          <a:ext cx="889000" cy="48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15538</xdr:rowOff>
    </xdr:from>
    <xdr:to>
      <xdr:col>76</xdr:col>
      <xdr:colOff>114300</xdr:colOff>
      <xdr:row>57</xdr:row>
      <xdr:rowOff>59168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616738"/>
          <a:ext cx="889000" cy="2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59168</xdr:rowOff>
    </xdr:from>
    <xdr:to>
      <xdr:col>71</xdr:col>
      <xdr:colOff>177800</xdr:colOff>
      <xdr:row>58</xdr:row>
      <xdr:rowOff>74201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831818"/>
          <a:ext cx="889000" cy="18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46358</xdr:rowOff>
    </xdr:from>
    <xdr:to>
      <xdr:col>85</xdr:col>
      <xdr:colOff>177800</xdr:colOff>
      <xdr:row>57</xdr:row>
      <xdr:rowOff>147958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69235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105272</xdr:rowOff>
    </xdr:from>
    <xdr:to>
      <xdr:col>81</xdr:col>
      <xdr:colOff>101600</xdr:colOff>
      <xdr:row>59</xdr:row>
      <xdr:rowOff>35422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26549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4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136188</xdr:rowOff>
    </xdr:from>
    <xdr:to>
      <xdr:col>76</xdr:col>
      <xdr:colOff>165100</xdr:colOff>
      <xdr:row>56</xdr:row>
      <xdr:rowOff>66338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82865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3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8368</xdr:rowOff>
    </xdr:from>
    <xdr:to>
      <xdr:col>72</xdr:col>
      <xdr:colOff>38100</xdr:colOff>
      <xdr:row>57</xdr:row>
      <xdr:rowOff>109968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126495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23401</xdr:rowOff>
    </xdr:from>
    <xdr:to>
      <xdr:col>67</xdr:col>
      <xdr:colOff>101600</xdr:colOff>
      <xdr:row>58</xdr:row>
      <xdr:rowOff>125001</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141528</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7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36213</xdr:rowOff>
    </xdr:from>
    <xdr:to>
      <xdr:col>85</xdr:col>
      <xdr:colOff>127000</xdr:colOff>
      <xdr:row>79</xdr:row>
      <xdr:rowOff>37314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0763"/>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36213</xdr:rowOff>
    </xdr:from>
    <xdr:to>
      <xdr:col>81</xdr:col>
      <xdr:colOff>50800</xdr:colOff>
      <xdr:row>79</xdr:row>
      <xdr:rowOff>40072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0763"/>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35218</xdr:rowOff>
    </xdr:from>
    <xdr:to>
      <xdr:col>76</xdr:col>
      <xdr:colOff>114300</xdr:colOff>
      <xdr:row>79</xdr:row>
      <xdr:rowOff>40072</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79768"/>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35218</xdr:rowOff>
    </xdr:from>
    <xdr:to>
      <xdr:col>71</xdr:col>
      <xdr:colOff>177800</xdr:colOff>
      <xdr:row>79</xdr:row>
      <xdr:rowOff>40160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7976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157964</xdr:rowOff>
    </xdr:from>
    <xdr:to>
      <xdr:col>85</xdr:col>
      <xdr:colOff>177800</xdr:colOff>
      <xdr:row>79</xdr:row>
      <xdr:rowOff>88114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156863</xdr:rowOff>
    </xdr:from>
    <xdr:to>
      <xdr:col>81</xdr:col>
      <xdr:colOff>101600</xdr:colOff>
      <xdr:row>79</xdr:row>
      <xdr:rowOff>87013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103540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3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160722</xdr:rowOff>
    </xdr:from>
    <xdr:to>
      <xdr:col>76</xdr:col>
      <xdr:colOff>165100</xdr:colOff>
      <xdr:row>79</xdr:row>
      <xdr:rowOff>90872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107399</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3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155868</xdr:rowOff>
    </xdr:from>
    <xdr:to>
      <xdr:col>72</xdr:col>
      <xdr:colOff>38100</xdr:colOff>
      <xdr:row>79</xdr:row>
      <xdr:rowOff>86018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102545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3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160810</xdr:rowOff>
    </xdr:from>
    <xdr:to>
      <xdr:col>67</xdr:col>
      <xdr:colOff>101600</xdr:colOff>
      <xdr:row>79</xdr:row>
      <xdr:rowOff>90960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107487</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3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7289</xdr:rowOff>
    </xdr:from>
    <xdr:to>
      <xdr:col>85</xdr:col>
      <xdr:colOff>127000</xdr:colOff>
      <xdr:row>96</xdr:row>
      <xdr:rowOff>25972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66489"/>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25972</xdr:rowOff>
    </xdr:from>
    <xdr:to>
      <xdr:col>81</xdr:col>
      <xdr:colOff>50800</xdr:colOff>
      <xdr:row>96</xdr:row>
      <xdr:rowOff>33134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85172"/>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126924</xdr:rowOff>
    </xdr:from>
    <xdr:to>
      <xdr:col>76</xdr:col>
      <xdr:colOff>114300</xdr:colOff>
      <xdr:row>96</xdr:row>
      <xdr:rowOff>33134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414674"/>
          <a:ext cx="8890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126924</xdr:rowOff>
    </xdr:from>
    <xdr:to>
      <xdr:col>71</xdr:col>
      <xdr:colOff>177800</xdr:colOff>
      <xdr:row>95</xdr:row>
      <xdr:rowOff>131865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414674"/>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127939</xdr:rowOff>
    </xdr:from>
    <xdr:to>
      <xdr:col>85</xdr:col>
      <xdr:colOff>177800</xdr:colOff>
      <xdr:row>96</xdr:row>
      <xdr:rowOff>58089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150816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146622</xdr:rowOff>
    </xdr:from>
    <xdr:to>
      <xdr:col>81</xdr:col>
      <xdr:colOff>101600</xdr:colOff>
      <xdr:row>96</xdr:row>
      <xdr:rowOff>76772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93299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2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153784</xdr:rowOff>
    </xdr:from>
    <xdr:to>
      <xdr:col>76</xdr:col>
      <xdr:colOff>165100</xdr:colOff>
      <xdr:row>96</xdr:row>
      <xdr:rowOff>83934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100461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2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76124</xdr:rowOff>
    </xdr:from>
    <xdr:to>
      <xdr:col>72</xdr:col>
      <xdr:colOff>38100</xdr:colOff>
      <xdr:row>96</xdr:row>
      <xdr:rowOff>6274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22801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81065</xdr:rowOff>
    </xdr:from>
    <xdr:to>
      <xdr:col>67</xdr:col>
      <xdr:colOff>101600</xdr:colOff>
      <xdr:row>96</xdr:row>
      <xdr:rowOff>11215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27742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1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議会費は住民１人あたり</a:t>
          </a:r>
          <a:r>
            <a:rPr kumimoji="1" lang="en-US" altLang="ja-JP" sz="1300">
              <a:latin typeface="ＭＳ Ｐゴシック" panose="020B0600070205080204" pitchFamily="50" charset="-128"/>
              <a:ea typeface="ＭＳ Ｐゴシック" panose="020B0600070205080204" pitchFamily="50" charset="-128"/>
            </a:rPr>
            <a:t>5,811</a:t>
          </a:r>
          <a:r>
            <a:rPr kumimoji="1" lang="ja-JP" altLang="en-US" sz="1300">
              <a:latin typeface="ＭＳ Ｐゴシック" panose="020B0600070205080204" pitchFamily="50" charset="-128"/>
              <a:ea typeface="ＭＳ Ｐゴシック" panose="020B0600070205080204" pitchFamily="50" charset="-128"/>
            </a:rPr>
            <a:t>円で、類似団体平均と比較して</a:t>
          </a:r>
          <a:r>
            <a:rPr kumimoji="1" lang="en-US" altLang="ja-JP" sz="1300">
              <a:latin typeface="ＭＳ Ｐゴシック" panose="020B0600070205080204" pitchFamily="50" charset="-128"/>
              <a:ea typeface="ＭＳ Ｐゴシック" panose="020B0600070205080204" pitchFamily="50" charset="-128"/>
            </a:rPr>
            <a:t>2,001</a:t>
          </a:r>
          <a:r>
            <a:rPr kumimoji="1" lang="ja-JP" altLang="en-US" sz="1300">
              <a:latin typeface="ＭＳ Ｐゴシック" panose="020B0600070205080204" pitchFamily="50" charset="-128"/>
              <a:ea typeface="ＭＳ Ｐゴシック" panose="020B0600070205080204" pitchFamily="50" charset="-128"/>
            </a:rPr>
            <a:t>円高い。令和元年度のおもな増要因としては、議員期末手当の増、タブレット通信料の皆増などがあげられる。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倍以上となっている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については、ふるさと納税関連事業費の減などを受け、決算額は減少している。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165,689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円高い。令和元年度のおもな増要因としては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、コミュニティハウス建設工事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施設型給付費等負担金（１号分）や介護及び訓練等給付費（障害福祉サービス事業）の増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などがあげられる。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円高い。令和元年度のおもな増要因としては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、佐賀県西部広域環境組合負担金やリサイクルプラザ施設修繕費の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増などがあげられる。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円高い。令和元年度のおもな増要因としては、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消防庁舎改築に伴う伊万里・有田消防組合負担金の増や、南原格納庫新築工事費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公債費は住民１人あたり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円高い。これは、旧合併特例事業債を平成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年代後半から積極活用することとした（それまでは抑制的だった）ところ、その本償還が始まったことによるものであり、今後も増加傾向は続くと考えられる。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財政調整基金の残高は、対前年度で</a:t>
          </a:r>
          <a:r>
            <a:rPr kumimoji="1" lang="en-US" altLang="ja-JP" sz="1300">
              <a:latin typeface="ＭＳ ゴシック" pitchFamily="49" charset="-128"/>
              <a:ea typeface="ＭＳ ゴシック" pitchFamily="49" charset="-128"/>
            </a:rPr>
            <a:t>82</a:t>
          </a:r>
          <a:r>
            <a:rPr kumimoji="1" lang="ja-JP" altLang="en-US" sz="1300">
              <a:latin typeface="ＭＳ ゴシック" pitchFamily="49" charset="-128"/>
              <a:ea typeface="ＭＳ ゴシック" pitchFamily="49" charset="-128"/>
            </a:rPr>
            <a:t>百万円の増となり、標準財政規模比では</a:t>
          </a:r>
          <a:r>
            <a:rPr kumimoji="1" lang="en-US" altLang="ja-JP" sz="1300">
              <a:latin typeface="ＭＳ ゴシック" pitchFamily="49" charset="-128"/>
              <a:ea typeface="ＭＳ ゴシック" pitchFamily="49" charset="-128"/>
            </a:rPr>
            <a:t>1.51</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40.82</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実質収支額は、対前年度で</a:t>
          </a:r>
          <a:r>
            <a:rPr kumimoji="1" lang="en-US" altLang="ja-JP" sz="1300">
              <a:latin typeface="ＭＳ ゴシック" pitchFamily="49" charset="-128"/>
              <a:ea typeface="ＭＳ ゴシック" pitchFamily="49" charset="-128"/>
            </a:rPr>
            <a:t>142</a:t>
          </a:r>
          <a:r>
            <a:rPr kumimoji="1" lang="ja-JP" altLang="en-US" sz="1300">
              <a:latin typeface="ＭＳ ゴシック" pitchFamily="49" charset="-128"/>
              <a:ea typeface="ＭＳ ゴシック" pitchFamily="49" charset="-128"/>
            </a:rPr>
            <a:t>百万円の減となり、標準財政規模比では</a:t>
          </a:r>
          <a:r>
            <a:rPr kumimoji="1" lang="en-US" altLang="ja-JP" sz="1300">
              <a:latin typeface="ＭＳ ゴシック" pitchFamily="49" charset="-128"/>
              <a:ea typeface="ＭＳ ゴシック" pitchFamily="49" charset="-128"/>
            </a:rPr>
            <a:t>2.49</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2.63</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また、積立ての減および取崩しの増により、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a:solidFill>
                <a:schemeClr val="dk1"/>
              </a:solidFill>
              <a:effectLst/>
              <a:latin typeface="ＭＳ ゴシック" pitchFamily="49" charset="-128"/>
              <a:ea typeface="ＭＳ ゴシック" pitchFamily="49" charset="-128"/>
              <a:cs typeface="+mn-cs"/>
            </a:rPr>
            <a:t>標準財政規模比</a:t>
          </a:r>
          <a:r>
            <a:rPr kumimoji="1" lang="ja-JP" altLang="en-US" sz="1300">
              <a:latin typeface="ＭＳ ゴシック" pitchFamily="49" charset="-128"/>
              <a:ea typeface="ＭＳ ゴシック" pitchFamily="49" charset="-128"/>
            </a:rPr>
            <a:t>で</a:t>
          </a:r>
          <a:r>
            <a:rPr kumimoji="1" lang="en-US" altLang="ja-JP" sz="1300">
              <a:latin typeface="ＭＳ ゴシック" pitchFamily="49" charset="-128"/>
              <a:ea typeface="ＭＳ ゴシック" pitchFamily="49" charset="-128"/>
            </a:rPr>
            <a:t>2.13</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1.07</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将来負担の軽減を図るため、事務事業の見直し・統廃合などの行財政改革を推進し、健全な財政運営に努めていく必要がある。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令和元年度決算では、連結実質赤字比率算定に係る全会計において黒字となった。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黒字率が上昇したのは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会計で、水道事業会計は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ポイント、浄化槽整備推進事業会計は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ポイント、公共下水道事業会計は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ポイント、国民健康保険特別会計は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ポイント、農業集落排水事業会計は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逆に率が下降した会計が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会計あり、一般会計は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ポイント、介護保険特別会計は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ポイントの下降となった。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「その他会計」に属する有田南部工業団地造成事業特別会計については、用地の取得が完了しており、今後は起債の償還などが発生する予定である。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11727566</v>
      </c>
      <c r="BO4" s="462"/>
      <c r="BP4" s="462"/>
      <c r="BQ4" s="462"/>
      <c r="BR4" s="462"/>
      <c r="BS4" s="462"/>
      <c r="BT4" s="462"/>
      <c r="BU4" s="463"/>
      <c r="BV4" s="461">
        <v>10839201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2.6</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11466187</v>
      </c>
      <c r="BO5" s="467"/>
      <c r="BP5" s="467"/>
      <c r="BQ5" s="467"/>
      <c r="BR5" s="467"/>
      <c r="BS5" s="467"/>
      <c r="BT5" s="467"/>
      <c r="BU5" s="468"/>
      <c r="BV5" s="466">
        <v>10423328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94.1</v>
      </c>
      <c r="CU5" s="437"/>
      <c r="CV5" s="437"/>
      <c r="CW5" s="437"/>
      <c r="CX5" s="437"/>
      <c r="CY5" s="437"/>
      <c r="CZ5" s="437"/>
      <c r="DA5" s="438"/>
      <c r="DB5" s="436">
        <v>92.5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261379</v>
      </c>
      <c r="BO6" s="467"/>
      <c r="BP6" s="467"/>
      <c r="BQ6" s="467"/>
      <c r="BR6" s="467"/>
      <c r="BS6" s="467"/>
      <c r="BT6" s="467"/>
      <c r="BU6" s="468"/>
      <c r="BV6" s="466">
        <v>415873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97.6</v>
      </c>
      <c r="CU6" s="620"/>
      <c r="CV6" s="620"/>
      <c r="CW6" s="620"/>
      <c r="CX6" s="620"/>
      <c r="CY6" s="620"/>
      <c r="CZ6" s="620"/>
      <c r="DA6" s="621"/>
      <c r="DB6" s="619">
        <v>97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111666</v>
      </c>
      <c r="BO7" s="467"/>
      <c r="BP7" s="467"/>
      <c r="BQ7" s="467"/>
      <c r="BR7" s="467"/>
      <c r="BS7" s="467"/>
      <c r="BT7" s="467"/>
      <c r="BU7" s="468"/>
      <c r="BV7" s="466">
        <v>123777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5698708</v>
      </c>
      <c r="CU7" s="467"/>
      <c r="CV7" s="467"/>
      <c r="CW7" s="467"/>
      <c r="CX7" s="467"/>
      <c r="CY7" s="467"/>
      <c r="CZ7" s="467"/>
      <c r="DA7" s="468"/>
      <c r="DB7" s="466">
        <v>5709718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149713</v>
      </c>
      <c r="BO8" s="467"/>
      <c r="BP8" s="467"/>
      <c r="BQ8" s="467"/>
      <c r="BR8" s="467"/>
      <c r="BS8" s="467"/>
      <c r="BT8" s="467"/>
      <c r="BU8" s="468"/>
      <c r="BV8" s="466">
        <v>292096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0.38</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20148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-142383</v>
      </c>
      <c r="BO9" s="467"/>
      <c r="BP9" s="467"/>
      <c r="BQ9" s="467"/>
      <c r="BR9" s="467"/>
      <c r="BS9" s="467"/>
      <c r="BT9" s="467"/>
      <c r="BU9" s="468"/>
      <c r="BV9" s="466">
        <v>-87267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20929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192292</v>
      </c>
      <c r="BO10" s="467"/>
      <c r="BP10" s="467"/>
      <c r="BQ10" s="467"/>
      <c r="BR10" s="467"/>
      <c r="BS10" s="467"/>
      <c r="BT10" s="467"/>
      <c r="BU10" s="468"/>
      <c r="BV10" s="466">
        <v>195760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19812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110800</v>
      </c>
      <c r="BO12" s="467"/>
      <c r="BP12" s="467"/>
      <c r="BQ12" s="467"/>
      <c r="BR12" s="467"/>
      <c r="BS12" s="467"/>
      <c r="BT12" s="467"/>
      <c r="BU12" s="468"/>
      <c r="BV12" s="466">
        <v>48000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19658</v>
      </c>
      <c r="S13" s="570"/>
      <c r="T13" s="570"/>
      <c r="U13" s="570"/>
      <c r="V13" s="571"/>
      <c r="W13" s="557" t="s">
        <v>140</v>
      </c>
      <c r="X13" s="479"/>
      <c r="Y13" s="479"/>
      <c r="Z13" s="479"/>
      <c r="AA13" s="479"/>
      <c r="AB13" s="480"/>
      <c r="AC13" s="442">
        <v>406</v>
      </c>
      <c r="AD13" s="443"/>
      <c r="AE13" s="443"/>
      <c r="AF13" s="443"/>
      <c r="AG13" s="444"/>
      <c r="AH13" s="442">
        <v>427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-60891</v>
      </c>
      <c r="BO13" s="467"/>
      <c r="BP13" s="467"/>
      <c r="BQ13" s="467"/>
      <c r="BR13" s="467"/>
      <c r="BS13" s="467"/>
      <c r="BT13" s="467"/>
      <c r="BU13" s="468"/>
      <c r="BV13" s="466">
        <v>60493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8.8000000000000007</v>
      </c>
      <c r="CU13" s="437"/>
      <c r="CV13" s="437"/>
      <c r="CW13" s="437"/>
      <c r="CX13" s="437"/>
      <c r="CY13" s="437"/>
      <c r="CZ13" s="437"/>
      <c r="DA13" s="438"/>
      <c r="DB13" s="436">
        <v>8.1999999999999993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20091</v>
      </c>
      <c r="S14" s="570"/>
      <c r="T14" s="570"/>
      <c r="U14" s="570"/>
      <c r="V14" s="571"/>
      <c r="W14" s="572"/>
      <c r="X14" s="482"/>
      <c r="Y14" s="482"/>
      <c r="Z14" s="482"/>
      <c r="AA14" s="482"/>
      <c r="AB14" s="483"/>
      <c r="AC14" s="562">
        <v>4</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8.6999999999999993</v>
      </c>
      <c r="CU14" s="574"/>
      <c r="CV14" s="574"/>
      <c r="CW14" s="574"/>
      <c r="CX14" s="574"/>
      <c r="CY14" s="574"/>
      <c r="CZ14" s="574"/>
      <c r="DA14" s="575"/>
      <c r="DB14" s="573">
        <v>12.4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19965</v>
      </c>
      <c r="S15" s="570"/>
      <c r="T15" s="570"/>
      <c r="U15" s="570"/>
      <c r="V15" s="571"/>
      <c r="W15" s="557" t="s">
        <v>148</v>
      </c>
      <c r="X15" s="479"/>
      <c r="Y15" s="479"/>
      <c r="Z15" s="479"/>
      <c r="AA15" s="479"/>
      <c r="AB15" s="480"/>
      <c r="AC15" s="442">
        <v>3499</v>
      </c>
      <c r="AD15" s="443"/>
      <c r="AE15" s="443"/>
      <c r="AF15" s="443"/>
      <c r="AG15" s="444"/>
      <c r="AH15" s="442">
        <v>3530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1820694</v>
      </c>
      <c r="BO15" s="462"/>
      <c r="BP15" s="462"/>
      <c r="BQ15" s="462"/>
      <c r="BR15" s="462"/>
      <c r="BS15" s="462"/>
      <c r="BT15" s="462"/>
      <c r="BU15" s="463"/>
      <c r="BV15" s="461">
        <v>1834659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34.799999999999997</v>
      </c>
      <c r="AD16" s="563"/>
      <c r="AE16" s="563"/>
      <c r="AF16" s="563"/>
      <c r="AG16" s="564"/>
      <c r="AH16" s="562">
        <v>34.9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4972851</v>
      </c>
      <c r="BO16" s="467"/>
      <c r="BP16" s="467"/>
      <c r="BQ16" s="467"/>
      <c r="BR16" s="467"/>
      <c r="BS16" s="467"/>
      <c r="BT16" s="467"/>
      <c r="BU16" s="468"/>
      <c r="BV16" s="466">
        <v>4871398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6164</v>
      </c>
      <c r="AD17" s="443"/>
      <c r="AE17" s="443"/>
      <c r="AF17" s="443"/>
      <c r="AG17" s="444"/>
      <c r="AH17" s="442">
        <v>6166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2290477</v>
      </c>
      <c r="BO17" s="467"/>
      <c r="BP17" s="467"/>
      <c r="BQ17" s="467"/>
      <c r="BR17" s="467"/>
      <c r="BS17" s="467"/>
      <c r="BT17" s="467"/>
      <c r="BU17" s="468"/>
      <c r="BV17" s="466">
        <v>2312610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65.849999999999994</v>
      </c>
      <c r="M18" s="531"/>
      <c r="N18" s="531"/>
      <c r="O18" s="531"/>
      <c r="P18" s="531"/>
      <c r="Q18" s="531"/>
      <c r="R18" s="532"/>
      <c r="S18" s="532"/>
      <c r="T18" s="532"/>
      <c r="U18" s="532"/>
      <c r="V18" s="533"/>
      <c r="W18" s="547"/>
      <c r="X18" s="548"/>
      <c r="Y18" s="548"/>
      <c r="Z18" s="548"/>
      <c r="AA18" s="548"/>
      <c r="AB18" s="558"/>
      <c r="AC18" s="430">
        <v>61.2</v>
      </c>
      <c r="AD18" s="431"/>
      <c r="AE18" s="431"/>
      <c r="AF18" s="431"/>
      <c r="AG18" s="534"/>
      <c r="AH18" s="430">
        <v>60.9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5431864</v>
      </c>
      <c r="BO18" s="467"/>
      <c r="BP18" s="467"/>
      <c r="BQ18" s="467"/>
      <c r="BR18" s="467"/>
      <c r="BS18" s="467"/>
      <c r="BT18" s="467"/>
      <c r="BU18" s="468"/>
      <c r="BV18" s="466">
        <v>5312900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306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6659541</v>
      </c>
      <c r="BO19" s="467"/>
      <c r="BP19" s="467"/>
      <c r="BQ19" s="467"/>
      <c r="BR19" s="467"/>
      <c r="BS19" s="467"/>
      <c r="BT19" s="467"/>
      <c r="BU19" s="468"/>
      <c r="BV19" s="466">
        <v>6624988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6900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10498235</v>
      </c>
      <c r="BO23" s="467"/>
      <c r="BP23" s="467"/>
      <c r="BQ23" s="467"/>
      <c r="BR23" s="467"/>
      <c r="BS23" s="467"/>
      <c r="BT23" s="467"/>
      <c r="BU23" s="468"/>
      <c r="BV23" s="466">
        <v>10154098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7770</v>
      </c>
      <c r="R24" s="443"/>
      <c r="S24" s="443"/>
      <c r="T24" s="443"/>
      <c r="U24" s="443"/>
      <c r="V24" s="444"/>
      <c r="W24" s="508"/>
      <c r="X24" s="499"/>
      <c r="Y24" s="500"/>
      <c r="Z24" s="439" t="s">
        <v>172</v>
      </c>
      <c r="AA24" s="440"/>
      <c r="AB24" s="440"/>
      <c r="AC24" s="440"/>
      <c r="AD24" s="440"/>
      <c r="AE24" s="440"/>
      <c r="AF24" s="440"/>
      <c r="AG24" s="441"/>
      <c r="AH24" s="442">
        <v>153</v>
      </c>
      <c r="AI24" s="443"/>
      <c r="AJ24" s="443"/>
      <c r="AK24" s="443"/>
      <c r="AL24" s="444"/>
      <c r="AM24" s="442">
        <v>479655</v>
      </c>
      <c r="AN24" s="443"/>
      <c r="AO24" s="443"/>
      <c r="AP24" s="443"/>
      <c r="AQ24" s="443"/>
      <c r="AR24" s="444"/>
      <c r="AS24" s="442">
        <v>3135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7894915</v>
      </c>
      <c r="BO24" s="467"/>
      <c r="BP24" s="467"/>
      <c r="BQ24" s="467"/>
      <c r="BR24" s="467"/>
      <c r="BS24" s="467"/>
      <c r="BT24" s="467"/>
      <c r="BU24" s="468"/>
      <c r="BV24" s="466">
        <v>7791186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128</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1784300</v>
      </c>
      <c r="BO25" s="462"/>
      <c r="BP25" s="462"/>
      <c r="BQ25" s="462"/>
      <c r="BR25" s="462"/>
      <c r="BS25" s="462"/>
      <c r="BT25" s="462"/>
      <c r="BU25" s="463"/>
      <c r="BV25" s="461">
        <v>2052142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5230</v>
      </c>
      <c r="R26" s="443"/>
      <c r="S26" s="443"/>
      <c r="T26" s="443"/>
      <c r="U26" s="443"/>
      <c r="V26" s="444"/>
      <c r="W26" s="508"/>
      <c r="X26" s="499"/>
      <c r="Y26" s="500"/>
      <c r="Z26" s="439" t="s">
        <v>179</v>
      </c>
      <c r="AA26" s="521"/>
      <c r="AB26" s="521"/>
      <c r="AC26" s="521"/>
      <c r="AD26" s="521"/>
      <c r="AE26" s="521"/>
      <c r="AF26" s="521"/>
      <c r="AG26" s="522"/>
      <c r="AH26" s="442">
        <v>13</v>
      </c>
      <c r="AI26" s="443"/>
      <c r="AJ26" s="443"/>
      <c r="AK26" s="443"/>
      <c r="AL26" s="444"/>
      <c r="AM26" s="442">
        <v>38662</v>
      </c>
      <c r="AN26" s="443"/>
      <c r="AO26" s="443"/>
      <c r="AP26" s="443"/>
      <c r="AQ26" s="443"/>
      <c r="AR26" s="444"/>
      <c r="AS26" s="442">
        <v>2974</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3240</v>
      </c>
      <c r="R27" s="443"/>
      <c r="S27" s="443"/>
      <c r="T27" s="443"/>
      <c r="U27" s="443"/>
      <c r="V27" s="444"/>
      <c r="W27" s="508"/>
      <c r="X27" s="499"/>
      <c r="Y27" s="500"/>
      <c r="Z27" s="439" t="s">
        <v>182</v>
      </c>
      <c r="AA27" s="440"/>
      <c r="AB27" s="440"/>
      <c r="AC27" s="440"/>
      <c r="AD27" s="440"/>
      <c r="AE27" s="440"/>
      <c r="AF27" s="440"/>
      <c r="AG27" s="441"/>
      <c r="AH27" s="442">
        <v>1</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59087</v>
      </c>
      <c r="BO27" s="470"/>
      <c r="BP27" s="470"/>
      <c r="BQ27" s="470"/>
      <c r="BR27" s="470"/>
      <c r="BS27" s="470"/>
      <c r="BT27" s="470"/>
      <c r="BU27" s="471"/>
      <c r="BV27" s="469">
        <v>59087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2690</v>
      </c>
      <c r="R28" s="443"/>
      <c r="S28" s="443"/>
      <c r="T28" s="443"/>
      <c r="U28" s="443"/>
      <c r="V28" s="444"/>
      <c r="W28" s="508"/>
      <c r="X28" s="499"/>
      <c r="Y28" s="500"/>
      <c r="Z28" s="439" t="s">
        <v>187</v>
      </c>
      <c r="AA28" s="440"/>
      <c r="AB28" s="440"/>
      <c r="AC28" s="440"/>
      <c r="AD28" s="440"/>
      <c r="AE28" s="440"/>
      <c r="AF28" s="440"/>
      <c r="AG28" s="441"/>
      <c r="AH28" s="442" t="s">
        <v>128</v>
      </c>
      <c r="AI28" s="443"/>
      <c r="AJ28" s="443"/>
      <c r="AK28" s="443"/>
      <c r="AL28" s="444"/>
      <c r="AM28" s="442" t="s">
        <v>128</v>
      </c>
      <c r="AN28" s="443"/>
      <c r="AO28" s="443"/>
      <c r="AP28" s="443"/>
      <c r="AQ28" s="443"/>
      <c r="AR28" s="444"/>
      <c r="AS28" s="442" t="s">
        <v>138</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2325932</v>
      </c>
      <c r="BO28" s="462"/>
      <c r="BP28" s="462"/>
      <c r="BQ28" s="462"/>
      <c r="BR28" s="462"/>
      <c r="BS28" s="462"/>
      <c r="BT28" s="462"/>
      <c r="BU28" s="463"/>
      <c r="BV28" s="461">
        <v>2244440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14</v>
      </c>
      <c r="M29" s="443"/>
      <c r="N29" s="443"/>
      <c r="O29" s="443"/>
      <c r="P29" s="444"/>
      <c r="Q29" s="442">
        <v>2520</v>
      </c>
      <c r="R29" s="443"/>
      <c r="S29" s="443"/>
      <c r="T29" s="443"/>
      <c r="U29" s="443"/>
      <c r="V29" s="444"/>
      <c r="W29" s="509"/>
      <c r="X29" s="510"/>
      <c r="Y29" s="511"/>
      <c r="Z29" s="439" t="s">
        <v>190</v>
      </c>
      <c r="AA29" s="440"/>
      <c r="AB29" s="440"/>
      <c r="AC29" s="440"/>
      <c r="AD29" s="440"/>
      <c r="AE29" s="440"/>
      <c r="AF29" s="440"/>
      <c r="AG29" s="441"/>
      <c r="AH29" s="442">
        <v>154</v>
      </c>
      <c r="AI29" s="443"/>
      <c r="AJ29" s="443"/>
      <c r="AK29" s="443"/>
      <c r="AL29" s="444"/>
      <c r="AM29" s="442">
        <v>484093</v>
      </c>
      <c r="AN29" s="443"/>
      <c r="AO29" s="443"/>
      <c r="AP29" s="443"/>
      <c r="AQ29" s="443"/>
      <c r="AR29" s="444"/>
      <c r="AS29" s="442">
        <v>3143</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140434</v>
      </c>
      <c r="BO29" s="467"/>
      <c r="BP29" s="467"/>
      <c r="BQ29" s="467"/>
      <c r="BR29" s="467"/>
      <c r="BS29" s="467"/>
      <c r="BT29" s="467"/>
      <c r="BU29" s="468"/>
      <c r="BV29" s="466">
        <v>140128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4514192</v>
      </c>
      <c r="BO30" s="470"/>
      <c r="BP30" s="470"/>
      <c r="BQ30" s="470"/>
      <c r="BR30" s="470"/>
      <c r="BS30" s="470"/>
      <c r="BT30" s="470"/>
      <c r="BU30" s="471"/>
      <c r="BV30" s="469">
        <v>3981509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有田町国民健康保険特別会計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有田町水道事業会計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有田南部工業団地造成事業特別会計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有田磁石場組合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有田町土地開発公社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有田町介護保険特別会計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有田町公共下水道事業会計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伊万里・有田地区医療福祉組合（一般）</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窯業教育振興会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有田町後期高齢者医療特別会計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有田町浄化槽整備推進事業会計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伊万里・有田地区医療福祉組合（医療）</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8</v>
      </c>
      <c r="AN37" s="425"/>
      <c r="AO37" s="424" t="str">
        <f>IF('各会計、関係団体の財政状況及び健全化判断比率'!B34="","",'各会計、関係団体の財政状況及び健全化判断比率'!B34)</f>
        <v>有田町農業集落排水事業会計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伊万里・有田地区医療福祉組合（介護）</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伊万里・有田地区衛生組合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佐賀県後期高齢者医療広域連合（一般）</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佐賀県後期高齢者医療広域連合（医療）</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佐賀県市町総合事務組合（一般）</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佐賀県市町総合事務組合（交通災害）</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佐賀県西部広域環境組合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SzwY5tfcIWJgOXJYqcnyStn2Thtx2VFxtyV05yUzyLkCCPL3bgS9fzWwdjSFvqvqZKDZSxUaF97rseRpyG9cQ==" saltValue="zlPUnnKfjY/2NUBxMYFq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567</v>
      </c>
      <c r="D34" s="1248"/>
      <c r="E34" s="1249"/>
      <c r="F34" s="32">
        <v>9.81</v>
      </c>
      <c r="G34" s="33">
        <v>11.02</v>
      </c>
      <c r="H34" s="33">
        <v>12.53</v>
      </c>
      <c r="I34" s="33">
        <v>12.85</v>
      </c>
      <c r="J34" s="34">
        <v>13.8</v>
      </c>
      <c r="K34" s="22"/>
      <c r="L34" s="22"/>
      <c r="M34" s="22"/>
      <c r="N34" s="22"/>
      <c r="O34" s="22"/>
      <c r="P34" s="22"/>
    </row>
    <row r="35" spans="1:16" ht="39" customHeight="1" x14ac:dyDescent="0.15">
      <c r="A35" s="22"/>
      <c r="B35" s="35"/>
      <c r="C35" s="1242" t="s">
        <v>568</v>
      </c>
      <c r="D35" s="1243"/>
      <c r="E35" s="1244"/>
      <c r="F35" s="36">
        <v>3.27</v>
      </c>
      <c r="G35" s="37">
        <v>3.36</v>
      </c>
      <c r="H35" s="37">
        <v>3.49</v>
      </c>
      <c r="I35" s="37">
        <v>3.45</v>
      </c>
      <c r="J35" s="38">
        <v>3.74</v>
      </c>
      <c r="K35" s="22"/>
      <c r="L35" s="22"/>
      <c r="M35" s="22"/>
      <c r="N35" s="22"/>
      <c r="O35" s="22"/>
      <c r="P35" s="22"/>
    </row>
    <row r="36" spans="1:16" ht="39" customHeight="1" x14ac:dyDescent="0.15">
      <c r="A36" s="22"/>
      <c r="B36" s="35"/>
      <c r="C36" s="1242" t="s">
        <v>569</v>
      </c>
      <c r="D36" s="1243"/>
      <c r="E36" s="1244"/>
      <c r="F36" s="36">
        <v>6.79</v>
      </c>
      <c r="G36" s="37">
        <v>5.76</v>
      </c>
      <c r="H36" s="37">
        <v>6.6</v>
      </c>
      <c r="I36" s="37">
        <v>5.1100000000000003</v>
      </c>
      <c r="J36" s="38">
        <v>2.62</v>
      </c>
      <c r="K36" s="22"/>
      <c r="L36" s="22"/>
      <c r="M36" s="22"/>
      <c r="N36" s="22"/>
      <c r="O36" s="22"/>
      <c r="P36" s="22"/>
    </row>
    <row r="37" spans="1:16" ht="39" customHeight="1" x14ac:dyDescent="0.15">
      <c r="A37" s="22"/>
      <c r="B37" s="35"/>
      <c r="C37" s="1242" t="s">
        <v>570</v>
      </c>
      <c r="D37" s="1243"/>
      <c r="E37" s="1244"/>
      <c r="F37" s="36">
        <v>1.18</v>
      </c>
      <c r="G37" s="37">
        <v>0.95</v>
      </c>
      <c r="H37" s="37">
        <v>0.6</v>
      </c>
      <c r="I37" s="37">
        <v>0.87</v>
      </c>
      <c r="J37" s="38">
        <v>2.04</v>
      </c>
      <c r="K37" s="22"/>
      <c r="L37" s="22"/>
      <c r="M37" s="22"/>
      <c r="N37" s="22"/>
      <c r="O37" s="22"/>
      <c r="P37" s="22"/>
    </row>
    <row r="38" spans="1:16" ht="39" customHeight="1" x14ac:dyDescent="0.15">
      <c r="A38" s="22"/>
      <c r="B38" s="35"/>
      <c r="C38" s="1242" t="s">
        <v>571</v>
      </c>
      <c r="D38" s="1243"/>
      <c r="E38" s="1244"/>
      <c r="F38" s="36">
        <v>2.87</v>
      </c>
      <c r="G38" s="37">
        <v>1.82</v>
      </c>
      <c r="H38" s="37">
        <v>2.73</v>
      </c>
      <c r="I38" s="37">
        <v>1.69</v>
      </c>
      <c r="J38" s="38">
        <v>1.18</v>
      </c>
      <c r="K38" s="22"/>
      <c r="L38" s="22"/>
      <c r="M38" s="22"/>
      <c r="N38" s="22"/>
      <c r="O38" s="22"/>
      <c r="P38" s="22"/>
    </row>
    <row r="39" spans="1:16" ht="39" customHeight="1" x14ac:dyDescent="0.15">
      <c r="A39" s="22"/>
      <c r="B39" s="35"/>
      <c r="C39" s="1242" t="s">
        <v>572</v>
      </c>
      <c r="D39" s="1243"/>
      <c r="E39" s="1244"/>
      <c r="F39" s="36">
        <v>1.94</v>
      </c>
      <c r="G39" s="37">
        <v>2.3199999999999998</v>
      </c>
      <c r="H39" s="37">
        <v>2.44</v>
      </c>
      <c r="I39" s="37">
        <v>0.67</v>
      </c>
      <c r="J39" s="38">
        <v>1.17</v>
      </c>
      <c r="K39" s="22"/>
      <c r="L39" s="22"/>
      <c r="M39" s="22"/>
      <c r="N39" s="22"/>
      <c r="O39" s="22"/>
      <c r="P39" s="22"/>
    </row>
    <row r="40" spans="1:16" ht="39" customHeight="1" x14ac:dyDescent="0.15">
      <c r="A40" s="22"/>
      <c r="B40" s="35"/>
      <c r="C40" s="1242" t="s">
        <v>573</v>
      </c>
      <c r="D40" s="1243"/>
      <c r="E40" s="1244"/>
      <c r="F40" s="36">
        <v>0.26</v>
      </c>
      <c r="G40" s="37">
        <v>0.22</v>
      </c>
      <c r="H40" s="37">
        <v>0.24</v>
      </c>
      <c r="I40" s="37">
        <v>0.24</v>
      </c>
      <c r="J40" s="38">
        <v>0.26</v>
      </c>
      <c r="K40" s="22"/>
      <c r="L40" s="22"/>
      <c r="M40" s="22"/>
      <c r="N40" s="22"/>
      <c r="O40" s="22"/>
      <c r="P40" s="22"/>
    </row>
    <row r="41" spans="1:16" ht="39" customHeight="1" x14ac:dyDescent="0.15">
      <c r="A41" s="22"/>
      <c r="B41" s="35"/>
      <c r="C41" s="1242" t="s">
        <v>574</v>
      </c>
      <c r="D41" s="1243"/>
      <c r="E41" s="1244"/>
      <c r="F41" s="36">
        <v>0</v>
      </c>
      <c r="G41" s="37" t="s">
        <v>575</v>
      </c>
      <c r="H41" s="37">
        <v>0.17</v>
      </c>
      <c r="I41" s="37">
        <v>0.01</v>
      </c>
      <c r="J41" s="38">
        <v>0.01</v>
      </c>
      <c r="K41" s="22"/>
      <c r="L41" s="22"/>
      <c r="M41" s="22"/>
      <c r="N41" s="22"/>
      <c r="O41" s="22"/>
      <c r="P41" s="22"/>
    </row>
    <row r="42" spans="1:16" ht="39" customHeight="1" x14ac:dyDescent="0.15">
      <c r="A42" s="22"/>
      <c r="B42" s="39"/>
      <c r="C42" s="1242" t="s">
        <v>576</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577</v>
      </c>
      <c r="D43" s="1246"/>
      <c r="E43" s="1247"/>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FWuQa6cCQicJDrZJzuUm3evCzqHYoTr8NIkD+jQCCtHH3jdtqhrP2Pk2xdVEoA2UKI+8MExKQHlqm99BHzaA==" saltValue="34JBdi9O6D2IdNYShbfa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891</v>
      </c>
      <c r="L45" s="60">
        <v>845</v>
      </c>
      <c r="M45" s="60">
        <v>842</v>
      </c>
      <c r="N45" s="60">
        <v>843</v>
      </c>
      <c r="O45" s="61">
        <v>860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343</v>
      </c>
      <c r="L48" s="64">
        <v>307</v>
      </c>
      <c r="M48" s="64">
        <v>378</v>
      </c>
      <c r="N48" s="64">
        <v>456</v>
      </c>
      <c r="O48" s="65">
        <v>349</v>
      </c>
      <c r="P48" s="48"/>
      <c r="Q48" s="48"/>
      <c r="R48" s="48"/>
      <c r="S48" s="48"/>
      <c r="T48" s="48"/>
      <c r="U48" s="48"/>
    </row>
    <row r="49" spans="1:21" ht="30.75" customHeight="1" x14ac:dyDescent="0.15">
      <c r="A49" s="48"/>
      <c r="B49" s="1270"/>
      <c r="C49" s="1271"/>
      <c r="D49" s="62"/>
      <c r="E49" s="1252" t="s">
        <v>16</v>
      </c>
      <c r="F49" s="1252"/>
      <c r="G49" s="1252"/>
      <c r="H49" s="1252"/>
      <c r="I49" s="1252"/>
      <c r="J49" s="1253"/>
      <c r="K49" s="63">
        <v>98</v>
      </c>
      <c r="L49" s="64">
        <v>140</v>
      </c>
      <c r="M49" s="64">
        <v>110</v>
      </c>
      <c r="N49" s="64">
        <v>175</v>
      </c>
      <c r="O49" s="65">
        <v>156</v>
      </c>
      <c r="P49" s="48"/>
      <c r="Q49" s="48"/>
      <c r="R49" s="48"/>
      <c r="S49" s="48"/>
      <c r="T49" s="48"/>
      <c r="U49" s="48"/>
    </row>
    <row r="50" spans="1:21" ht="30.75" customHeight="1" x14ac:dyDescent="0.15">
      <c r="A50" s="48"/>
      <c r="B50" s="1270"/>
      <c r="C50" s="1271"/>
      <c r="D50" s="62"/>
      <c r="E50" s="1252" t="s">
        <v>17</v>
      </c>
      <c r="F50" s="1252"/>
      <c r="G50" s="1252"/>
      <c r="H50" s="1252"/>
      <c r="I50" s="1252"/>
      <c r="J50" s="1253"/>
      <c r="K50" s="63">
        <v>8</v>
      </c>
      <c r="L50" s="64">
        <v>5</v>
      </c>
      <c r="M50" s="64">
        <v>4</v>
      </c>
      <c r="N50" s="64">
        <v>2</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v>0</v>
      </c>
      <c r="M51" s="64">
        <v>0</v>
      </c>
      <c r="N51" s="64" t="s">
        <v>520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970</v>
      </c>
      <c r="L52" s="64">
        <v>970</v>
      </c>
      <c r="M52" s="64">
        <v>972</v>
      </c>
      <c r="N52" s="64">
        <v>977</v>
      </c>
      <c r="O52" s="65">
        <v>967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370</v>
      </c>
      <c r="L53" s="69">
        <v>327</v>
      </c>
      <c r="M53" s="69">
        <v>362</v>
      </c>
      <c r="N53" s="69">
        <v>499</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XL8VUq2mgRpU0LWHXhO9CxVqndnJdgOzkbrr0Q9+th0uvKFQkYinpWe6DpZNf6FYXYqM0IkOoVx/jtx0iCCg==" saltValue="tjDKlQotNDT3PaGotyYE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9088</v>
      </c>
      <c r="J41" s="104">
        <v>9565</v>
      </c>
      <c r="K41" s="104">
        <v>10235</v>
      </c>
      <c r="L41" s="104">
        <v>10154</v>
      </c>
      <c r="M41" s="105">
        <v>10498</v>
      </c>
    </row>
    <row r="42" spans="2:13" ht="27.75" customHeight="1" x14ac:dyDescent="0.15">
      <c r="B42" s="1278"/>
      <c r="C42" s="1279"/>
      <c r="D42" s="106"/>
      <c r="E42" s="1282" t="s">
        <v>32</v>
      </c>
      <c r="F42" s="1282"/>
      <c r="G42" s="1282"/>
      <c r="H42" s="1283"/>
      <c r="I42" s="107" t="s">
        <v>520</v>
      </c>
      <c r="J42" s="108" t="s">
        <v>520</v>
      </c>
      <c r="K42" s="108" t="s">
        <v>520</v>
      </c>
      <c r="L42" s="108" t="s">
        <v>520</v>
      </c>
      <c r="M42" s="109" t="s">
        <v>520</v>
      </c>
    </row>
    <row r="43" spans="2:13" ht="27.75" customHeight="1" x14ac:dyDescent="0.15">
      <c r="B43" s="1278"/>
      <c r="C43" s="1279"/>
      <c r="D43" s="106"/>
      <c r="E43" s="1282" t="s">
        <v>33</v>
      </c>
      <c r="F43" s="1282"/>
      <c r="G43" s="1282"/>
      <c r="H43" s="1283"/>
      <c r="I43" s="107">
        <v>5424</v>
      </c>
      <c r="J43" s="108">
        <v>5416</v>
      </c>
      <c r="K43" s="108">
        <v>5499</v>
      </c>
      <c r="L43" s="108">
        <v>5265</v>
      </c>
      <c r="M43" s="109">
        <v>5504</v>
      </c>
    </row>
    <row r="44" spans="2:13" ht="27.75" customHeight="1" x14ac:dyDescent="0.15">
      <c r="B44" s="1278"/>
      <c r="C44" s="1279"/>
      <c r="D44" s="106"/>
      <c r="E44" s="1282" t="s">
        <v>34</v>
      </c>
      <c r="F44" s="1282"/>
      <c r="G44" s="1282"/>
      <c r="H44" s="1283"/>
      <c r="I44" s="107">
        <v>1415</v>
      </c>
      <c r="J44" s="108">
        <v>1385</v>
      </c>
      <c r="K44" s="108">
        <v>1393</v>
      </c>
      <c r="L44" s="108">
        <v>1319</v>
      </c>
      <c r="M44" s="109">
        <v>1169</v>
      </c>
    </row>
    <row r="45" spans="2:13" ht="27.75" customHeight="1" x14ac:dyDescent="0.15">
      <c r="B45" s="1278"/>
      <c r="C45" s="1279"/>
      <c r="D45" s="106"/>
      <c r="E45" s="1282" t="s">
        <v>35</v>
      </c>
      <c r="F45" s="1282"/>
      <c r="G45" s="1282"/>
      <c r="H45" s="1283"/>
      <c r="I45" s="107">
        <v>2021</v>
      </c>
      <c r="J45" s="108">
        <v>1954</v>
      </c>
      <c r="K45" s="108">
        <v>1770</v>
      </c>
      <c r="L45" s="108">
        <v>1546</v>
      </c>
      <c r="M45" s="109">
        <v>1540</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4677</v>
      </c>
      <c r="J50" s="108">
        <v>5101</v>
      </c>
      <c r="K50" s="108">
        <v>5748</v>
      </c>
      <c r="L50" s="108">
        <v>6451</v>
      </c>
      <c r="M50" s="109">
        <v>6912</v>
      </c>
    </row>
    <row r="51" spans="2:13" ht="27.75" customHeight="1" x14ac:dyDescent="0.15">
      <c r="B51" s="1278"/>
      <c r="C51" s="1279"/>
      <c r="D51" s="106"/>
      <c r="E51" s="1282" t="s">
        <v>42</v>
      </c>
      <c r="F51" s="1282"/>
      <c r="G51" s="1282"/>
      <c r="H51" s="1283"/>
      <c r="I51" s="107">
        <v>11</v>
      </c>
      <c r="J51" s="108">
        <v>6</v>
      </c>
      <c r="K51" s="108">
        <v>2</v>
      </c>
      <c r="L51" s="108">
        <v>0</v>
      </c>
      <c r="M51" s="109" t="s">
        <v>520</v>
      </c>
    </row>
    <row r="52" spans="2:13" ht="27.75" customHeight="1" x14ac:dyDescent="0.15">
      <c r="B52" s="1280"/>
      <c r="C52" s="1281"/>
      <c r="D52" s="106"/>
      <c r="E52" s="1282" t="s">
        <v>43</v>
      </c>
      <c r="F52" s="1282"/>
      <c r="G52" s="1282"/>
      <c r="H52" s="1283"/>
      <c r="I52" s="107">
        <v>10508</v>
      </c>
      <c r="J52" s="108">
        <v>10748</v>
      </c>
      <c r="K52" s="108">
        <v>10544</v>
      </c>
      <c r="L52" s="108">
        <v>11239</v>
      </c>
      <c r="M52" s="109">
        <v>11385</v>
      </c>
    </row>
    <row r="53" spans="2:13" ht="27.75" customHeight="1" thickBot="1" x14ac:dyDescent="0.2">
      <c r="B53" s="1284" t="s">
        <v>44</v>
      </c>
      <c r="C53" s="1285"/>
      <c r="D53" s="113"/>
      <c r="E53" s="1286" t="s">
        <v>45</v>
      </c>
      <c r="F53" s="1286"/>
      <c r="G53" s="1286"/>
      <c r="H53" s="1287"/>
      <c r="I53" s="114">
        <v>2752</v>
      </c>
      <c r="J53" s="115">
        <v>2465</v>
      </c>
      <c r="K53" s="115">
        <v>2603</v>
      </c>
      <c r="L53" s="115">
        <v>594</v>
      </c>
      <c r="M53" s="116">
        <v>414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BP+2HvkHlS8RjhjLmCGgjFHCuGn0X7Qe4f77y+n6JV9wFWjFDU5Go6cOhJzOqZZINBNnL3E+M2R3hyG1WNTQ==" saltValue="WKlaorWBYAwFiCIN0ZKb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2097</v>
      </c>
      <c r="G55" s="128">
        <v>2244</v>
      </c>
      <c r="H55" s="129">
        <v>2326</v>
      </c>
    </row>
    <row r="56" spans="2:8" ht="52.5" customHeight="1" x14ac:dyDescent="0.15">
      <c r="B56" s="130"/>
      <c r="C56" s="1305" t="s">
        <v>49</v>
      </c>
      <c r="D56" s="1305"/>
      <c r="E56" s="1306"/>
      <c r="F56" s="131">
        <v>140</v>
      </c>
      <c r="G56" s="131">
        <v>140</v>
      </c>
      <c r="H56" s="132">
        <v>140</v>
      </c>
    </row>
    <row r="57" spans="2:8" ht="53.25" customHeight="1" x14ac:dyDescent="0.15">
      <c r="B57" s="130"/>
      <c r="C57" s="1307" t="s">
        <v>50</v>
      </c>
      <c r="D57" s="1307"/>
      <c r="E57" s="1308"/>
      <c r="F57" s="133">
        <v>3517</v>
      </c>
      <c r="G57" s="133">
        <v>3982</v>
      </c>
      <c r="H57" s="134">
        <v>4514</v>
      </c>
    </row>
    <row r="58" spans="2:8" ht="45.75" customHeight="1" x14ac:dyDescent="0.15">
      <c r="B58" s="135"/>
      <c r="C58" s="1295" t="s">
        <v>584</v>
      </c>
      <c r="D58" s="1296"/>
      <c r="E58" s="1297"/>
      <c r="F58" s="136">
        <v>745</v>
      </c>
      <c r="G58" s="136">
        <v>1016</v>
      </c>
      <c r="H58" s="137">
        <v>1338</v>
      </c>
    </row>
    <row r="59" spans="2:8" ht="45.75" customHeight="1" x14ac:dyDescent="0.15">
      <c r="B59" s="135"/>
      <c r="C59" s="1295" t="s">
        <v>585</v>
      </c>
      <c r="D59" s="1296"/>
      <c r="E59" s="1297"/>
      <c r="F59" s="136">
        <v>602</v>
      </c>
      <c r="G59" s="136">
        <v>803</v>
      </c>
      <c r="H59" s="137">
        <v>1005</v>
      </c>
    </row>
    <row r="60" spans="2:8" ht="45.75" customHeight="1" x14ac:dyDescent="0.15">
      <c r="B60" s="135"/>
      <c r="C60" s="1295" t="s">
        <v>586</v>
      </c>
      <c r="D60" s="1296"/>
      <c r="E60" s="1297"/>
      <c r="F60" s="136">
        <v>614</v>
      </c>
      <c r="G60" s="136">
        <v>589</v>
      </c>
      <c r="H60" s="137">
        <v>573</v>
      </c>
    </row>
    <row r="61" spans="2:8" ht="45.75" customHeight="1" x14ac:dyDescent="0.15">
      <c r="B61" s="135"/>
      <c r="C61" s="1295" t="s">
        <v>587</v>
      </c>
      <c r="D61" s="1296"/>
      <c r="E61" s="1297"/>
      <c r="F61" s="136">
        <v>344</v>
      </c>
      <c r="G61" s="136">
        <v>345</v>
      </c>
      <c r="H61" s="137">
        <v>346</v>
      </c>
    </row>
    <row r="62" spans="2:8" ht="45.75" customHeight="1" thickBot="1" x14ac:dyDescent="0.2">
      <c r="B62" s="138"/>
      <c r="C62" s="1298" t="s">
        <v>588</v>
      </c>
      <c r="D62" s="1299"/>
      <c r="E62" s="1300"/>
      <c r="F62" s="139">
        <v>325</v>
      </c>
      <c r="G62" s="139">
        <v>326</v>
      </c>
      <c r="H62" s="140">
        <v>326</v>
      </c>
    </row>
    <row r="63" spans="2:8" ht="52.5" customHeight="1" thickBot="1" x14ac:dyDescent="0.2">
      <c r="B63" s="141"/>
      <c r="C63" s="1301" t="s">
        <v>51</v>
      </c>
      <c r="D63" s="1301"/>
      <c r="E63" s="1302"/>
      <c r="F63" s="142">
        <v>5753</v>
      </c>
      <c r="G63" s="142">
        <v>6366</v>
      </c>
      <c r="H63" s="143">
        <v>6981</v>
      </c>
    </row>
    <row r="64" spans="2:8" ht="15" customHeight="1" x14ac:dyDescent="0.15"/>
  </sheetData>
  <sheetProtection algorithmName="SHA-512" hashValue="NC+OXyJrCI7BO+J5R4pSteSlmgABX4lq3UMHUw9iDXSR/17XK+cB7+9x9yADge2aLf8bWCHwfT1Jjpb/wg907Q==" saltValue="hH1gSqhilzbx5Yer7TnP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45"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608</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3">
        <v>55.1</v>
      </c>
      <c r="BQ51" s="1323"/>
      <c r="BR51" s="1323"/>
      <c r="BS51" s="1323"/>
      <c r="BT51" s="1323"/>
      <c r="BU51" s="1323"/>
      <c r="BV51" s="1323"/>
      <c r="BW51" s="1323"/>
      <c r="BX51" s="1323">
        <v>50.4</v>
      </c>
      <c r="BY51" s="1323"/>
      <c r="BZ51" s="1323"/>
      <c r="CA51" s="1323"/>
      <c r="CB51" s="1323"/>
      <c r="CC51" s="1323"/>
      <c r="CD51" s="1323"/>
      <c r="CE51" s="1323"/>
      <c r="CF51" s="1323">
        <v>54.2</v>
      </c>
      <c r="CG51" s="1323"/>
      <c r="CH51" s="1323"/>
      <c r="CI51" s="1323"/>
      <c r="CJ51" s="1323"/>
      <c r="CK51" s="1323"/>
      <c r="CL51" s="1323"/>
      <c r="CM51" s="1323"/>
      <c r="CN51" s="1323">
        <v>12.4</v>
      </c>
      <c r="CO51" s="1323"/>
      <c r="CP51" s="1323"/>
      <c r="CQ51" s="1323"/>
      <c r="CR51" s="1323"/>
      <c r="CS51" s="1323"/>
      <c r="CT51" s="1323"/>
      <c r="CU51" s="1323"/>
      <c r="CV51" s="1323">
        <v>8.6999999999999993</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3">
        <v>59</v>
      </c>
      <c r="BQ53" s="1323"/>
      <c r="BR53" s="1323"/>
      <c r="BS53" s="1323"/>
      <c r="BT53" s="1323"/>
      <c r="BU53" s="1323"/>
      <c r="BV53" s="1323"/>
      <c r="BW53" s="1323"/>
      <c r="BX53" s="1323">
        <v>58.3</v>
      </c>
      <c r="BY53" s="1323"/>
      <c r="BZ53" s="1323"/>
      <c r="CA53" s="1323"/>
      <c r="CB53" s="1323"/>
      <c r="CC53" s="1323"/>
      <c r="CD53" s="1323"/>
      <c r="CE53" s="1323"/>
      <c r="CF53" s="1323">
        <v>58.4</v>
      </c>
      <c r="CG53" s="1323"/>
      <c r="CH53" s="1323"/>
      <c r="CI53" s="1323"/>
      <c r="CJ53" s="1323"/>
      <c r="CK53" s="1323"/>
      <c r="CL53" s="1323"/>
      <c r="CM53" s="1323"/>
      <c r="CN53" s="1323">
        <v>62.1</v>
      </c>
      <c r="CO53" s="1323"/>
      <c r="CP53" s="1323"/>
      <c r="CQ53" s="1323"/>
      <c r="CR53" s="1323"/>
      <c r="CS53" s="1323"/>
      <c r="CT53" s="1323"/>
      <c r="CU53" s="1323"/>
      <c r="CV53" s="1323">
        <v>63.6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611</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13</v>
      </c>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53.4</v>
      </c>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608</v>
      </c>
      <c r="AO73" s="1325"/>
      <c r="AP73" s="1325"/>
      <c r="AQ73" s="1325"/>
      <c r="AR73" s="1325"/>
      <c r="AS73" s="1325"/>
      <c r="AT73" s="1325"/>
      <c r="AU73" s="1325"/>
      <c r="AV73" s="1325"/>
      <c r="AW73" s="1325"/>
      <c r="AX73" s="1325"/>
      <c r="AY73" s="1325"/>
      <c r="AZ73" s="1325"/>
      <c r="BA73" s="1325"/>
      <c r="BB73" s="1325" t="s">
        <v>615</v>
      </c>
      <c r="BC73" s="1325"/>
      <c r="BD73" s="1325"/>
      <c r="BE73" s="1325"/>
      <c r="BF73" s="1325"/>
      <c r="BG73" s="1325"/>
      <c r="BH73" s="1325"/>
      <c r="BI73" s="1325"/>
      <c r="BJ73" s="1325"/>
      <c r="BK73" s="1325"/>
      <c r="BL73" s="1325"/>
      <c r="BM73" s="1325"/>
      <c r="BN73" s="1325"/>
      <c r="BO73" s="1325"/>
      <c r="BP73" s="1323">
        <v>55.1</v>
      </c>
      <c r="BQ73" s="1323"/>
      <c r="BR73" s="1323"/>
      <c r="BS73" s="1323"/>
      <c r="BT73" s="1323"/>
      <c r="BU73" s="1323"/>
      <c r="BV73" s="1323"/>
      <c r="BW73" s="1323"/>
      <c r="BX73" s="1323">
        <v>50.4</v>
      </c>
      <c r="BY73" s="1323"/>
      <c r="BZ73" s="1323"/>
      <c r="CA73" s="1323"/>
      <c r="CB73" s="1323"/>
      <c r="CC73" s="1323"/>
      <c r="CD73" s="1323"/>
      <c r="CE73" s="1323"/>
      <c r="CF73" s="1323">
        <v>54.2</v>
      </c>
      <c r="CG73" s="1323"/>
      <c r="CH73" s="1323"/>
      <c r="CI73" s="1323"/>
      <c r="CJ73" s="1323"/>
      <c r="CK73" s="1323"/>
      <c r="CL73" s="1323"/>
      <c r="CM73" s="1323"/>
      <c r="CN73" s="1323">
        <v>12.4</v>
      </c>
      <c r="CO73" s="1323"/>
      <c r="CP73" s="1323"/>
      <c r="CQ73" s="1323"/>
      <c r="CR73" s="1323"/>
      <c r="CS73" s="1323"/>
      <c r="CT73" s="1323"/>
      <c r="CU73" s="1323"/>
      <c r="CV73" s="1323">
        <v>8.6999999999999993</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7.6</v>
      </c>
      <c r="BQ75" s="1323"/>
      <c r="BR75" s="1323"/>
      <c r="BS75" s="1323"/>
      <c r="BT75" s="1323"/>
      <c r="BU75" s="1323"/>
      <c r="BV75" s="1323"/>
      <c r="BW75" s="1323"/>
      <c r="BX75" s="1323">
        <v>6.9</v>
      </c>
      <c r="BY75" s="1323"/>
      <c r="BZ75" s="1323"/>
      <c r="CA75" s="1323"/>
      <c r="CB75" s="1323"/>
      <c r="CC75" s="1323"/>
      <c r="CD75" s="1323"/>
      <c r="CE75" s="1323"/>
      <c r="CF75" s="1323">
        <v>7.2</v>
      </c>
      <c r="CG75" s="1323"/>
      <c r="CH75" s="1323"/>
      <c r="CI75" s="1323"/>
      <c r="CJ75" s="1323"/>
      <c r="CK75" s="1323"/>
      <c r="CL75" s="1323"/>
      <c r="CM75" s="1323"/>
      <c r="CN75" s="1323">
        <v>8.1999999999999993</v>
      </c>
      <c r="CO75" s="1323"/>
      <c r="CP75" s="1323"/>
      <c r="CQ75" s="1323"/>
      <c r="CR75" s="1323"/>
      <c r="CS75" s="1323"/>
      <c r="CT75" s="1323"/>
      <c r="CU75" s="1323"/>
      <c r="CV75" s="1323">
        <v>8.8000000000000007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617</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618</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4ueJ7BIt4qnUN8tk5nfXY+ayQXMOITBr3Np0fk4ESTz7wRVMgVi64MKFTofuOWycR62bAsNeJuUrcOMxiK7tA==" saltValue="b013tNcL3gjrI7LRtWGB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tJFfqFcjhKvywrucO8DwDFQn440/XowNOXQ3qR62Q1ZCmB+6cUl3x/cWgvkpbthjYf0M4+BUlTyuFV70gasPMw==" saltValue="iAwJJghGFbbeG2oG44FL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b1KCltrgDqB66/zKu0Lqd8GnCWjYdFMiFOc0XOZfYQbgm6j1dLsu1XnWjM8y9SBE311WrCLjYsl7NB6ZB6bouw==" saltValue="gIn9QiEH8by1f7u1GtkF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38042</v>
      </c>
      <c r="E3" s="162"/>
      <c r="F3" s="163">
        <v>49919</v>
      </c>
      <c r="G3" s="164"/>
      <c r="H3" s="165"/>
    </row>
    <row r="4" spans="1:8" x14ac:dyDescent="0.15">
      <c r="A4" s="166"/>
      <c r="B4" s="167"/>
      <c r="C4" s="168"/>
      <c r="D4" s="169">
        <v>21118</v>
      </c>
      <c r="E4" s="170"/>
      <c r="F4" s="171">
        <v>26398</v>
      </c>
      <c r="G4" s="172"/>
      <c r="H4" s="173"/>
    </row>
    <row r="5" spans="1:8" x14ac:dyDescent="0.15">
      <c r="A5" s="154" t="s">
        <v>553</v>
      </c>
      <c r="B5" s="159"/>
      <c r="C5" s="160"/>
      <c r="D5" s="161">
        <v>68435</v>
      </c>
      <c r="E5" s="162"/>
      <c r="F5" s="163">
        <v>47738</v>
      </c>
      <c r="G5" s="164"/>
      <c r="H5" s="165"/>
    </row>
    <row r="6" spans="1:8" x14ac:dyDescent="0.15">
      <c r="A6" s="166"/>
      <c r="B6" s="167"/>
      <c r="C6" s="168"/>
      <c r="D6" s="169">
        <v>40108</v>
      </c>
      <c r="E6" s="170"/>
      <c r="F6" s="171">
        <v>24937</v>
      </c>
      <c r="G6" s="172"/>
      <c r="H6" s="173"/>
    </row>
    <row r="7" spans="1:8" x14ac:dyDescent="0.15">
      <c r="A7" s="154" t="s">
        <v>554</v>
      </c>
      <c r="B7" s="159"/>
      <c r="C7" s="160"/>
      <c r="D7" s="161">
        <v>79961</v>
      </c>
      <c r="E7" s="162"/>
      <c r="F7" s="163">
        <v>52191</v>
      </c>
      <c r="G7" s="164"/>
      <c r="H7" s="165"/>
    </row>
    <row r="8" spans="1:8" x14ac:dyDescent="0.15">
      <c r="A8" s="166"/>
      <c r="B8" s="167"/>
      <c r="C8" s="168"/>
      <c r="D8" s="169">
        <v>27610</v>
      </c>
      <c r="E8" s="170"/>
      <c r="F8" s="171">
        <v>24843</v>
      </c>
      <c r="G8" s="172"/>
      <c r="H8" s="173"/>
    </row>
    <row r="9" spans="1:8" x14ac:dyDescent="0.15">
      <c r="A9" s="154" t="s">
        <v>555</v>
      </c>
      <c r="B9" s="159"/>
      <c r="C9" s="160"/>
      <c r="D9" s="161">
        <v>24366</v>
      </c>
      <c r="E9" s="162"/>
      <c r="F9" s="163">
        <v>47387</v>
      </c>
      <c r="G9" s="164"/>
      <c r="H9" s="165"/>
    </row>
    <row r="10" spans="1:8" x14ac:dyDescent="0.15">
      <c r="A10" s="166"/>
      <c r="B10" s="167"/>
      <c r="C10" s="168"/>
      <c r="D10" s="169">
        <v>12280</v>
      </c>
      <c r="E10" s="170"/>
      <c r="F10" s="171">
        <v>24928</v>
      </c>
      <c r="G10" s="172"/>
      <c r="H10" s="173"/>
    </row>
    <row r="11" spans="1:8" x14ac:dyDescent="0.15">
      <c r="A11" s="154" t="s">
        <v>556</v>
      </c>
      <c r="B11" s="159"/>
      <c r="C11" s="160"/>
      <c r="D11" s="161">
        <v>72123</v>
      </c>
      <c r="E11" s="162"/>
      <c r="F11" s="163">
        <v>51264</v>
      </c>
      <c r="G11" s="164"/>
      <c r="H11" s="165"/>
    </row>
    <row r="12" spans="1:8" x14ac:dyDescent="0.15">
      <c r="A12" s="166"/>
      <c r="B12" s="167"/>
      <c r="C12" s="174"/>
      <c r="D12" s="169">
        <v>19178</v>
      </c>
      <c r="E12" s="170"/>
      <c r="F12" s="171">
        <v>26040</v>
      </c>
      <c r="G12" s="172"/>
      <c r="H12" s="173"/>
    </row>
    <row r="13" spans="1:8" x14ac:dyDescent="0.15">
      <c r="A13" s="154"/>
      <c r="B13" s="159"/>
      <c r="C13" s="175"/>
      <c r="D13" s="176">
        <v>56585</v>
      </c>
      <c r="E13" s="177"/>
      <c r="F13" s="178">
        <v>49700</v>
      </c>
      <c r="G13" s="179"/>
      <c r="H13" s="165"/>
    </row>
    <row r="14" spans="1:8" x14ac:dyDescent="0.15">
      <c r="A14" s="166"/>
      <c r="B14" s="167"/>
      <c r="C14" s="168"/>
      <c r="D14" s="169">
        <v>24059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v>
      </c>
      <c r="C19" s="180">
        <f>ROUND(VALUE(SUBSTITUTE(実質収支比率等に係る経年分析!G$48,"▲","-")),2)</f>
        <v>6.51</v>
      </c>
      <c r="D19" s="180">
        <f>ROUND(VALUE(SUBSTITUTE(実質収支比率等に係る経年分析!H$48,"▲","-")),2)</f>
        <v>6.61</v>
      </c>
      <c r="E19" s="180">
        <f>ROUND(VALUE(SUBSTITUTE(実質収支比率等に係る経年分析!I$48,"▲","-")),2)</f>
        <v>5.12</v>
      </c>
      <c r="F19" s="180">
        <f>ROUND(VALUE(SUBSTITUTE(実質収支比率等に係る経年分析!J$48,"▲","-")),2)</f>
        <v>2.63</v>
      </c>
    </row>
    <row r="20" spans="1:11" x14ac:dyDescent="0.15">
      <c r="A20" s="180" t="s">
        <v>55</v>
      </c>
      <c r="B20" s="180">
        <f>ROUND(VALUE(SUBSTITUTE(実質収支比率等に係る経年分析!F$47,"▲","-")),2)</f>
        <v>27.42</v>
      </c>
      <c r="C20" s="180">
        <f>ROUND(VALUE(SUBSTITUTE(実質収支比率等に係る経年分析!G$47,"▲","-")),2)</f>
        <v>31.8</v>
      </c>
      <c r="D20" s="180">
        <f>ROUND(VALUE(SUBSTITUTE(実質収支比率等に係る経年分析!H$47,"▲","-")),2)</f>
        <v>36.520000000000003</v>
      </c>
      <c r="E20" s="180">
        <f>ROUND(VALUE(SUBSTITUTE(実質収支比率等に係る経年分析!I$47,"▲","-")),2)</f>
        <v>39.31</v>
      </c>
      <c r="F20" s="180">
        <f>ROUND(VALUE(SUBSTITUTE(実質収支比率等に係る経年分析!J$47,"▲","-")),2)</f>
        <v>40.82</v>
      </c>
    </row>
    <row r="21" spans="1:11" x14ac:dyDescent="0.15">
      <c r="A21" s="180" t="s">
        <v>56</v>
      </c>
      <c r="B21" s="180">
        <f>IF(ISNUMBER(VALUE(SUBSTITUTE(実質収支比率等に係る経年分析!F$49,"▲","-"))),ROUND(VALUE(SUBSTITUTE(実質収支比率等に係る経年分析!F$49,"▲","-")),2),NA())</f>
        <v>5.87</v>
      </c>
      <c r="C21" s="180">
        <f>IF(ISNUMBER(VALUE(SUBSTITUTE(実質収支比率等に係る経年分析!G$49,"▲","-"))),ROUND(VALUE(SUBSTITUTE(実質収支比率等に係る経年分析!G$49,"▲","-")),2),NA())</f>
        <v>5.66</v>
      </c>
      <c r="D21" s="180">
        <f>IF(ISNUMBER(VALUE(SUBSTITUTE(実質収支比率等に係る経年分析!H$49,"▲","-"))),ROUND(VALUE(SUBSTITUTE(実質収支比率等に係る経年分析!H$49,"▲","-")),2),NA())</f>
        <v>5.04</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-1.07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有田町後期高齢者医療特別会計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有田町農業集落排水事業会計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有田町国民健康保険特別会計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2.3199999999999998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1.17</v>
      </c>
    </row>
    <row r="32" spans="1:11" x14ac:dyDescent="0.15">
      <c r="A32" s="181" t="str">
        <f>IF(連結実質赤字比率に係る赤字・黒字の構成分析!C$38="",NA(),連結実質赤字比率に係る赤字・黒字の構成分析!C$38)</f>
        <v>有田町介護保険特別会計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x14ac:dyDescent="0.15">
      <c r="A33" s="181" t="str">
        <f>IF(連結実質赤字比率に係る赤字・黒字の構成分析!C$37="",NA(),連結実質赤字比率に係る赤字・黒字の構成分析!C$37)</f>
        <v>有田町公共下水道事業会計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15">
      <c r="A35" s="181" t="str">
        <f>IF(連結実質赤字比率に係る赤字・黒字の構成分析!C$35="",NA(),連結実質赤字比率に係る赤字・黒字の構成分析!C$35)</f>
        <v>有田町浄化槽整備推進事業会計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有田町水道事業会計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970</v>
      </c>
      <c r="E42" s="182"/>
      <c r="F42" s="182"/>
      <c r="G42" s="182">
        <f>'実質公債費比率（分子）の構造'!L$52</f>
        <v>970</v>
      </c>
      <c r="H42" s="182"/>
      <c r="I42" s="182"/>
      <c r="J42" s="182">
        <f>'実質公債費比率（分子）の構造'!M$52</f>
        <v>972</v>
      </c>
      <c r="K42" s="182"/>
      <c r="L42" s="182"/>
      <c r="M42" s="182">
        <f>'実質公債費比率（分子）の構造'!N$52</f>
        <v>977</v>
      </c>
      <c r="N42" s="182"/>
      <c r="O42" s="182"/>
      <c r="P42" s="182">
        <f>'実質公債費比率（分子）の構造'!O$52</f>
        <v>967</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8</v>
      </c>
      <c r="C44" s="182"/>
      <c r="D44" s="182"/>
      <c r="E44" s="182">
        <f>'実質公債費比率（分子）の構造'!L$50</f>
        <v>5</v>
      </c>
      <c r="F44" s="182"/>
      <c r="G44" s="182"/>
      <c r="H44" s="182">
        <f>'実質公債費比率（分子）の構造'!M$50</f>
        <v>4</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98</v>
      </c>
      <c r="C45" s="182"/>
      <c r="D45" s="182"/>
      <c r="E45" s="182">
        <f>'実質公債費比率（分子）の構造'!L$49</f>
        <v>140</v>
      </c>
      <c r="F45" s="182"/>
      <c r="G45" s="182"/>
      <c r="H45" s="182">
        <f>'実質公債費比率（分子）の構造'!M$49</f>
        <v>110</v>
      </c>
      <c r="I45" s="182"/>
      <c r="J45" s="182"/>
      <c r="K45" s="182">
        <f>'実質公債費比率（分子）の構造'!N$49</f>
        <v>175</v>
      </c>
      <c r="L45" s="182"/>
      <c r="M45" s="182"/>
      <c r="N45" s="182">
        <f>'実質公債費比率（分子）の構造'!O$49</f>
        <v>156</v>
      </c>
      <c r="O45" s="182"/>
      <c r="P45" s="182"/>
    </row>
    <row r="46" spans="1:16" x14ac:dyDescent="0.15">
      <c r="A46" s="182" t="s">
        <v>67</v>
      </c>
      <c r="B46" s="182">
        <f>'実質公債費比率（分子）の構造'!K$48</f>
        <v>343</v>
      </c>
      <c r="C46" s="182"/>
      <c r="D46" s="182"/>
      <c r="E46" s="182">
        <f>'実質公債費比率（分子）の構造'!L$48</f>
        <v>307</v>
      </c>
      <c r="F46" s="182"/>
      <c r="G46" s="182"/>
      <c r="H46" s="182">
        <f>'実質公債費比率（分子）の構造'!M$48</f>
        <v>378</v>
      </c>
      <c r="I46" s="182"/>
      <c r="J46" s="182"/>
      <c r="K46" s="182">
        <f>'実質公債費比率（分子）の構造'!N$48</f>
        <v>456</v>
      </c>
      <c r="L46" s="182"/>
      <c r="M46" s="182"/>
      <c r="N46" s="182">
        <f>'実質公債費比率（分子）の構造'!O$48</f>
        <v>349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891</v>
      </c>
      <c r="C49" s="182"/>
      <c r="D49" s="182"/>
      <c r="E49" s="182">
        <f>'実質公債費比率（分子）の構造'!L$45</f>
        <v>845</v>
      </c>
      <c r="F49" s="182"/>
      <c r="G49" s="182"/>
      <c r="H49" s="182">
        <f>'実質公債費比率（分子）の構造'!M$45</f>
        <v>842</v>
      </c>
      <c r="I49" s="182"/>
      <c r="J49" s="182"/>
      <c r="K49" s="182">
        <f>'実質公債費比率（分子）の構造'!N$45</f>
        <v>843</v>
      </c>
      <c r="L49" s="182"/>
      <c r="M49" s="182"/>
      <c r="N49" s="182">
        <f>'実質公債費比率（分子）の構造'!O$45</f>
        <v>860</v>
      </c>
      <c r="O49" s="182"/>
      <c r="P49" s="182"/>
    </row>
    <row r="50" spans="1:16" x14ac:dyDescent="0.15">
      <c r="A50" s="182" t="s">
        <v>71</v>
      </c>
      <c r="B50" s="182" t="e">
        <f>NA()</f>
        <v>#N/A</v>
      </c>
      <c r="C50" s="182">
        <f>IF(ISNUMBER('実質公債費比率（分子）の構造'!K$53),'実質公債費比率（分子）の構造'!K$53,NA())</f>
        <v>370</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362</v>
      </c>
      <c r="J50" s="182" t="e">
        <f>NA()</f>
        <v>#N/A</v>
      </c>
      <c r="K50" s="182" t="e">
        <f>NA()</f>
        <v>#N/A</v>
      </c>
      <c r="L50" s="182">
        <f>IF(ISNUMBER('実質公債費比率（分子）の構造'!N$53),'実質公債費比率（分子）の構造'!N$53,NA())</f>
        <v>499</v>
      </c>
      <c r="M50" s="182" t="e">
        <f>NA()</f>
        <v>#N/A</v>
      </c>
      <c r="N50" s="182" t="e">
        <f>NA()</f>
        <v>#N/A</v>
      </c>
      <c r="O50" s="182">
        <f>IF(ISNUMBER('実質公債費比率（分子）の構造'!O$53),'実質公債費比率（分子）の構造'!O$53,NA())</f>
        <v>399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10508</v>
      </c>
      <c r="E56" s="181"/>
      <c r="F56" s="181"/>
      <c r="G56" s="181">
        <f>'将来負担比率（分子）の構造'!J$52</f>
        <v>10748</v>
      </c>
      <c r="H56" s="181"/>
      <c r="I56" s="181"/>
      <c r="J56" s="181">
        <f>'将来負担比率（分子）の構造'!K$52</f>
        <v>10544</v>
      </c>
      <c r="K56" s="181"/>
      <c r="L56" s="181"/>
      <c r="M56" s="181">
        <f>'将来負担比率（分子）の構造'!L$52</f>
        <v>11239</v>
      </c>
      <c r="N56" s="181"/>
      <c r="O56" s="181"/>
      <c r="P56" s="181">
        <f>'将来負担比率（分子）の構造'!M$52</f>
        <v>11385</v>
      </c>
    </row>
    <row r="57" spans="1:16" x14ac:dyDescent="0.15">
      <c r="A57" s="181" t="s">
        <v>42</v>
      </c>
      <c r="B57" s="181"/>
      <c r="C57" s="181"/>
      <c r="D57" s="181">
        <f>'将来負担比率（分子）の構造'!I$51</f>
        <v>11</v>
      </c>
      <c r="E57" s="181"/>
      <c r="F57" s="181"/>
      <c r="G57" s="181">
        <f>'将来負担比率（分子）の構造'!J$51</f>
        <v>6</v>
      </c>
      <c r="H57" s="181"/>
      <c r="I57" s="181"/>
      <c r="J57" s="181">
        <f>'将来負担比率（分子）の構造'!K$51</f>
        <v>2</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4677</v>
      </c>
      <c r="E58" s="181"/>
      <c r="F58" s="181"/>
      <c r="G58" s="181">
        <f>'将来負担比率（分子）の構造'!J$50</f>
        <v>5101</v>
      </c>
      <c r="H58" s="181"/>
      <c r="I58" s="181"/>
      <c r="J58" s="181">
        <f>'将来負担比率（分子）の構造'!K$50</f>
        <v>5748</v>
      </c>
      <c r="K58" s="181"/>
      <c r="L58" s="181"/>
      <c r="M58" s="181">
        <f>'将来負担比率（分子）の構造'!L$50</f>
        <v>6451</v>
      </c>
      <c r="N58" s="181"/>
      <c r="O58" s="181"/>
      <c r="P58" s="181">
        <f>'将来負担比率（分子）の構造'!M$50</f>
        <v>6912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2021</v>
      </c>
      <c r="C62" s="181"/>
      <c r="D62" s="181"/>
      <c r="E62" s="181">
        <f>'将来負担比率（分子）の構造'!J$45</f>
        <v>1954</v>
      </c>
      <c r="F62" s="181"/>
      <c r="G62" s="181"/>
      <c r="H62" s="181">
        <f>'将来負担比率（分子）の構造'!K$45</f>
        <v>1770</v>
      </c>
      <c r="I62" s="181"/>
      <c r="J62" s="181"/>
      <c r="K62" s="181">
        <f>'将来負担比率（分子）の構造'!L$45</f>
        <v>1546</v>
      </c>
      <c r="L62" s="181"/>
      <c r="M62" s="181"/>
      <c r="N62" s="181">
        <f>'将来負担比率（分子）の構造'!M$45</f>
        <v>1540</v>
      </c>
      <c r="O62" s="181"/>
      <c r="P62" s="181"/>
    </row>
    <row r="63" spans="1:16" x14ac:dyDescent="0.15">
      <c r="A63" s="181" t="s">
        <v>34</v>
      </c>
      <c r="B63" s="181">
        <f>'将来負担比率（分子）の構造'!I$44</f>
        <v>1415</v>
      </c>
      <c r="C63" s="181"/>
      <c r="D63" s="181"/>
      <c r="E63" s="181">
        <f>'将来負担比率（分子）の構造'!J$44</f>
        <v>1385</v>
      </c>
      <c r="F63" s="181"/>
      <c r="G63" s="181"/>
      <c r="H63" s="181">
        <f>'将来負担比率（分子）の構造'!K$44</f>
        <v>1393</v>
      </c>
      <c r="I63" s="181"/>
      <c r="J63" s="181"/>
      <c r="K63" s="181">
        <f>'将来負担比率（分子）の構造'!L$44</f>
        <v>1319</v>
      </c>
      <c r="L63" s="181"/>
      <c r="M63" s="181"/>
      <c r="N63" s="181">
        <f>'将来負担比率（分子）の構造'!M$44</f>
        <v>1169</v>
      </c>
      <c r="O63" s="181"/>
      <c r="P63" s="181"/>
    </row>
    <row r="64" spans="1:16" x14ac:dyDescent="0.15">
      <c r="A64" s="181" t="s">
        <v>33</v>
      </c>
      <c r="B64" s="181">
        <f>'将来負担比率（分子）の構造'!I$43</f>
        <v>5424</v>
      </c>
      <c r="C64" s="181"/>
      <c r="D64" s="181"/>
      <c r="E64" s="181">
        <f>'将来負担比率（分子）の構造'!J$43</f>
        <v>5416</v>
      </c>
      <c r="F64" s="181"/>
      <c r="G64" s="181"/>
      <c r="H64" s="181">
        <f>'将来負担比率（分子）の構造'!K$43</f>
        <v>5499</v>
      </c>
      <c r="I64" s="181"/>
      <c r="J64" s="181"/>
      <c r="K64" s="181">
        <f>'将来負担比率（分子）の構造'!L$43</f>
        <v>5265</v>
      </c>
      <c r="L64" s="181"/>
      <c r="M64" s="181"/>
      <c r="N64" s="181">
        <f>'将来負担比率（分子）の構造'!M$43</f>
        <v>5504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9088</v>
      </c>
      <c r="C66" s="181"/>
      <c r="D66" s="181"/>
      <c r="E66" s="181">
        <f>'将来負担比率（分子）の構造'!J$41</f>
        <v>9565</v>
      </c>
      <c r="F66" s="181"/>
      <c r="G66" s="181"/>
      <c r="H66" s="181">
        <f>'将来負担比率（分子）の構造'!K$41</f>
        <v>10235</v>
      </c>
      <c r="I66" s="181"/>
      <c r="J66" s="181"/>
      <c r="K66" s="181">
        <f>'将来負担比率（分子）の構造'!L$41</f>
        <v>10154</v>
      </c>
      <c r="L66" s="181"/>
      <c r="M66" s="181"/>
      <c r="N66" s="181">
        <f>'将来負担比率（分子）の構造'!M$41</f>
        <v>10498</v>
      </c>
      <c r="O66" s="181"/>
      <c r="P66" s="181"/>
    </row>
    <row r="67" spans="1:16" x14ac:dyDescent="0.15">
      <c r="A67" s="181" t="s">
        <v>75</v>
      </c>
      <c r="B67" s="181" t="e">
        <f>NA()</f>
        <v>#N/A</v>
      </c>
      <c r="C67" s="181">
        <f>IF(ISNUMBER('将来負担比率（分子）の構造'!I$53), IF('将来負担比率（分子）の構造'!I$53 &lt; 0, 0, '将来負担比率（分子）の構造'!I$53), NA())</f>
        <v>2752</v>
      </c>
      <c r="D67" s="181" t="e">
        <f>NA()</f>
        <v>#N/A</v>
      </c>
      <c r="E67" s="181" t="e">
        <f>NA()</f>
        <v>#N/A</v>
      </c>
      <c r="F67" s="181">
        <f>IF(ISNUMBER('将来負担比率（分子）の構造'!J$53), IF('将来負担比率（分子）の構造'!J$53 &lt; 0, 0, '将来負担比率（分子）の構造'!J$53), NA())</f>
        <v>2465</v>
      </c>
      <c r="G67" s="181" t="e">
        <f>NA()</f>
        <v>#N/A</v>
      </c>
      <c r="H67" s="181" t="e">
        <f>NA()</f>
        <v>#N/A</v>
      </c>
      <c r="I67" s="181">
        <f>IF(ISNUMBER('将来負担比率（分子）の構造'!K$53), IF('将来負担比率（分子）の構造'!K$53 &lt; 0, 0, '将来負担比率（分子）の構造'!K$53), NA())</f>
        <v>2603</v>
      </c>
      <c r="J67" s="181" t="e">
        <f>NA()</f>
        <v>#N/A</v>
      </c>
      <c r="K67" s="181" t="e">
        <f>NA()</f>
        <v>#N/A</v>
      </c>
      <c r="L67" s="181">
        <f>IF(ISNUMBER('将来負担比率（分子）の構造'!L$53), IF('将来負担比率（分子）の構造'!L$53 &lt; 0, 0, '将来負担比率（分子）の構造'!L$53), NA())</f>
        <v>594</v>
      </c>
      <c r="M67" s="181" t="e">
        <f>NA()</f>
        <v>#N/A</v>
      </c>
      <c r="N67" s="181" t="e">
        <f>NA()</f>
        <v>#N/A</v>
      </c>
      <c r="O67" s="181">
        <f>IF(ISNUMBER('将来負担比率（分子）の構造'!M$53), IF('将来負担比率（分子）の構造'!M$53 &lt; 0, 0, '将来負担比率（分子）の構造'!M$53), NA())</f>
        <v>414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2097</v>
      </c>
      <c r="C72" s="185">
        <f>基金残高に係る経年分析!G55</f>
        <v>2244</v>
      </c>
      <c r="D72" s="185">
        <f>基金残高に係る経年分析!H55</f>
        <v>2326</v>
      </c>
    </row>
    <row r="73" spans="1:16" x14ac:dyDescent="0.15">
      <c r="A73" s="184" t="s">
        <v>78</v>
      </c>
      <c r="B73" s="185">
        <f>基金残高に係る経年分析!F56</f>
        <v>140</v>
      </c>
      <c r="C73" s="185">
        <f>基金残高に係る経年分析!G56</f>
        <v>140</v>
      </c>
      <c r="D73" s="185">
        <f>基金残高に係る経年分析!H56</f>
        <v>140</v>
      </c>
    </row>
    <row r="74" spans="1:16" x14ac:dyDescent="0.15">
      <c r="A74" s="184" t="s">
        <v>79</v>
      </c>
      <c r="B74" s="185">
        <f>基金残高に係る経年分析!F57</f>
        <v>3517</v>
      </c>
      <c r="C74" s="185">
        <f>基金残高に係る経年分析!G57</f>
        <v>3982</v>
      </c>
      <c r="D74" s="185">
        <f>基金残高に係る経年分析!H57</f>
        <v>4514</v>
      </c>
    </row>
  </sheetData>
  <sheetProtection algorithmName="SHA-512" hashValue="nHgEUCNZZvJo7VYqA5cEmTX9LnFfXntQik6tjBz4j55iasKDaYOxCzxm+meokurly0XF7jj1OZMWCR7NftSmBA==" saltValue="KSTfJgQUC4DCpY/FXgE8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227</v>
      </c>
      <c r="C5" s="747"/>
      <c r="D5" s="747"/>
      <c r="E5" s="747"/>
      <c r="F5" s="747"/>
      <c r="G5" s="747"/>
      <c r="H5" s="747"/>
      <c r="I5" s="747"/>
      <c r="J5" s="747"/>
      <c r="K5" s="747"/>
      <c r="L5" s="747"/>
      <c r="M5" s="747"/>
      <c r="N5" s="747"/>
      <c r="O5" s="747"/>
      <c r="P5" s="747"/>
      <c r="Q5" s="748"/>
      <c r="R5" s="733">
        <v>1814320</v>
      </c>
      <c r="S5" s="734"/>
      <c r="T5" s="734"/>
      <c r="U5" s="734"/>
      <c r="V5" s="734"/>
      <c r="W5" s="734"/>
      <c r="X5" s="734"/>
      <c r="Y5" s="777"/>
      <c r="Z5" s="795">
        <v>15.5</v>
      </c>
      <c r="AA5" s="795"/>
      <c r="AB5" s="795"/>
      <c r="AC5" s="795"/>
      <c r="AD5" s="796">
        <v>1814320</v>
      </c>
      <c r="AE5" s="796"/>
      <c r="AF5" s="796"/>
      <c r="AG5" s="796"/>
      <c r="AH5" s="796"/>
      <c r="AI5" s="796"/>
      <c r="AJ5" s="796"/>
      <c r="AK5" s="796"/>
      <c r="AL5" s="778">
        <v>32.6</v>
      </c>
      <c r="AM5" s="751"/>
      <c r="AN5" s="751"/>
      <c r="AO5" s="779"/>
      <c r="AP5" s="746" t="s">
        <v>228</v>
      </c>
      <c r="AQ5" s="747"/>
      <c r="AR5" s="747"/>
      <c r="AS5" s="747"/>
      <c r="AT5" s="747"/>
      <c r="AU5" s="747"/>
      <c r="AV5" s="747"/>
      <c r="AW5" s="747"/>
      <c r="AX5" s="747"/>
      <c r="AY5" s="747"/>
      <c r="AZ5" s="747"/>
      <c r="BA5" s="747"/>
      <c r="BB5" s="747"/>
      <c r="BC5" s="747"/>
      <c r="BD5" s="747"/>
      <c r="BE5" s="747"/>
      <c r="BF5" s="748"/>
      <c r="BG5" s="678">
        <v>1814129</v>
      </c>
      <c r="BH5" s="679"/>
      <c r="BI5" s="679"/>
      <c r="BJ5" s="679"/>
      <c r="BK5" s="679"/>
      <c r="BL5" s="679"/>
      <c r="BM5" s="679"/>
      <c r="BN5" s="680"/>
      <c r="BO5" s="715">
        <v>100</v>
      </c>
      <c r="BP5" s="715"/>
      <c r="BQ5" s="715"/>
      <c r="BR5" s="715"/>
      <c r="BS5" s="716" t="s">
        <v>229</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95110</v>
      </c>
      <c r="S6" s="679"/>
      <c r="T6" s="679"/>
      <c r="U6" s="679"/>
      <c r="V6" s="679"/>
      <c r="W6" s="679"/>
      <c r="X6" s="679"/>
      <c r="Y6" s="680"/>
      <c r="Z6" s="715">
        <v>0.8</v>
      </c>
      <c r="AA6" s="715"/>
      <c r="AB6" s="715"/>
      <c r="AC6" s="715"/>
      <c r="AD6" s="716">
        <v>95110</v>
      </c>
      <c r="AE6" s="716"/>
      <c r="AF6" s="716"/>
      <c r="AG6" s="716"/>
      <c r="AH6" s="716"/>
      <c r="AI6" s="716"/>
      <c r="AJ6" s="716"/>
      <c r="AK6" s="716"/>
      <c r="AL6" s="681">
        <v>1.7</v>
      </c>
      <c r="AM6" s="682"/>
      <c r="AN6" s="682"/>
      <c r="AO6" s="717"/>
      <c r="AP6" s="675" t="s">
        <v>234</v>
      </c>
      <c r="AQ6" s="676"/>
      <c r="AR6" s="676"/>
      <c r="AS6" s="676"/>
      <c r="AT6" s="676"/>
      <c r="AU6" s="676"/>
      <c r="AV6" s="676"/>
      <c r="AW6" s="676"/>
      <c r="AX6" s="676"/>
      <c r="AY6" s="676"/>
      <c r="AZ6" s="676"/>
      <c r="BA6" s="676"/>
      <c r="BB6" s="676"/>
      <c r="BC6" s="676"/>
      <c r="BD6" s="676"/>
      <c r="BE6" s="676"/>
      <c r="BF6" s="677"/>
      <c r="BG6" s="678">
        <v>1814129</v>
      </c>
      <c r="BH6" s="679"/>
      <c r="BI6" s="679"/>
      <c r="BJ6" s="679"/>
      <c r="BK6" s="679"/>
      <c r="BL6" s="679"/>
      <c r="BM6" s="679"/>
      <c r="BN6" s="680"/>
      <c r="BO6" s="715">
        <v>100</v>
      </c>
      <c r="BP6" s="715"/>
      <c r="BQ6" s="715"/>
      <c r="BR6" s="715"/>
      <c r="BS6" s="716" t="s">
        <v>229</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115122</v>
      </c>
      <c r="CS6" s="679"/>
      <c r="CT6" s="679"/>
      <c r="CU6" s="679"/>
      <c r="CV6" s="679"/>
      <c r="CW6" s="679"/>
      <c r="CX6" s="679"/>
      <c r="CY6" s="680"/>
      <c r="CZ6" s="778">
        <v>1</v>
      </c>
      <c r="DA6" s="751"/>
      <c r="DB6" s="751"/>
      <c r="DC6" s="781"/>
      <c r="DD6" s="684" t="s">
        <v>128</v>
      </c>
      <c r="DE6" s="679"/>
      <c r="DF6" s="679"/>
      <c r="DG6" s="679"/>
      <c r="DH6" s="679"/>
      <c r="DI6" s="679"/>
      <c r="DJ6" s="679"/>
      <c r="DK6" s="679"/>
      <c r="DL6" s="679"/>
      <c r="DM6" s="679"/>
      <c r="DN6" s="679"/>
      <c r="DO6" s="679"/>
      <c r="DP6" s="680"/>
      <c r="DQ6" s="684">
        <v>115092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1578</v>
      </c>
      <c r="S7" s="679"/>
      <c r="T7" s="679"/>
      <c r="U7" s="679"/>
      <c r="V7" s="679"/>
      <c r="W7" s="679"/>
      <c r="X7" s="679"/>
      <c r="Y7" s="680"/>
      <c r="Z7" s="715">
        <v>0</v>
      </c>
      <c r="AA7" s="715"/>
      <c r="AB7" s="715"/>
      <c r="AC7" s="715"/>
      <c r="AD7" s="716">
        <v>1578</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780322</v>
      </c>
      <c r="BH7" s="679"/>
      <c r="BI7" s="679"/>
      <c r="BJ7" s="679"/>
      <c r="BK7" s="679"/>
      <c r="BL7" s="679"/>
      <c r="BM7" s="679"/>
      <c r="BN7" s="680"/>
      <c r="BO7" s="715">
        <v>43</v>
      </c>
      <c r="BP7" s="715"/>
      <c r="BQ7" s="715"/>
      <c r="BR7" s="715"/>
      <c r="BS7" s="716" t="s">
        <v>128</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2777267</v>
      </c>
      <c r="CS7" s="679"/>
      <c r="CT7" s="679"/>
      <c r="CU7" s="679"/>
      <c r="CV7" s="679"/>
      <c r="CW7" s="679"/>
      <c r="CX7" s="679"/>
      <c r="CY7" s="680"/>
      <c r="CZ7" s="715">
        <v>24.2</v>
      </c>
      <c r="DA7" s="715"/>
      <c r="DB7" s="715"/>
      <c r="DC7" s="715"/>
      <c r="DD7" s="684">
        <v>27056</v>
      </c>
      <c r="DE7" s="679"/>
      <c r="DF7" s="679"/>
      <c r="DG7" s="679"/>
      <c r="DH7" s="679"/>
      <c r="DI7" s="679"/>
      <c r="DJ7" s="679"/>
      <c r="DK7" s="679"/>
      <c r="DL7" s="679"/>
      <c r="DM7" s="679"/>
      <c r="DN7" s="679"/>
      <c r="DO7" s="679"/>
      <c r="DP7" s="680"/>
      <c r="DQ7" s="684">
        <v>1077150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4988</v>
      </c>
      <c r="S8" s="679"/>
      <c r="T8" s="679"/>
      <c r="U8" s="679"/>
      <c r="V8" s="679"/>
      <c r="W8" s="679"/>
      <c r="X8" s="679"/>
      <c r="Y8" s="680"/>
      <c r="Z8" s="715">
        <v>0</v>
      </c>
      <c r="AA8" s="715"/>
      <c r="AB8" s="715"/>
      <c r="AC8" s="715"/>
      <c r="AD8" s="716">
        <v>4988</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34371</v>
      </c>
      <c r="BH8" s="679"/>
      <c r="BI8" s="679"/>
      <c r="BJ8" s="679"/>
      <c r="BK8" s="679"/>
      <c r="BL8" s="679"/>
      <c r="BM8" s="679"/>
      <c r="BN8" s="680"/>
      <c r="BO8" s="715">
        <v>1.9</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3282632</v>
      </c>
      <c r="CS8" s="679"/>
      <c r="CT8" s="679"/>
      <c r="CU8" s="679"/>
      <c r="CV8" s="679"/>
      <c r="CW8" s="679"/>
      <c r="CX8" s="679"/>
      <c r="CY8" s="680"/>
      <c r="CZ8" s="715">
        <v>28.6</v>
      </c>
      <c r="DA8" s="715"/>
      <c r="DB8" s="715"/>
      <c r="DC8" s="715"/>
      <c r="DD8" s="684">
        <v>242127</v>
      </c>
      <c r="DE8" s="679"/>
      <c r="DF8" s="679"/>
      <c r="DG8" s="679"/>
      <c r="DH8" s="679"/>
      <c r="DI8" s="679"/>
      <c r="DJ8" s="679"/>
      <c r="DK8" s="679"/>
      <c r="DL8" s="679"/>
      <c r="DM8" s="679"/>
      <c r="DN8" s="679"/>
      <c r="DO8" s="679"/>
      <c r="DP8" s="680"/>
      <c r="DQ8" s="684">
        <v>1620186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2635</v>
      </c>
      <c r="S9" s="679"/>
      <c r="T9" s="679"/>
      <c r="U9" s="679"/>
      <c r="V9" s="679"/>
      <c r="W9" s="679"/>
      <c r="X9" s="679"/>
      <c r="Y9" s="680"/>
      <c r="Z9" s="715">
        <v>0</v>
      </c>
      <c r="AA9" s="715"/>
      <c r="AB9" s="715"/>
      <c r="AC9" s="715"/>
      <c r="AD9" s="716">
        <v>2635</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635941</v>
      </c>
      <c r="BH9" s="679"/>
      <c r="BI9" s="679"/>
      <c r="BJ9" s="679"/>
      <c r="BK9" s="679"/>
      <c r="BL9" s="679"/>
      <c r="BM9" s="679"/>
      <c r="BN9" s="680"/>
      <c r="BO9" s="715">
        <v>35.1</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1021228</v>
      </c>
      <c r="CS9" s="679"/>
      <c r="CT9" s="679"/>
      <c r="CU9" s="679"/>
      <c r="CV9" s="679"/>
      <c r="CW9" s="679"/>
      <c r="CX9" s="679"/>
      <c r="CY9" s="680"/>
      <c r="CZ9" s="715">
        <v>8.9</v>
      </c>
      <c r="DA9" s="715"/>
      <c r="DB9" s="715"/>
      <c r="DC9" s="715"/>
      <c r="DD9" s="684">
        <v>56003</v>
      </c>
      <c r="DE9" s="679"/>
      <c r="DF9" s="679"/>
      <c r="DG9" s="679"/>
      <c r="DH9" s="679"/>
      <c r="DI9" s="679"/>
      <c r="DJ9" s="679"/>
      <c r="DK9" s="679"/>
      <c r="DL9" s="679"/>
      <c r="DM9" s="679"/>
      <c r="DN9" s="679"/>
      <c r="DO9" s="679"/>
      <c r="DP9" s="680"/>
      <c r="DQ9" s="684">
        <v>788931</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229</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55541</v>
      </c>
      <c r="BH10" s="679"/>
      <c r="BI10" s="679"/>
      <c r="BJ10" s="679"/>
      <c r="BK10" s="679"/>
      <c r="BL10" s="679"/>
      <c r="BM10" s="679"/>
      <c r="BN10" s="680"/>
      <c r="BO10" s="715">
        <v>3.1</v>
      </c>
      <c r="BP10" s="715"/>
      <c r="BQ10" s="715"/>
      <c r="BR10" s="715"/>
      <c r="BS10" s="684" t="s">
        <v>229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10208</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5257</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351801</v>
      </c>
      <c r="S11" s="679"/>
      <c r="T11" s="679"/>
      <c r="U11" s="679"/>
      <c r="V11" s="679"/>
      <c r="W11" s="679"/>
      <c r="X11" s="679"/>
      <c r="Y11" s="680"/>
      <c r="Z11" s="681">
        <v>3</v>
      </c>
      <c r="AA11" s="682"/>
      <c r="AB11" s="682"/>
      <c r="AC11" s="683"/>
      <c r="AD11" s="684">
        <v>351801</v>
      </c>
      <c r="AE11" s="679"/>
      <c r="AF11" s="679"/>
      <c r="AG11" s="679"/>
      <c r="AH11" s="679"/>
      <c r="AI11" s="679"/>
      <c r="AJ11" s="679"/>
      <c r="AK11" s="680"/>
      <c r="AL11" s="681">
        <v>6.3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54469</v>
      </c>
      <c r="BH11" s="679"/>
      <c r="BI11" s="679"/>
      <c r="BJ11" s="679"/>
      <c r="BK11" s="679"/>
      <c r="BL11" s="679"/>
      <c r="BM11" s="679"/>
      <c r="BN11" s="680"/>
      <c r="BO11" s="715">
        <v>3</v>
      </c>
      <c r="BP11" s="715"/>
      <c r="BQ11" s="715"/>
      <c r="BR11" s="715"/>
      <c r="BS11" s="684" t="s">
        <v>128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388246</v>
      </c>
      <c r="CS11" s="679"/>
      <c r="CT11" s="679"/>
      <c r="CU11" s="679"/>
      <c r="CV11" s="679"/>
      <c r="CW11" s="679"/>
      <c r="CX11" s="679"/>
      <c r="CY11" s="680"/>
      <c r="CZ11" s="715">
        <v>3.4</v>
      </c>
      <c r="DA11" s="715"/>
      <c r="DB11" s="715"/>
      <c r="DC11" s="715"/>
      <c r="DD11" s="684">
        <v>107781</v>
      </c>
      <c r="DE11" s="679"/>
      <c r="DF11" s="679"/>
      <c r="DG11" s="679"/>
      <c r="DH11" s="679"/>
      <c r="DI11" s="679"/>
      <c r="DJ11" s="679"/>
      <c r="DK11" s="679"/>
      <c r="DL11" s="679"/>
      <c r="DM11" s="679"/>
      <c r="DN11" s="679"/>
      <c r="DO11" s="679"/>
      <c r="DP11" s="680"/>
      <c r="DQ11" s="684">
        <v>186072</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229</v>
      </c>
      <c r="AA12" s="715"/>
      <c r="AB12" s="715"/>
      <c r="AC12" s="715"/>
      <c r="AD12" s="716" t="s">
        <v>229</v>
      </c>
      <c r="AE12" s="716"/>
      <c r="AF12" s="716"/>
      <c r="AG12" s="716"/>
      <c r="AH12" s="716"/>
      <c r="AI12" s="716"/>
      <c r="AJ12" s="716"/>
      <c r="AK12" s="716"/>
      <c r="AL12" s="681" t="s">
        <v>229</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829662</v>
      </c>
      <c r="BH12" s="679"/>
      <c r="BI12" s="679"/>
      <c r="BJ12" s="679"/>
      <c r="BK12" s="679"/>
      <c r="BL12" s="679"/>
      <c r="BM12" s="679"/>
      <c r="BN12" s="680"/>
      <c r="BO12" s="715">
        <v>45.7</v>
      </c>
      <c r="BP12" s="715"/>
      <c r="BQ12" s="715"/>
      <c r="BR12" s="715"/>
      <c r="BS12" s="684" t="s">
        <v>128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269952</v>
      </c>
      <c r="CS12" s="679"/>
      <c r="CT12" s="679"/>
      <c r="CU12" s="679"/>
      <c r="CV12" s="679"/>
      <c r="CW12" s="679"/>
      <c r="CX12" s="679"/>
      <c r="CY12" s="680"/>
      <c r="CZ12" s="715">
        <v>2.4</v>
      </c>
      <c r="DA12" s="715"/>
      <c r="DB12" s="715"/>
      <c r="DC12" s="715"/>
      <c r="DD12" s="684">
        <v>1858</v>
      </c>
      <c r="DE12" s="679"/>
      <c r="DF12" s="679"/>
      <c r="DG12" s="679"/>
      <c r="DH12" s="679"/>
      <c r="DI12" s="679"/>
      <c r="DJ12" s="679"/>
      <c r="DK12" s="679"/>
      <c r="DL12" s="679"/>
      <c r="DM12" s="679"/>
      <c r="DN12" s="679"/>
      <c r="DO12" s="679"/>
      <c r="DP12" s="680"/>
      <c r="DQ12" s="684">
        <v>143193</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229</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820316</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874300</v>
      </c>
      <c r="CS13" s="679"/>
      <c r="CT13" s="679"/>
      <c r="CU13" s="679"/>
      <c r="CV13" s="679"/>
      <c r="CW13" s="679"/>
      <c r="CX13" s="679"/>
      <c r="CY13" s="680"/>
      <c r="CZ13" s="715">
        <v>7.6</v>
      </c>
      <c r="DA13" s="715"/>
      <c r="DB13" s="715"/>
      <c r="DC13" s="715"/>
      <c r="DD13" s="684">
        <v>366976</v>
      </c>
      <c r="DE13" s="679"/>
      <c r="DF13" s="679"/>
      <c r="DG13" s="679"/>
      <c r="DH13" s="679"/>
      <c r="DI13" s="679"/>
      <c r="DJ13" s="679"/>
      <c r="DK13" s="679"/>
      <c r="DL13" s="679"/>
      <c r="DM13" s="679"/>
      <c r="DN13" s="679"/>
      <c r="DO13" s="679"/>
      <c r="DP13" s="680"/>
      <c r="DQ13" s="684">
        <v>546827</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11791</v>
      </c>
      <c r="S14" s="679"/>
      <c r="T14" s="679"/>
      <c r="U14" s="679"/>
      <c r="V14" s="679"/>
      <c r="W14" s="679"/>
      <c r="X14" s="679"/>
      <c r="Y14" s="680"/>
      <c r="Z14" s="715">
        <v>0.1</v>
      </c>
      <c r="AA14" s="715"/>
      <c r="AB14" s="715"/>
      <c r="AC14" s="715"/>
      <c r="AD14" s="716">
        <v>11791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72373</v>
      </c>
      <c r="BH14" s="679"/>
      <c r="BI14" s="679"/>
      <c r="BJ14" s="679"/>
      <c r="BK14" s="679"/>
      <c r="BL14" s="679"/>
      <c r="BM14" s="679"/>
      <c r="BN14" s="680"/>
      <c r="BO14" s="715">
        <v>4</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608196</v>
      </c>
      <c r="CS14" s="679"/>
      <c r="CT14" s="679"/>
      <c r="CU14" s="679"/>
      <c r="CV14" s="679"/>
      <c r="CW14" s="679"/>
      <c r="CX14" s="679"/>
      <c r="CY14" s="680"/>
      <c r="CZ14" s="715">
        <v>5.3</v>
      </c>
      <c r="DA14" s="715"/>
      <c r="DB14" s="715"/>
      <c r="DC14" s="715"/>
      <c r="DD14" s="684">
        <v>26468</v>
      </c>
      <c r="DE14" s="679"/>
      <c r="DF14" s="679"/>
      <c r="DG14" s="679"/>
      <c r="DH14" s="679"/>
      <c r="DI14" s="679"/>
      <c r="DJ14" s="679"/>
      <c r="DK14" s="679"/>
      <c r="DL14" s="679"/>
      <c r="DM14" s="679"/>
      <c r="DN14" s="679"/>
      <c r="DO14" s="679"/>
      <c r="DP14" s="680"/>
      <c r="DQ14" s="684">
        <v>458540</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128</v>
      </c>
      <c r="AA15" s="715"/>
      <c r="AB15" s="715"/>
      <c r="AC15" s="715"/>
      <c r="AD15" s="716" t="s">
        <v>229</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131772</v>
      </c>
      <c r="BH15" s="679"/>
      <c r="BI15" s="679"/>
      <c r="BJ15" s="679"/>
      <c r="BK15" s="679"/>
      <c r="BL15" s="679"/>
      <c r="BM15" s="679"/>
      <c r="BN15" s="680"/>
      <c r="BO15" s="715">
        <v>7.3</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1221571</v>
      </c>
      <c r="CS15" s="679"/>
      <c r="CT15" s="679"/>
      <c r="CU15" s="679"/>
      <c r="CV15" s="679"/>
      <c r="CW15" s="679"/>
      <c r="CX15" s="679"/>
      <c r="CY15" s="680"/>
      <c r="CZ15" s="715">
        <v>10.7</v>
      </c>
      <c r="DA15" s="715"/>
      <c r="DB15" s="715"/>
      <c r="DC15" s="715"/>
      <c r="DD15" s="684">
        <v>600626</v>
      </c>
      <c r="DE15" s="679"/>
      <c r="DF15" s="679"/>
      <c r="DG15" s="679"/>
      <c r="DH15" s="679"/>
      <c r="DI15" s="679"/>
      <c r="DJ15" s="679"/>
      <c r="DK15" s="679"/>
      <c r="DL15" s="679"/>
      <c r="DM15" s="679"/>
      <c r="DN15" s="679"/>
      <c r="DO15" s="679"/>
      <c r="DP15" s="680"/>
      <c r="DQ15" s="684">
        <v>655099</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2200</v>
      </c>
      <c r="S16" s="679"/>
      <c r="T16" s="679"/>
      <c r="U16" s="679"/>
      <c r="V16" s="679"/>
      <c r="W16" s="679"/>
      <c r="X16" s="679"/>
      <c r="Y16" s="680"/>
      <c r="Z16" s="715">
        <v>0</v>
      </c>
      <c r="AA16" s="715"/>
      <c r="AB16" s="715"/>
      <c r="AC16" s="715"/>
      <c r="AD16" s="716">
        <v>2200</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229</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37103</v>
      </c>
      <c r="CS16" s="679"/>
      <c r="CT16" s="679"/>
      <c r="CU16" s="679"/>
      <c r="CV16" s="679"/>
      <c r="CW16" s="679"/>
      <c r="CX16" s="679"/>
      <c r="CY16" s="680"/>
      <c r="CZ16" s="715">
        <v>0.3</v>
      </c>
      <c r="DA16" s="715"/>
      <c r="DB16" s="715"/>
      <c r="DC16" s="715"/>
      <c r="DD16" s="684" t="s">
        <v>229</v>
      </c>
      <c r="DE16" s="679"/>
      <c r="DF16" s="679"/>
      <c r="DG16" s="679"/>
      <c r="DH16" s="679"/>
      <c r="DI16" s="679"/>
      <c r="DJ16" s="679"/>
      <c r="DK16" s="679"/>
      <c r="DL16" s="679"/>
      <c r="DM16" s="679"/>
      <c r="DN16" s="679"/>
      <c r="DO16" s="679"/>
      <c r="DP16" s="680"/>
      <c r="DQ16" s="684">
        <v>15936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39903</v>
      </c>
      <c r="S17" s="679"/>
      <c r="T17" s="679"/>
      <c r="U17" s="679"/>
      <c r="V17" s="679"/>
      <c r="W17" s="679"/>
      <c r="X17" s="679"/>
      <c r="Y17" s="680"/>
      <c r="Z17" s="715">
        <v>0.3</v>
      </c>
      <c r="AA17" s="715"/>
      <c r="AB17" s="715"/>
      <c r="AC17" s="715"/>
      <c r="AD17" s="716">
        <v>39903</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229</v>
      </c>
      <c r="BP17" s="715"/>
      <c r="BQ17" s="715"/>
      <c r="BR17" s="715"/>
      <c r="BS17" s="684" t="s">
        <v>229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860362</v>
      </c>
      <c r="CS17" s="679"/>
      <c r="CT17" s="679"/>
      <c r="CU17" s="679"/>
      <c r="CV17" s="679"/>
      <c r="CW17" s="679"/>
      <c r="CX17" s="679"/>
      <c r="CY17" s="680"/>
      <c r="CZ17" s="715">
        <v>7.5</v>
      </c>
      <c r="DA17" s="715"/>
      <c r="DB17" s="715"/>
      <c r="DC17" s="715"/>
      <c r="DD17" s="684" t="s">
        <v>128</v>
      </c>
      <c r="DE17" s="679"/>
      <c r="DF17" s="679"/>
      <c r="DG17" s="679"/>
      <c r="DH17" s="679"/>
      <c r="DI17" s="679"/>
      <c r="DJ17" s="679"/>
      <c r="DK17" s="679"/>
      <c r="DL17" s="679"/>
      <c r="DM17" s="679"/>
      <c r="DN17" s="679"/>
      <c r="DO17" s="679"/>
      <c r="DP17" s="680"/>
      <c r="DQ17" s="684">
        <v>785879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13096</v>
      </c>
      <c r="S18" s="679"/>
      <c r="T18" s="679"/>
      <c r="U18" s="679"/>
      <c r="V18" s="679"/>
      <c r="W18" s="679"/>
      <c r="X18" s="679"/>
      <c r="Y18" s="680"/>
      <c r="Z18" s="715">
        <v>0.1</v>
      </c>
      <c r="AA18" s="715"/>
      <c r="AB18" s="715"/>
      <c r="AC18" s="715"/>
      <c r="AD18" s="716">
        <v>13096</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229</v>
      </c>
      <c r="DA18" s="715"/>
      <c r="DB18" s="715"/>
      <c r="DC18" s="715"/>
      <c r="DD18" s="684" t="s">
        <v>128</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1368</v>
      </c>
      <c r="S19" s="679"/>
      <c r="T19" s="679"/>
      <c r="U19" s="679"/>
      <c r="V19" s="679"/>
      <c r="W19" s="679"/>
      <c r="X19" s="679"/>
      <c r="Y19" s="680"/>
      <c r="Z19" s="715">
        <v>0</v>
      </c>
      <c r="AA19" s="715"/>
      <c r="AB19" s="715"/>
      <c r="AC19" s="715"/>
      <c r="AD19" s="716">
        <v>1368</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191</v>
      </c>
      <c r="BH19" s="679"/>
      <c r="BI19" s="679"/>
      <c r="BJ19" s="679"/>
      <c r="BK19" s="679"/>
      <c r="BL19" s="679"/>
      <c r="BM19" s="679"/>
      <c r="BN19" s="680"/>
      <c r="BO19" s="715">
        <v>0</v>
      </c>
      <c r="BP19" s="715"/>
      <c r="BQ19" s="715"/>
      <c r="BR19" s="715"/>
      <c r="BS19" s="684" t="s">
        <v>229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229</v>
      </c>
      <c r="DA19" s="715"/>
      <c r="DB19" s="715"/>
      <c r="DC19" s="715"/>
      <c r="DD19" s="684" t="s">
        <v>229</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450</v>
      </c>
      <c r="S20" s="679"/>
      <c r="T20" s="679"/>
      <c r="U20" s="679"/>
      <c r="V20" s="679"/>
      <c r="W20" s="679"/>
      <c r="X20" s="679"/>
      <c r="Y20" s="680"/>
      <c r="Z20" s="715">
        <v>0</v>
      </c>
      <c r="AA20" s="715"/>
      <c r="AB20" s="715"/>
      <c r="AC20" s="715"/>
      <c r="AD20" s="716">
        <v>450</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191</v>
      </c>
      <c r="BH20" s="679"/>
      <c r="BI20" s="679"/>
      <c r="BJ20" s="679"/>
      <c r="BK20" s="679"/>
      <c r="BL20" s="679"/>
      <c r="BM20" s="679"/>
      <c r="BN20" s="680"/>
      <c r="BO20" s="715">
        <v>0</v>
      </c>
      <c r="BP20" s="715"/>
      <c r="BQ20" s="715"/>
      <c r="BR20" s="715"/>
      <c r="BS20" s="684" t="s">
        <v>229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11466187</v>
      </c>
      <c r="CS20" s="679"/>
      <c r="CT20" s="679"/>
      <c r="CU20" s="679"/>
      <c r="CV20" s="679"/>
      <c r="CW20" s="679"/>
      <c r="CX20" s="679"/>
      <c r="CY20" s="680"/>
      <c r="CZ20" s="715">
        <v>100</v>
      </c>
      <c r="DA20" s="715"/>
      <c r="DB20" s="715"/>
      <c r="DC20" s="715"/>
      <c r="DD20" s="684">
        <v>1428895</v>
      </c>
      <c r="DE20" s="679"/>
      <c r="DF20" s="679"/>
      <c r="DG20" s="679"/>
      <c r="DH20" s="679"/>
      <c r="DI20" s="679"/>
      <c r="DJ20" s="679"/>
      <c r="DK20" s="679"/>
      <c r="DL20" s="679"/>
      <c r="DM20" s="679"/>
      <c r="DN20" s="679"/>
      <c r="DO20" s="679"/>
      <c r="DP20" s="680"/>
      <c r="DQ20" s="684">
        <v>6398162</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24989</v>
      </c>
      <c r="S21" s="679"/>
      <c r="T21" s="679"/>
      <c r="U21" s="679"/>
      <c r="V21" s="679"/>
      <c r="W21" s="679"/>
      <c r="X21" s="679"/>
      <c r="Y21" s="680"/>
      <c r="Z21" s="715">
        <v>0.2</v>
      </c>
      <c r="AA21" s="715"/>
      <c r="AB21" s="715"/>
      <c r="AC21" s="715"/>
      <c r="AD21" s="716">
        <v>24989</v>
      </c>
      <c r="AE21" s="716"/>
      <c r="AF21" s="716"/>
      <c r="AG21" s="716"/>
      <c r="AH21" s="716"/>
      <c r="AI21" s="716"/>
      <c r="AJ21" s="716"/>
      <c r="AK21" s="716"/>
      <c r="AL21" s="681">
        <v>0.4</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191</v>
      </c>
      <c r="BH21" s="679"/>
      <c r="BI21" s="679"/>
      <c r="BJ21" s="679"/>
      <c r="BK21" s="679"/>
      <c r="BL21" s="679"/>
      <c r="BM21" s="679"/>
      <c r="BN21" s="680"/>
      <c r="BO21" s="715">
        <v>0</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3522295</v>
      </c>
      <c r="S22" s="679"/>
      <c r="T22" s="679"/>
      <c r="U22" s="679"/>
      <c r="V22" s="679"/>
      <c r="W22" s="679"/>
      <c r="X22" s="679"/>
      <c r="Y22" s="680"/>
      <c r="Z22" s="715">
        <v>30</v>
      </c>
      <c r="AA22" s="715"/>
      <c r="AB22" s="715"/>
      <c r="AC22" s="715"/>
      <c r="AD22" s="716">
        <v>3198238</v>
      </c>
      <c r="AE22" s="716"/>
      <c r="AF22" s="716"/>
      <c r="AG22" s="716"/>
      <c r="AH22" s="716"/>
      <c r="AI22" s="716"/>
      <c r="AJ22" s="716"/>
      <c r="AK22" s="716"/>
      <c r="AL22" s="681">
        <v>57.5</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229</v>
      </c>
      <c r="BH22" s="679"/>
      <c r="BI22" s="679"/>
      <c r="BJ22" s="679"/>
      <c r="BK22" s="679"/>
      <c r="BL22" s="679"/>
      <c r="BM22" s="679"/>
      <c r="BN22" s="680"/>
      <c r="BO22" s="715" t="s">
        <v>229</v>
      </c>
      <c r="BP22" s="715"/>
      <c r="BQ22" s="715"/>
      <c r="BR22" s="715"/>
      <c r="BS22" s="684" t="s">
        <v>229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3198238</v>
      </c>
      <c r="S23" s="679"/>
      <c r="T23" s="679"/>
      <c r="U23" s="679"/>
      <c r="V23" s="679"/>
      <c r="W23" s="679"/>
      <c r="X23" s="679"/>
      <c r="Y23" s="680"/>
      <c r="Z23" s="715">
        <v>27.3</v>
      </c>
      <c r="AA23" s="715"/>
      <c r="AB23" s="715"/>
      <c r="AC23" s="715"/>
      <c r="AD23" s="716">
        <v>3198238</v>
      </c>
      <c r="AE23" s="716"/>
      <c r="AF23" s="716"/>
      <c r="AG23" s="716"/>
      <c r="AH23" s="716"/>
      <c r="AI23" s="716"/>
      <c r="AJ23" s="716"/>
      <c r="AK23" s="716"/>
      <c r="AL23" s="681">
        <v>57.5</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324057</v>
      </c>
      <c r="S24" s="679"/>
      <c r="T24" s="679"/>
      <c r="U24" s="679"/>
      <c r="V24" s="679"/>
      <c r="W24" s="679"/>
      <c r="X24" s="679"/>
      <c r="Y24" s="680"/>
      <c r="Z24" s="715">
        <v>2.8</v>
      </c>
      <c r="AA24" s="715"/>
      <c r="AB24" s="715"/>
      <c r="AC24" s="715"/>
      <c r="AD24" s="716" t="s">
        <v>128</v>
      </c>
      <c r="AE24" s="716"/>
      <c r="AF24" s="716"/>
      <c r="AG24" s="716"/>
      <c r="AH24" s="716"/>
      <c r="AI24" s="716"/>
      <c r="AJ24" s="716"/>
      <c r="AK24" s="716"/>
      <c r="AL24" s="681" t="s">
        <v>229</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229</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3978241</v>
      </c>
      <c r="CS24" s="734"/>
      <c r="CT24" s="734"/>
      <c r="CU24" s="734"/>
      <c r="CV24" s="734"/>
      <c r="CW24" s="734"/>
      <c r="CX24" s="734"/>
      <c r="CY24" s="777"/>
      <c r="CZ24" s="778">
        <v>34.700000000000003</v>
      </c>
      <c r="DA24" s="751"/>
      <c r="DB24" s="751"/>
      <c r="DC24" s="781"/>
      <c r="DD24" s="776">
        <v>2727124</v>
      </c>
      <c r="DE24" s="734"/>
      <c r="DF24" s="734"/>
      <c r="DG24" s="734"/>
      <c r="DH24" s="734"/>
      <c r="DI24" s="734"/>
      <c r="DJ24" s="734"/>
      <c r="DK24" s="777"/>
      <c r="DL24" s="776">
        <v>2710456</v>
      </c>
      <c r="DM24" s="734"/>
      <c r="DN24" s="734"/>
      <c r="DO24" s="734"/>
      <c r="DP24" s="734"/>
      <c r="DQ24" s="734"/>
      <c r="DR24" s="734"/>
      <c r="DS24" s="734"/>
      <c r="DT24" s="734"/>
      <c r="DU24" s="734"/>
      <c r="DV24" s="777"/>
      <c r="DW24" s="778">
        <v>46.9</v>
      </c>
      <c r="DX24" s="751"/>
      <c r="DY24" s="751"/>
      <c r="DZ24" s="751"/>
      <c r="EA24" s="751"/>
      <c r="EB24" s="751"/>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229</v>
      </c>
      <c r="AA25" s="715"/>
      <c r="AB25" s="715"/>
      <c r="AC25" s="715"/>
      <c r="AD25" s="716" t="s">
        <v>128</v>
      </c>
      <c r="AE25" s="716"/>
      <c r="AF25" s="716"/>
      <c r="AG25" s="716"/>
      <c r="AH25" s="716"/>
      <c r="AI25" s="716"/>
      <c r="AJ25" s="716"/>
      <c r="AK25" s="716"/>
      <c r="AL25" s="681" t="s">
        <v>128</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229</v>
      </c>
      <c r="BP25" s="715"/>
      <c r="BQ25" s="715"/>
      <c r="BR25" s="715"/>
      <c r="BS25" s="684" t="s">
        <v>229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1506914</v>
      </c>
      <c r="CS25" s="697"/>
      <c r="CT25" s="697"/>
      <c r="CU25" s="697"/>
      <c r="CV25" s="697"/>
      <c r="CW25" s="697"/>
      <c r="CX25" s="697"/>
      <c r="CY25" s="698"/>
      <c r="CZ25" s="681">
        <v>13.1</v>
      </c>
      <c r="DA25" s="699"/>
      <c r="DB25" s="699"/>
      <c r="DC25" s="700"/>
      <c r="DD25" s="684">
        <v>1459767</v>
      </c>
      <c r="DE25" s="697"/>
      <c r="DF25" s="697"/>
      <c r="DG25" s="697"/>
      <c r="DH25" s="697"/>
      <c r="DI25" s="697"/>
      <c r="DJ25" s="697"/>
      <c r="DK25" s="698"/>
      <c r="DL25" s="684">
        <v>1450410</v>
      </c>
      <c r="DM25" s="697"/>
      <c r="DN25" s="697"/>
      <c r="DO25" s="697"/>
      <c r="DP25" s="697"/>
      <c r="DQ25" s="697"/>
      <c r="DR25" s="697"/>
      <c r="DS25" s="697"/>
      <c r="DT25" s="697"/>
      <c r="DU25" s="697"/>
      <c r="DV25" s="698"/>
      <c r="DW25" s="681">
        <v>25.1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5846621</v>
      </c>
      <c r="S26" s="679"/>
      <c r="T26" s="679"/>
      <c r="U26" s="679"/>
      <c r="V26" s="679"/>
      <c r="W26" s="679"/>
      <c r="X26" s="679"/>
      <c r="Y26" s="680"/>
      <c r="Z26" s="715">
        <v>49.9</v>
      </c>
      <c r="AA26" s="715"/>
      <c r="AB26" s="715"/>
      <c r="AC26" s="715"/>
      <c r="AD26" s="716">
        <v>5522564</v>
      </c>
      <c r="AE26" s="716"/>
      <c r="AF26" s="716"/>
      <c r="AG26" s="716"/>
      <c r="AH26" s="716"/>
      <c r="AI26" s="716"/>
      <c r="AJ26" s="716"/>
      <c r="AK26" s="716"/>
      <c r="AL26" s="681">
        <v>99.2</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229</v>
      </c>
      <c r="BP26" s="715"/>
      <c r="BQ26" s="715"/>
      <c r="BR26" s="715"/>
      <c r="BS26" s="684" t="s">
        <v>229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842145</v>
      </c>
      <c r="CS26" s="679"/>
      <c r="CT26" s="679"/>
      <c r="CU26" s="679"/>
      <c r="CV26" s="679"/>
      <c r="CW26" s="679"/>
      <c r="CX26" s="679"/>
      <c r="CY26" s="680"/>
      <c r="CZ26" s="681">
        <v>7.3</v>
      </c>
      <c r="DA26" s="699"/>
      <c r="DB26" s="699"/>
      <c r="DC26" s="700"/>
      <c r="DD26" s="684">
        <v>802056</v>
      </c>
      <c r="DE26" s="679"/>
      <c r="DF26" s="679"/>
      <c r="DG26" s="679"/>
      <c r="DH26" s="679"/>
      <c r="DI26" s="679"/>
      <c r="DJ26" s="679"/>
      <c r="DK26" s="680"/>
      <c r="DL26" s="684" t="s">
        <v>128</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2881</v>
      </c>
      <c r="S27" s="679"/>
      <c r="T27" s="679"/>
      <c r="U27" s="679"/>
      <c r="V27" s="679"/>
      <c r="W27" s="679"/>
      <c r="X27" s="679"/>
      <c r="Y27" s="680"/>
      <c r="Z27" s="715">
        <v>0</v>
      </c>
      <c r="AA27" s="715"/>
      <c r="AB27" s="715"/>
      <c r="AC27" s="715"/>
      <c r="AD27" s="716">
        <v>2881</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1814320</v>
      </c>
      <c r="BH27" s="679"/>
      <c r="BI27" s="679"/>
      <c r="BJ27" s="679"/>
      <c r="BK27" s="679"/>
      <c r="BL27" s="679"/>
      <c r="BM27" s="679"/>
      <c r="BN27" s="680"/>
      <c r="BO27" s="715">
        <v>100</v>
      </c>
      <c r="BP27" s="715"/>
      <c r="BQ27" s="715"/>
      <c r="BR27" s="715"/>
      <c r="BS27" s="684" t="s">
        <v>229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1610965</v>
      </c>
      <c r="CS27" s="697"/>
      <c r="CT27" s="697"/>
      <c r="CU27" s="697"/>
      <c r="CV27" s="697"/>
      <c r="CW27" s="697"/>
      <c r="CX27" s="697"/>
      <c r="CY27" s="698"/>
      <c r="CZ27" s="681">
        <v>14</v>
      </c>
      <c r="DA27" s="699"/>
      <c r="DB27" s="699"/>
      <c r="DC27" s="700"/>
      <c r="DD27" s="684">
        <v>481478</v>
      </c>
      <c r="DE27" s="697"/>
      <c r="DF27" s="697"/>
      <c r="DG27" s="697"/>
      <c r="DH27" s="697"/>
      <c r="DI27" s="697"/>
      <c r="DJ27" s="697"/>
      <c r="DK27" s="698"/>
      <c r="DL27" s="684">
        <v>474167</v>
      </c>
      <c r="DM27" s="697"/>
      <c r="DN27" s="697"/>
      <c r="DO27" s="697"/>
      <c r="DP27" s="697"/>
      <c r="DQ27" s="697"/>
      <c r="DR27" s="697"/>
      <c r="DS27" s="697"/>
      <c r="DT27" s="697"/>
      <c r="DU27" s="697"/>
      <c r="DV27" s="698"/>
      <c r="DW27" s="681">
        <v>8.1999999999999993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119312</v>
      </c>
      <c r="S28" s="679"/>
      <c r="T28" s="679"/>
      <c r="U28" s="679"/>
      <c r="V28" s="679"/>
      <c r="W28" s="679"/>
      <c r="X28" s="679"/>
      <c r="Y28" s="680"/>
      <c r="Z28" s="715">
        <v>1</v>
      </c>
      <c r="AA28" s="715"/>
      <c r="AB28" s="715"/>
      <c r="AC28" s="715"/>
      <c r="AD28" s="716" t="s">
        <v>229</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860362</v>
      </c>
      <c r="CS28" s="679"/>
      <c r="CT28" s="679"/>
      <c r="CU28" s="679"/>
      <c r="CV28" s="679"/>
      <c r="CW28" s="679"/>
      <c r="CX28" s="679"/>
      <c r="CY28" s="680"/>
      <c r="CZ28" s="681">
        <v>7.5</v>
      </c>
      <c r="DA28" s="699"/>
      <c r="DB28" s="699"/>
      <c r="DC28" s="700"/>
      <c r="DD28" s="684">
        <v>785879</v>
      </c>
      <c r="DE28" s="679"/>
      <c r="DF28" s="679"/>
      <c r="DG28" s="679"/>
      <c r="DH28" s="679"/>
      <c r="DI28" s="679"/>
      <c r="DJ28" s="679"/>
      <c r="DK28" s="680"/>
      <c r="DL28" s="684">
        <v>785879</v>
      </c>
      <c r="DM28" s="679"/>
      <c r="DN28" s="679"/>
      <c r="DO28" s="679"/>
      <c r="DP28" s="679"/>
      <c r="DQ28" s="679"/>
      <c r="DR28" s="679"/>
      <c r="DS28" s="679"/>
      <c r="DT28" s="679"/>
      <c r="DU28" s="679"/>
      <c r="DV28" s="680"/>
      <c r="DW28" s="681">
        <v>13.6</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77384</v>
      </c>
      <c r="S29" s="679"/>
      <c r="T29" s="679"/>
      <c r="U29" s="679"/>
      <c r="V29" s="679"/>
      <c r="W29" s="679"/>
      <c r="X29" s="679"/>
      <c r="Y29" s="680"/>
      <c r="Z29" s="715">
        <v>0.7</v>
      </c>
      <c r="AA29" s="715"/>
      <c r="AB29" s="715"/>
      <c r="AC29" s="715"/>
      <c r="AD29" s="716">
        <v>2651</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860345</v>
      </c>
      <c r="CS29" s="697"/>
      <c r="CT29" s="697"/>
      <c r="CU29" s="697"/>
      <c r="CV29" s="697"/>
      <c r="CW29" s="697"/>
      <c r="CX29" s="697"/>
      <c r="CY29" s="698"/>
      <c r="CZ29" s="681">
        <v>7.5</v>
      </c>
      <c r="DA29" s="699"/>
      <c r="DB29" s="699"/>
      <c r="DC29" s="700"/>
      <c r="DD29" s="684">
        <v>785862</v>
      </c>
      <c r="DE29" s="697"/>
      <c r="DF29" s="697"/>
      <c r="DG29" s="697"/>
      <c r="DH29" s="697"/>
      <c r="DI29" s="697"/>
      <c r="DJ29" s="697"/>
      <c r="DK29" s="698"/>
      <c r="DL29" s="684">
        <v>785862</v>
      </c>
      <c r="DM29" s="697"/>
      <c r="DN29" s="697"/>
      <c r="DO29" s="697"/>
      <c r="DP29" s="697"/>
      <c r="DQ29" s="697"/>
      <c r="DR29" s="697"/>
      <c r="DS29" s="697"/>
      <c r="DT29" s="697"/>
      <c r="DU29" s="697"/>
      <c r="DV29" s="698"/>
      <c r="DW29" s="681">
        <v>13.6</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149451</v>
      </c>
      <c r="S30" s="679"/>
      <c r="T30" s="679"/>
      <c r="U30" s="679"/>
      <c r="V30" s="679"/>
      <c r="W30" s="679"/>
      <c r="X30" s="679"/>
      <c r="Y30" s="680"/>
      <c r="Z30" s="715">
        <v>1.3</v>
      </c>
      <c r="AA30" s="715"/>
      <c r="AB30" s="715"/>
      <c r="AC30" s="715"/>
      <c r="AD30" s="716" t="s">
        <v>229</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781056</v>
      </c>
      <c r="CS30" s="679"/>
      <c r="CT30" s="679"/>
      <c r="CU30" s="679"/>
      <c r="CV30" s="679"/>
      <c r="CW30" s="679"/>
      <c r="CX30" s="679"/>
      <c r="CY30" s="680"/>
      <c r="CZ30" s="681">
        <v>6.8</v>
      </c>
      <c r="DA30" s="699"/>
      <c r="DB30" s="699"/>
      <c r="DC30" s="700"/>
      <c r="DD30" s="684">
        <v>712016</v>
      </c>
      <c r="DE30" s="679"/>
      <c r="DF30" s="679"/>
      <c r="DG30" s="679"/>
      <c r="DH30" s="679"/>
      <c r="DI30" s="679"/>
      <c r="DJ30" s="679"/>
      <c r="DK30" s="680"/>
      <c r="DL30" s="684">
        <v>712016</v>
      </c>
      <c r="DM30" s="679"/>
      <c r="DN30" s="679"/>
      <c r="DO30" s="679"/>
      <c r="DP30" s="679"/>
      <c r="DQ30" s="679"/>
      <c r="DR30" s="679"/>
      <c r="DS30" s="679"/>
      <c r="DT30" s="679"/>
      <c r="DU30" s="679"/>
      <c r="DV30" s="680"/>
      <c r="DW30" s="681">
        <v>12.3</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1221374</v>
      </c>
      <c r="S31" s="679"/>
      <c r="T31" s="679"/>
      <c r="U31" s="679"/>
      <c r="V31" s="679"/>
      <c r="W31" s="679"/>
      <c r="X31" s="679"/>
      <c r="Y31" s="680"/>
      <c r="Z31" s="715">
        <v>10.4</v>
      </c>
      <c r="AA31" s="715"/>
      <c r="AB31" s="715"/>
      <c r="AC31" s="715"/>
      <c r="AD31" s="716" t="s">
        <v>229</v>
      </c>
      <c r="AE31" s="716"/>
      <c r="AF31" s="716"/>
      <c r="AG31" s="716"/>
      <c r="AH31" s="716"/>
      <c r="AI31" s="716"/>
      <c r="AJ31" s="716"/>
      <c r="AK31" s="716"/>
      <c r="AL31" s="681" t="s">
        <v>229</v>
      </c>
      <c r="AM31" s="682"/>
      <c r="AN31" s="682"/>
      <c r="AO31" s="717"/>
      <c r="AP31" s="753" t="s">
        <v>312</v>
      </c>
      <c r="AQ31" s="754"/>
      <c r="AR31" s="754"/>
      <c r="AS31" s="754"/>
      <c r="AT31" s="759" t="s">
        <v>313</v>
      </c>
      <c r="AU31" s="231"/>
      <c r="AV31" s="231"/>
      <c r="AW31" s="231"/>
      <c r="AX31" s="746" t="s">
        <v>190</v>
      </c>
      <c r="AY31" s="747"/>
      <c r="AZ31" s="747"/>
      <c r="BA31" s="747"/>
      <c r="BB31" s="747"/>
      <c r="BC31" s="747"/>
      <c r="BD31" s="747"/>
      <c r="BE31" s="747"/>
      <c r="BF31" s="748"/>
      <c r="BG31" s="749">
        <v>99.3</v>
      </c>
      <c r="BH31" s="750"/>
      <c r="BI31" s="750"/>
      <c r="BJ31" s="750"/>
      <c r="BK31" s="750"/>
      <c r="BL31" s="750"/>
      <c r="BM31" s="751">
        <v>97.3</v>
      </c>
      <c r="BN31" s="750"/>
      <c r="BO31" s="750"/>
      <c r="BP31" s="750"/>
      <c r="BQ31" s="752"/>
      <c r="BR31" s="749">
        <v>98.9</v>
      </c>
      <c r="BS31" s="750"/>
      <c r="BT31" s="750"/>
      <c r="BU31" s="750"/>
      <c r="BV31" s="750"/>
      <c r="BW31" s="750"/>
      <c r="BX31" s="751">
        <v>96.5</v>
      </c>
      <c r="BY31" s="750"/>
      <c r="BZ31" s="750"/>
      <c r="CA31" s="750"/>
      <c r="CB31" s="752"/>
      <c r="CD31" s="769"/>
      <c r="CE31" s="770"/>
      <c r="CF31" s="711" t="s">
        <v>314</v>
      </c>
      <c r="CG31" s="712"/>
      <c r="CH31" s="712"/>
      <c r="CI31" s="712"/>
      <c r="CJ31" s="712"/>
      <c r="CK31" s="712"/>
      <c r="CL31" s="712"/>
      <c r="CM31" s="712"/>
      <c r="CN31" s="712"/>
      <c r="CO31" s="712"/>
      <c r="CP31" s="712"/>
      <c r="CQ31" s="713"/>
      <c r="CR31" s="678">
        <v>79289</v>
      </c>
      <c r="CS31" s="697"/>
      <c r="CT31" s="697"/>
      <c r="CU31" s="697"/>
      <c r="CV31" s="697"/>
      <c r="CW31" s="697"/>
      <c r="CX31" s="697"/>
      <c r="CY31" s="698"/>
      <c r="CZ31" s="681">
        <v>0.7</v>
      </c>
      <c r="DA31" s="699"/>
      <c r="DB31" s="699"/>
      <c r="DC31" s="700"/>
      <c r="DD31" s="684">
        <v>73846</v>
      </c>
      <c r="DE31" s="697"/>
      <c r="DF31" s="697"/>
      <c r="DG31" s="697"/>
      <c r="DH31" s="697"/>
      <c r="DI31" s="697"/>
      <c r="DJ31" s="697"/>
      <c r="DK31" s="698"/>
      <c r="DL31" s="684">
        <v>73846</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229</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99.6</v>
      </c>
      <c r="BH32" s="697"/>
      <c r="BI32" s="697"/>
      <c r="BJ32" s="697"/>
      <c r="BK32" s="697"/>
      <c r="BL32" s="697"/>
      <c r="BM32" s="682">
        <v>98.8</v>
      </c>
      <c r="BN32" s="763"/>
      <c r="BO32" s="763"/>
      <c r="BP32" s="763"/>
      <c r="BQ32" s="721"/>
      <c r="BR32" s="762">
        <v>99.1</v>
      </c>
      <c r="BS32" s="697"/>
      <c r="BT32" s="697"/>
      <c r="BU32" s="697"/>
      <c r="BV32" s="697"/>
      <c r="BW32" s="697"/>
      <c r="BX32" s="682">
        <v>98.2</v>
      </c>
      <c r="BY32" s="763"/>
      <c r="BZ32" s="763"/>
      <c r="CA32" s="763"/>
      <c r="CB32" s="721"/>
      <c r="CD32" s="771"/>
      <c r="CE32" s="772"/>
      <c r="CF32" s="711" t="s">
        <v>318</v>
      </c>
      <c r="CG32" s="712"/>
      <c r="CH32" s="712"/>
      <c r="CI32" s="712"/>
      <c r="CJ32" s="712"/>
      <c r="CK32" s="712"/>
      <c r="CL32" s="712"/>
      <c r="CM32" s="712"/>
      <c r="CN32" s="712"/>
      <c r="CO32" s="712"/>
      <c r="CP32" s="712"/>
      <c r="CQ32" s="713"/>
      <c r="CR32" s="678">
        <v>17</v>
      </c>
      <c r="CS32" s="679"/>
      <c r="CT32" s="679"/>
      <c r="CU32" s="679"/>
      <c r="CV32" s="679"/>
      <c r="CW32" s="679"/>
      <c r="CX32" s="679"/>
      <c r="CY32" s="680"/>
      <c r="CZ32" s="681">
        <v>0</v>
      </c>
      <c r="DA32" s="699"/>
      <c r="DB32" s="699"/>
      <c r="DC32" s="700"/>
      <c r="DD32" s="684">
        <v>17</v>
      </c>
      <c r="DE32" s="679"/>
      <c r="DF32" s="679"/>
      <c r="DG32" s="679"/>
      <c r="DH32" s="679"/>
      <c r="DI32" s="679"/>
      <c r="DJ32" s="679"/>
      <c r="DK32" s="680"/>
      <c r="DL32" s="684">
        <v>17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769003</v>
      </c>
      <c r="S33" s="679"/>
      <c r="T33" s="679"/>
      <c r="U33" s="679"/>
      <c r="V33" s="679"/>
      <c r="W33" s="679"/>
      <c r="X33" s="679"/>
      <c r="Y33" s="680"/>
      <c r="Z33" s="715">
        <v>6.6</v>
      </c>
      <c r="AA33" s="715"/>
      <c r="AB33" s="715"/>
      <c r="AC33" s="715"/>
      <c r="AD33" s="716" t="s">
        <v>128</v>
      </c>
      <c r="AE33" s="716"/>
      <c r="AF33" s="716"/>
      <c r="AG33" s="716"/>
      <c r="AH33" s="716"/>
      <c r="AI33" s="716"/>
      <c r="AJ33" s="716"/>
      <c r="AK33" s="716"/>
      <c r="AL33" s="681" t="s">
        <v>128</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99</v>
      </c>
      <c r="BH33" s="663"/>
      <c r="BI33" s="663"/>
      <c r="BJ33" s="663"/>
      <c r="BK33" s="663"/>
      <c r="BL33" s="663"/>
      <c r="BM33" s="706">
        <v>95.4</v>
      </c>
      <c r="BN33" s="663"/>
      <c r="BO33" s="663"/>
      <c r="BP33" s="663"/>
      <c r="BQ33" s="727"/>
      <c r="BR33" s="745">
        <v>98.6</v>
      </c>
      <c r="BS33" s="663"/>
      <c r="BT33" s="663"/>
      <c r="BU33" s="663"/>
      <c r="BV33" s="663"/>
      <c r="BW33" s="663"/>
      <c r="BX33" s="706">
        <v>94.3</v>
      </c>
      <c r="BY33" s="663"/>
      <c r="BZ33" s="663"/>
      <c r="CA33" s="663"/>
      <c r="CB33" s="727"/>
      <c r="CD33" s="711" t="s">
        <v>321</v>
      </c>
      <c r="CE33" s="712"/>
      <c r="CF33" s="712"/>
      <c r="CG33" s="712"/>
      <c r="CH33" s="712"/>
      <c r="CI33" s="712"/>
      <c r="CJ33" s="712"/>
      <c r="CK33" s="712"/>
      <c r="CL33" s="712"/>
      <c r="CM33" s="712"/>
      <c r="CN33" s="712"/>
      <c r="CO33" s="712"/>
      <c r="CP33" s="712"/>
      <c r="CQ33" s="713"/>
      <c r="CR33" s="678">
        <v>6021948</v>
      </c>
      <c r="CS33" s="697"/>
      <c r="CT33" s="697"/>
      <c r="CU33" s="697"/>
      <c r="CV33" s="697"/>
      <c r="CW33" s="697"/>
      <c r="CX33" s="697"/>
      <c r="CY33" s="698"/>
      <c r="CZ33" s="681">
        <v>52.5</v>
      </c>
      <c r="DA33" s="699"/>
      <c r="DB33" s="699"/>
      <c r="DC33" s="700"/>
      <c r="DD33" s="684">
        <v>3371752</v>
      </c>
      <c r="DE33" s="697"/>
      <c r="DF33" s="697"/>
      <c r="DG33" s="697"/>
      <c r="DH33" s="697"/>
      <c r="DI33" s="697"/>
      <c r="DJ33" s="697"/>
      <c r="DK33" s="698"/>
      <c r="DL33" s="684">
        <v>2721408</v>
      </c>
      <c r="DM33" s="697"/>
      <c r="DN33" s="697"/>
      <c r="DO33" s="697"/>
      <c r="DP33" s="697"/>
      <c r="DQ33" s="697"/>
      <c r="DR33" s="697"/>
      <c r="DS33" s="697"/>
      <c r="DT33" s="697"/>
      <c r="DU33" s="697"/>
      <c r="DV33" s="698"/>
      <c r="DW33" s="681">
        <v>47.1</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31392</v>
      </c>
      <c r="S34" s="679"/>
      <c r="T34" s="679"/>
      <c r="U34" s="679"/>
      <c r="V34" s="679"/>
      <c r="W34" s="679"/>
      <c r="X34" s="679"/>
      <c r="Y34" s="680"/>
      <c r="Z34" s="715">
        <v>0.3</v>
      </c>
      <c r="AA34" s="715"/>
      <c r="AB34" s="715"/>
      <c r="AC34" s="715"/>
      <c r="AD34" s="716">
        <v>14830</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1345040</v>
      </c>
      <c r="CS34" s="679"/>
      <c r="CT34" s="679"/>
      <c r="CU34" s="679"/>
      <c r="CV34" s="679"/>
      <c r="CW34" s="679"/>
      <c r="CX34" s="679"/>
      <c r="CY34" s="680"/>
      <c r="CZ34" s="681">
        <v>11.7</v>
      </c>
      <c r="DA34" s="699"/>
      <c r="DB34" s="699"/>
      <c r="DC34" s="700"/>
      <c r="DD34" s="684">
        <v>809005</v>
      </c>
      <c r="DE34" s="679"/>
      <c r="DF34" s="679"/>
      <c r="DG34" s="679"/>
      <c r="DH34" s="679"/>
      <c r="DI34" s="679"/>
      <c r="DJ34" s="679"/>
      <c r="DK34" s="680"/>
      <c r="DL34" s="684">
        <v>671172</v>
      </c>
      <c r="DM34" s="679"/>
      <c r="DN34" s="679"/>
      <c r="DO34" s="679"/>
      <c r="DP34" s="679"/>
      <c r="DQ34" s="679"/>
      <c r="DR34" s="679"/>
      <c r="DS34" s="679"/>
      <c r="DT34" s="679"/>
      <c r="DU34" s="679"/>
      <c r="DV34" s="680"/>
      <c r="DW34" s="681">
        <v>11.6</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962654</v>
      </c>
      <c r="S35" s="679"/>
      <c r="T35" s="679"/>
      <c r="U35" s="679"/>
      <c r="V35" s="679"/>
      <c r="W35" s="679"/>
      <c r="X35" s="679"/>
      <c r="Y35" s="680"/>
      <c r="Z35" s="715">
        <v>8.1999999999999993</v>
      </c>
      <c r="AA35" s="715"/>
      <c r="AB35" s="715"/>
      <c r="AC35" s="715"/>
      <c r="AD35" s="716" t="s">
        <v>229</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27614</v>
      </c>
      <c r="CS35" s="697"/>
      <c r="CT35" s="697"/>
      <c r="CU35" s="697"/>
      <c r="CV35" s="697"/>
      <c r="CW35" s="697"/>
      <c r="CX35" s="697"/>
      <c r="CY35" s="698"/>
      <c r="CZ35" s="681">
        <v>0.2</v>
      </c>
      <c r="DA35" s="699"/>
      <c r="DB35" s="699"/>
      <c r="DC35" s="700"/>
      <c r="DD35" s="684">
        <v>18615</v>
      </c>
      <c r="DE35" s="697"/>
      <c r="DF35" s="697"/>
      <c r="DG35" s="697"/>
      <c r="DH35" s="697"/>
      <c r="DI35" s="697"/>
      <c r="DJ35" s="697"/>
      <c r="DK35" s="698"/>
      <c r="DL35" s="684">
        <v>17523</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794600</v>
      </c>
      <c r="S36" s="679"/>
      <c r="T36" s="679"/>
      <c r="U36" s="679"/>
      <c r="V36" s="679"/>
      <c r="W36" s="679"/>
      <c r="X36" s="679"/>
      <c r="Y36" s="680"/>
      <c r="Z36" s="715">
        <v>6.8</v>
      </c>
      <c r="AA36" s="715"/>
      <c r="AB36" s="715"/>
      <c r="AC36" s="715"/>
      <c r="AD36" s="716" t="s">
        <v>128</v>
      </c>
      <c r="AE36" s="716"/>
      <c r="AF36" s="716"/>
      <c r="AG36" s="716"/>
      <c r="AH36" s="716"/>
      <c r="AI36" s="716"/>
      <c r="AJ36" s="716"/>
      <c r="AK36" s="716"/>
      <c r="AL36" s="681" t="s">
        <v>229</v>
      </c>
      <c r="AM36" s="682"/>
      <c r="AN36" s="682"/>
      <c r="AO36" s="717"/>
      <c r="AP36" s="235"/>
      <c r="AQ36" s="730" t="s">
        <v>329</v>
      </c>
      <c r="AR36" s="731"/>
      <c r="AS36" s="731"/>
      <c r="AT36" s="731"/>
      <c r="AU36" s="731"/>
      <c r="AV36" s="731"/>
      <c r="AW36" s="731"/>
      <c r="AX36" s="731"/>
      <c r="AY36" s="732"/>
      <c r="AZ36" s="733">
        <v>1562775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67133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2283885</v>
      </c>
      <c r="CS36" s="679"/>
      <c r="CT36" s="679"/>
      <c r="CU36" s="679"/>
      <c r="CV36" s="679"/>
      <c r="CW36" s="679"/>
      <c r="CX36" s="679"/>
      <c r="CY36" s="680"/>
      <c r="CZ36" s="681">
        <v>19.899999999999999</v>
      </c>
      <c r="DA36" s="699"/>
      <c r="DB36" s="699"/>
      <c r="DC36" s="700"/>
      <c r="DD36" s="684">
        <v>1618911</v>
      </c>
      <c r="DE36" s="679"/>
      <c r="DF36" s="679"/>
      <c r="DG36" s="679"/>
      <c r="DH36" s="679"/>
      <c r="DI36" s="679"/>
      <c r="DJ36" s="679"/>
      <c r="DK36" s="680"/>
      <c r="DL36" s="684">
        <v>1362822</v>
      </c>
      <c r="DM36" s="679"/>
      <c r="DN36" s="679"/>
      <c r="DO36" s="679"/>
      <c r="DP36" s="679"/>
      <c r="DQ36" s="679"/>
      <c r="DR36" s="679"/>
      <c r="DS36" s="679"/>
      <c r="DT36" s="679"/>
      <c r="DU36" s="679"/>
      <c r="DV36" s="680"/>
      <c r="DW36" s="681">
        <v>23.6</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415873</v>
      </c>
      <c r="S37" s="679"/>
      <c r="T37" s="679"/>
      <c r="U37" s="679"/>
      <c r="V37" s="679"/>
      <c r="W37" s="679"/>
      <c r="X37" s="679"/>
      <c r="Y37" s="680"/>
      <c r="Z37" s="715">
        <v>3.5</v>
      </c>
      <c r="AA37" s="715"/>
      <c r="AB37" s="715"/>
      <c r="AC37" s="715"/>
      <c r="AD37" s="716" t="s">
        <v>229</v>
      </c>
      <c r="AE37" s="716"/>
      <c r="AF37" s="716"/>
      <c r="AG37" s="716"/>
      <c r="AH37" s="716"/>
      <c r="AI37" s="716"/>
      <c r="AJ37" s="716"/>
      <c r="AK37" s="716"/>
      <c r="AL37" s="681" t="s">
        <v>229</v>
      </c>
      <c r="AM37" s="682"/>
      <c r="AN37" s="682"/>
      <c r="AO37" s="717"/>
      <c r="AQ37" s="718" t="s">
        <v>333</v>
      </c>
      <c r="AR37" s="719"/>
      <c r="AS37" s="719"/>
      <c r="AT37" s="719"/>
      <c r="AU37" s="719"/>
      <c r="AV37" s="719"/>
      <c r="AW37" s="719"/>
      <c r="AX37" s="719"/>
      <c r="AY37" s="720"/>
      <c r="AZ37" s="678">
        <v>501193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43966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806602</v>
      </c>
      <c r="CS37" s="697"/>
      <c r="CT37" s="697"/>
      <c r="CU37" s="697"/>
      <c r="CV37" s="697"/>
      <c r="CW37" s="697"/>
      <c r="CX37" s="697"/>
      <c r="CY37" s="698"/>
      <c r="CZ37" s="681">
        <v>7</v>
      </c>
      <c r="DA37" s="699"/>
      <c r="DB37" s="699"/>
      <c r="DC37" s="700"/>
      <c r="DD37" s="684">
        <v>694302</v>
      </c>
      <c r="DE37" s="697"/>
      <c r="DF37" s="697"/>
      <c r="DG37" s="697"/>
      <c r="DH37" s="697"/>
      <c r="DI37" s="697"/>
      <c r="DJ37" s="697"/>
      <c r="DK37" s="698"/>
      <c r="DL37" s="684">
        <v>678855</v>
      </c>
      <c r="DM37" s="697"/>
      <c r="DN37" s="697"/>
      <c r="DO37" s="697"/>
      <c r="DP37" s="697"/>
      <c r="DQ37" s="697"/>
      <c r="DR37" s="697"/>
      <c r="DS37" s="697"/>
      <c r="DT37" s="697"/>
      <c r="DU37" s="697"/>
      <c r="DV37" s="698"/>
      <c r="DW37" s="681">
        <v>11.8</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211828</v>
      </c>
      <c r="S38" s="679"/>
      <c r="T38" s="679"/>
      <c r="U38" s="679"/>
      <c r="V38" s="679"/>
      <c r="W38" s="679"/>
      <c r="X38" s="679"/>
      <c r="Y38" s="680"/>
      <c r="Z38" s="715">
        <v>1.8</v>
      </c>
      <c r="AA38" s="715"/>
      <c r="AB38" s="715"/>
      <c r="AC38" s="715"/>
      <c r="AD38" s="716">
        <v>22433</v>
      </c>
      <c r="AE38" s="716"/>
      <c r="AF38" s="716"/>
      <c r="AG38" s="716"/>
      <c r="AH38" s="716"/>
      <c r="AI38" s="716"/>
      <c r="AJ38" s="716"/>
      <c r="AK38" s="716"/>
      <c r="AL38" s="681">
        <v>0.4</v>
      </c>
      <c r="AM38" s="682"/>
      <c r="AN38" s="682"/>
      <c r="AO38" s="717"/>
      <c r="AQ38" s="718" t="s">
        <v>337</v>
      </c>
      <c r="AR38" s="719"/>
      <c r="AS38" s="719"/>
      <c r="AT38" s="719"/>
      <c r="AU38" s="719"/>
      <c r="AV38" s="719"/>
      <c r="AW38" s="719"/>
      <c r="AX38" s="719"/>
      <c r="AY38" s="720"/>
      <c r="AZ38" s="678">
        <v>197840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2648</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862328</v>
      </c>
      <c r="CS38" s="679"/>
      <c r="CT38" s="679"/>
      <c r="CU38" s="679"/>
      <c r="CV38" s="679"/>
      <c r="CW38" s="679"/>
      <c r="CX38" s="679"/>
      <c r="CY38" s="680"/>
      <c r="CZ38" s="681">
        <v>7.5</v>
      </c>
      <c r="DA38" s="699"/>
      <c r="DB38" s="699"/>
      <c r="DC38" s="700"/>
      <c r="DD38" s="684">
        <v>706282</v>
      </c>
      <c r="DE38" s="679"/>
      <c r="DF38" s="679"/>
      <c r="DG38" s="679"/>
      <c r="DH38" s="679"/>
      <c r="DI38" s="679"/>
      <c r="DJ38" s="679"/>
      <c r="DK38" s="680"/>
      <c r="DL38" s="684">
        <v>669891</v>
      </c>
      <c r="DM38" s="679"/>
      <c r="DN38" s="679"/>
      <c r="DO38" s="679"/>
      <c r="DP38" s="679"/>
      <c r="DQ38" s="679"/>
      <c r="DR38" s="679"/>
      <c r="DS38" s="679"/>
      <c r="DT38" s="679"/>
      <c r="DU38" s="679"/>
      <c r="DV38" s="680"/>
      <c r="DW38" s="681">
        <v>11.6</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1125193</v>
      </c>
      <c r="S39" s="679"/>
      <c r="T39" s="679"/>
      <c r="U39" s="679"/>
      <c r="V39" s="679"/>
      <c r="W39" s="679"/>
      <c r="X39" s="679"/>
      <c r="Y39" s="680"/>
      <c r="Z39" s="715">
        <v>9.6</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8989</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4242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1409081</v>
      </c>
      <c r="CS39" s="697"/>
      <c r="CT39" s="697"/>
      <c r="CU39" s="697"/>
      <c r="CV39" s="697"/>
      <c r="CW39" s="697"/>
      <c r="CX39" s="697"/>
      <c r="CY39" s="698"/>
      <c r="CZ39" s="681">
        <v>12.3</v>
      </c>
      <c r="DA39" s="699"/>
      <c r="DB39" s="699"/>
      <c r="DC39" s="700"/>
      <c r="DD39" s="684">
        <v>218939</v>
      </c>
      <c r="DE39" s="697"/>
      <c r="DF39" s="697"/>
      <c r="DG39" s="697"/>
      <c r="DH39" s="697"/>
      <c r="DI39" s="697"/>
      <c r="DJ39" s="697"/>
      <c r="DK39" s="698"/>
      <c r="DL39" s="684" t="s">
        <v>128</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229</v>
      </c>
      <c r="AE40" s="716"/>
      <c r="AF40" s="716"/>
      <c r="AG40" s="716"/>
      <c r="AH40" s="716"/>
      <c r="AI40" s="716"/>
      <c r="AJ40" s="716"/>
      <c r="AK40" s="716"/>
      <c r="AL40" s="681" t="s">
        <v>229</v>
      </c>
      <c r="AM40" s="682"/>
      <c r="AN40" s="682"/>
      <c r="AO40" s="717"/>
      <c r="AQ40" s="718" t="s">
        <v>345</v>
      </c>
      <c r="AR40" s="719"/>
      <c r="AS40" s="719"/>
      <c r="AT40" s="719"/>
      <c r="AU40" s="719"/>
      <c r="AV40" s="719"/>
      <c r="AW40" s="719"/>
      <c r="AX40" s="719"/>
      <c r="AY40" s="720"/>
      <c r="AZ40" s="678">
        <v>1414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94000</v>
      </c>
      <c r="CS40" s="679"/>
      <c r="CT40" s="679"/>
      <c r="CU40" s="679"/>
      <c r="CV40" s="679"/>
      <c r="CW40" s="679"/>
      <c r="CX40" s="679"/>
      <c r="CY40" s="680"/>
      <c r="CZ40" s="681">
        <v>0.8</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209993</v>
      </c>
      <c r="S41" s="679"/>
      <c r="T41" s="679"/>
      <c r="U41" s="679"/>
      <c r="V41" s="679"/>
      <c r="W41" s="679"/>
      <c r="X41" s="679"/>
      <c r="Y41" s="680"/>
      <c r="Z41" s="715">
        <v>1.8</v>
      </c>
      <c r="AA41" s="715"/>
      <c r="AB41" s="715"/>
      <c r="AC41" s="715"/>
      <c r="AD41" s="716" t="s">
        <v>229</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175375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11727566</v>
      </c>
      <c r="S42" s="701"/>
      <c r="T42" s="701"/>
      <c r="U42" s="701"/>
      <c r="V42" s="701"/>
      <c r="W42" s="701"/>
      <c r="X42" s="701"/>
      <c r="Y42" s="703"/>
      <c r="Z42" s="704">
        <v>100</v>
      </c>
      <c r="AA42" s="704"/>
      <c r="AB42" s="704"/>
      <c r="AC42" s="704"/>
      <c r="AD42" s="705">
        <v>5565359</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677964</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406</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1465998</v>
      </c>
      <c r="CS42" s="679"/>
      <c r="CT42" s="679"/>
      <c r="CU42" s="679"/>
      <c r="CV42" s="679"/>
      <c r="CW42" s="679"/>
      <c r="CX42" s="679"/>
      <c r="CY42" s="680"/>
      <c r="CZ42" s="681">
        <v>12.8</v>
      </c>
      <c r="DA42" s="682"/>
      <c r="DB42" s="682"/>
      <c r="DC42" s="683"/>
      <c r="DD42" s="684">
        <v>299286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42032</v>
      </c>
      <c r="CS43" s="697"/>
      <c r="CT43" s="697"/>
      <c r="CU43" s="697"/>
      <c r="CV43" s="697"/>
      <c r="CW43" s="697"/>
      <c r="CX43" s="697"/>
      <c r="CY43" s="698"/>
      <c r="CZ43" s="681">
        <v>0.4</v>
      </c>
      <c r="DA43" s="699"/>
      <c r="DB43" s="699"/>
      <c r="DC43" s="700"/>
      <c r="DD43" s="684">
        <v>42032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1428895</v>
      </c>
      <c r="CS44" s="679"/>
      <c r="CT44" s="679"/>
      <c r="CU44" s="679"/>
      <c r="CV44" s="679"/>
      <c r="CW44" s="679"/>
      <c r="CX44" s="679"/>
      <c r="CY44" s="680"/>
      <c r="CZ44" s="681">
        <v>12.5</v>
      </c>
      <c r="DA44" s="682"/>
      <c r="DB44" s="682"/>
      <c r="DC44" s="683"/>
      <c r="DD44" s="684">
        <v>283350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1024877</v>
      </c>
      <c r="CS45" s="697"/>
      <c r="CT45" s="697"/>
      <c r="CU45" s="697"/>
      <c r="CV45" s="697"/>
      <c r="CW45" s="697"/>
      <c r="CX45" s="697"/>
      <c r="CY45" s="698"/>
      <c r="CZ45" s="681">
        <v>8.9</v>
      </c>
      <c r="DA45" s="699"/>
      <c r="DB45" s="699"/>
      <c r="DC45" s="700"/>
      <c r="DD45" s="684">
        <v>138561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379951</v>
      </c>
      <c r="CS46" s="679"/>
      <c r="CT46" s="679"/>
      <c r="CU46" s="679"/>
      <c r="CV46" s="679"/>
      <c r="CW46" s="679"/>
      <c r="CX46" s="679"/>
      <c r="CY46" s="680"/>
      <c r="CZ46" s="681">
        <v>3.3</v>
      </c>
      <c r="DA46" s="682"/>
      <c r="DB46" s="682"/>
      <c r="DC46" s="683"/>
      <c r="DD46" s="684">
        <v>139260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37103</v>
      </c>
      <c r="CS47" s="697"/>
      <c r="CT47" s="697"/>
      <c r="CU47" s="697"/>
      <c r="CV47" s="697"/>
      <c r="CW47" s="697"/>
      <c r="CX47" s="697"/>
      <c r="CY47" s="698"/>
      <c r="CZ47" s="681">
        <v>0.3</v>
      </c>
      <c r="DA47" s="699"/>
      <c r="DB47" s="699"/>
      <c r="DC47" s="700"/>
      <c r="DD47" s="684">
        <v>15936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11466187</v>
      </c>
      <c r="CS49" s="663"/>
      <c r="CT49" s="663"/>
      <c r="CU49" s="663"/>
      <c r="CV49" s="663"/>
      <c r="CW49" s="663"/>
      <c r="CX49" s="663"/>
      <c r="CY49" s="664"/>
      <c r="CZ49" s="665">
        <v>100</v>
      </c>
      <c r="DA49" s="666"/>
      <c r="DB49" s="666"/>
      <c r="DC49" s="667"/>
      <c r="DD49" s="668">
        <v>6398162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Xm+4qqFs3/dQo5QiPW/RrB5LNsOnfjtmkg2rglbQzKJPgW62IBlBzF2tlLe6o9TtAZUAZeaeh9/GUFo6x9lPA==" saltValue="t3nDqddb5gYgmv7hOFw1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11733</v>
      </c>
      <c r="R7" s="1198"/>
      <c r="S7" s="1198"/>
      <c r="T7" s="1198"/>
      <c r="U7" s="1198"/>
      <c r="V7" s="1198">
        <v>11472</v>
      </c>
      <c r="W7" s="1198"/>
      <c r="X7" s="1198"/>
      <c r="Y7" s="1198"/>
      <c r="Z7" s="1198"/>
      <c r="AA7" s="1198">
        <v>261</v>
      </c>
      <c r="AB7" s="1198"/>
      <c r="AC7" s="1198"/>
      <c r="AD7" s="1198"/>
      <c r="AE7" s="1199"/>
      <c r="AF7" s="1200">
        <v>150</v>
      </c>
      <c r="AG7" s="1201"/>
      <c r="AH7" s="1201"/>
      <c r="AI7" s="1201"/>
      <c r="AJ7" s="1202"/>
      <c r="AK7" s="1184">
        <v>0</v>
      </c>
      <c r="AL7" s="1185"/>
      <c r="AM7" s="1185"/>
      <c r="AN7" s="1185"/>
      <c r="AO7" s="1185"/>
      <c r="AP7" s="1185">
        <v>10498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0</v>
      </c>
      <c r="CI7" s="1182"/>
      <c r="CJ7" s="1182"/>
      <c r="CK7" s="1182"/>
      <c r="CL7" s="1183"/>
      <c r="CM7" s="1181">
        <v>20</v>
      </c>
      <c r="CN7" s="1182"/>
      <c r="CO7" s="1182"/>
      <c r="CP7" s="1182"/>
      <c r="CQ7" s="1183"/>
      <c r="CR7" s="1181">
        <v>3</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602</v>
      </c>
      <c r="BT8" s="1108"/>
      <c r="BU8" s="1108"/>
      <c r="BV8" s="1108"/>
      <c r="BW8" s="1108"/>
      <c r="BX8" s="1108"/>
      <c r="BY8" s="1108"/>
      <c r="BZ8" s="1108"/>
      <c r="CA8" s="1108"/>
      <c r="CB8" s="1108"/>
      <c r="CC8" s="1108"/>
      <c r="CD8" s="1108"/>
      <c r="CE8" s="1108"/>
      <c r="CF8" s="1108"/>
      <c r="CG8" s="1109"/>
      <c r="CH8" s="1082">
        <v>0</v>
      </c>
      <c r="CI8" s="1083"/>
      <c r="CJ8" s="1083"/>
      <c r="CK8" s="1083"/>
      <c r="CL8" s="1084"/>
      <c r="CM8" s="1082">
        <v>208</v>
      </c>
      <c r="CN8" s="1083"/>
      <c r="CO8" s="1083"/>
      <c r="CP8" s="1083"/>
      <c r="CQ8" s="1084"/>
      <c r="CR8" s="1082">
        <v>58</v>
      </c>
      <c r="CS8" s="1083"/>
      <c r="CT8" s="1083"/>
      <c r="CU8" s="1083"/>
      <c r="CV8" s="1084"/>
      <c r="CW8" s="1082" t="s">
        <v>520</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390</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11728</v>
      </c>
      <c r="R23" s="1162"/>
      <c r="S23" s="1162"/>
      <c r="T23" s="1162"/>
      <c r="U23" s="1162"/>
      <c r="V23" s="1162">
        <v>11466</v>
      </c>
      <c r="W23" s="1162"/>
      <c r="X23" s="1162"/>
      <c r="Y23" s="1162"/>
      <c r="Z23" s="1162"/>
      <c r="AA23" s="1162">
        <v>261</v>
      </c>
      <c r="AB23" s="1162"/>
      <c r="AC23" s="1162"/>
      <c r="AD23" s="1162"/>
      <c r="AE23" s="1163"/>
      <c r="AF23" s="1164">
        <v>150</v>
      </c>
      <c r="AG23" s="1162"/>
      <c r="AH23" s="1162"/>
      <c r="AI23" s="1162"/>
      <c r="AJ23" s="1165"/>
      <c r="AK23" s="1166"/>
      <c r="AL23" s="1167"/>
      <c r="AM23" s="1167"/>
      <c r="AN23" s="1167"/>
      <c r="AO23" s="1167"/>
      <c r="AP23" s="1162">
        <v>10498</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2397</v>
      </c>
      <c r="R28" s="1147"/>
      <c r="S28" s="1147"/>
      <c r="T28" s="1147"/>
      <c r="U28" s="1147"/>
      <c r="V28" s="1147">
        <v>2330</v>
      </c>
      <c r="W28" s="1147"/>
      <c r="X28" s="1147"/>
      <c r="Y28" s="1147"/>
      <c r="Z28" s="1147"/>
      <c r="AA28" s="1147">
        <v>67</v>
      </c>
      <c r="AB28" s="1147"/>
      <c r="AC28" s="1147"/>
      <c r="AD28" s="1147"/>
      <c r="AE28" s="1148"/>
      <c r="AF28" s="1149">
        <v>67</v>
      </c>
      <c r="AG28" s="1147"/>
      <c r="AH28" s="1147"/>
      <c r="AI28" s="1147"/>
      <c r="AJ28" s="1150"/>
      <c r="AK28" s="1151">
        <v>220</v>
      </c>
      <c r="AL28" s="1139"/>
      <c r="AM28" s="1139"/>
      <c r="AN28" s="1139"/>
      <c r="AO28" s="1139"/>
      <c r="AP28" s="1139" t="s">
        <v>520</v>
      </c>
      <c r="AQ28" s="1139"/>
      <c r="AR28" s="1139"/>
      <c r="AS28" s="1139"/>
      <c r="AT28" s="1139"/>
      <c r="AU28" s="1139" t="s">
        <v>520</v>
      </c>
      <c r="AV28" s="1139"/>
      <c r="AW28" s="1139"/>
      <c r="AX28" s="1139"/>
      <c r="AY28" s="1139"/>
      <c r="AZ28" s="1140" t="s">
        <v>589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2063</v>
      </c>
      <c r="R29" s="1137"/>
      <c r="S29" s="1137"/>
      <c r="T29" s="1137"/>
      <c r="U29" s="1137"/>
      <c r="V29" s="1137">
        <v>1995</v>
      </c>
      <c r="W29" s="1137"/>
      <c r="X29" s="1137"/>
      <c r="Y29" s="1137"/>
      <c r="Z29" s="1137"/>
      <c r="AA29" s="1137">
        <v>68</v>
      </c>
      <c r="AB29" s="1137"/>
      <c r="AC29" s="1137"/>
      <c r="AD29" s="1137"/>
      <c r="AE29" s="1138"/>
      <c r="AF29" s="1130">
        <v>68</v>
      </c>
      <c r="AG29" s="1131"/>
      <c r="AH29" s="1131"/>
      <c r="AI29" s="1131"/>
      <c r="AJ29" s="1132"/>
      <c r="AK29" s="1073">
        <v>303</v>
      </c>
      <c r="AL29" s="1064"/>
      <c r="AM29" s="1064"/>
      <c r="AN29" s="1064"/>
      <c r="AO29" s="1064"/>
      <c r="AP29" s="1064" t="s">
        <v>520</v>
      </c>
      <c r="AQ29" s="1064"/>
      <c r="AR29" s="1064"/>
      <c r="AS29" s="1064"/>
      <c r="AT29" s="1064"/>
      <c r="AU29" s="1064" t="s">
        <v>520</v>
      </c>
      <c r="AV29" s="1064"/>
      <c r="AW29" s="1064"/>
      <c r="AX29" s="1064"/>
      <c r="AY29" s="1064"/>
      <c r="AZ29" s="1135" t="s">
        <v>589</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573</v>
      </c>
      <c r="R30" s="1137"/>
      <c r="S30" s="1137"/>
      <c r="T30" s="1137"/>
      <c r="U30" s="1137"/>
      <c r="V30" s="1137">
        <v>572</v>
      </c>
      <c r="W30" s="1137"/>
      <c r="X30" s="1137"/>
      <c r="Y30" s="1137"/>
      <c r="Z30" s="1137"/>
      <c r="AA30" s="1137">
        <v>1</v>
      </c>
      <c r="AB30" s="1137"/>
      <c r="AC30" s="1137"/>
      <c r="AD30" s="1137"/>
      <c r="AE30" s="1138"/>
      <c r="AF30" s="1130">
        <v>1</v>
      </c>
      <c r="AG30" s="1131"/>
      <c r="AH30" s="1131"/>
      <c r="AI30" s="1131"/>
      <c r="AJ30" s="1132"/>
      <c r="AK30" s="1073">
        <v>374</v>
      </c>
      <c r="AL30" s="1064"/>
      <c r="AM30" s="1064"/>
      <c r="AN30" s="1064"/>
      <c r="AO30" s="1064"/>
      <c r="AP30" s="1064" t="s">
        <v>520</v>
      </c>
      <c r="AQ30" s="1064"/>
      <c r="AR30" s="1064"/>
      <c r="AS30" s="1064"/>
      <c r="AT30" s="1064"/>
      <c r="AU30" s="1064" t="s">
        <v>520</v>
      </c>
      <c r="AV30" s="1064"/>
      <c r="AW30" s="1064"/>
      <c r="AX30" s="1064"/>
      <c r="AY30" s="1064"/>
      <c r="AZ30" s="1135" t="s">
        <v>589</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422</v>
      </c>
      <c r="R31" s="1137"/>
      <c r="S31" s="1137"/>
      <c r="T31" s="1137"/>
      <c r="U31" s="1137"/>
      <c r="V31" s="1137">
        <v>381</v>
      </c>
      <c r="W31" s="1137"/>
      <c r="X31" s="1137"/>
      <c r="Y31" s="1137"/>
      <c r="Z31" s="1137"/>
      <c r="AA31" s="1137">
        <v>41</v>
      </c>
      <c r="AB31" s="1137"/>
      <c r="AC31" s="1137"/>
      <c r="AD31" s="1137"/>
      <c r="AE31" s="1138"/>
      <c r="AF31" s="1130">
        <v>786</v>
      </c>
      <c r="AG31" s="1131"/>
      <c r="AH31" s="1131"/>
      <c r="AI31" s="1131"/>
      <c r="AJ31" s="1132"/>
      <c r="AK31" s="1073">
        <v>2</v>
      </c>
      <c r="AL31" s="1064"/>
      <c r="AM31" s="1064"/>
      <c r="AN31" s="1064"/>
      <c r="AO31" s="1064"/>
      <c r="AP31" s="1064">
        <v>1271</v>
      </c>
      <c r="AQ31" s="1064"/>
      <c r="AR31" s="1064"/>
      <c r="AS31" s="1064"/>
      <c r="AT31" s="1064"/>
      <c r="AU31" s="1064">
        <v>18</v>
      </c>
      <c r="AV31" s="1064"/>
      <c r="AW31" s="1064"/>
      <c r="AX31" s="1064"/>
      <c r="AY31" s="1064"/>
      <c r="AZ31" s="1135" t="s">
        <v>589</v>
      </c>
      <c r="BA31" s="1135"/>
      <c r="BB31" s="1135"/>
      <c r="BC31" s="1135"/>
      <c r="BD31" s="1135"/>
      <c r="BE31" s="1119" t="s">
        <v>407</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408</v>
      </c>
      <c r="C32" s="1125"/>
      <c r="D32" s="1125"/>
      <c r="E32" s="1125"/>
      <c r="F32" s="1125"/>
      <c r="G32" s="1125"/>
      <c r="H32" s="1125"/>
      <c r="I32" s="1125"/>
      <c r="J32" s="1125"/>
      <c r="K32" s="1125"/>
      <c r="L32" s="1125"/>
      <c r="M32" s="1125"/>
      <c r="N32" s="1125"/>
      <c r="O32" s="1125"/>
      <c r="P32" s="1126"/>
      <c r="Q32" s="1136">
        <v>581</v>
      </c>
      <c r="R32" s="1137"/>
      <c r="S32" s="1137"/>
      <c r="T32" s="1137"/>
      <c r="U32" s="1137"/>
      <c r="V32" s="1137">
        <v>456</v>
      </c>
      <c r="W32" s="1137"/>
      <c r="X32" s="1137"/>
      <c r="Y32" s="1137"/>
      <c r="Z32" s="1137"/>
      <c r="AA32" s="1137">
        <v>125</v>
      </c>
      <c r="AB32" s="1137"/>
      <c r="AC32" s="1137"/>
      <c r="AD32" s="1137"/>
      <c r="AE32" s="1138"/>
      <c r="AF32" s="1130">
        <v>117</v>
      </c>
      <c r="AG32" s="1131"/>
      <c r="AH32" s="1131"/>
      <c r="AI32" s="1131"/>
      <c r="AJ32" s="1132"/>
      <c r="AK32" s="1073">
        <v>344</v>
      </c>
      <c r="AL32" s="1064"/>
      <c r="AM32" s="1064"/>
      <c r="AN32" s="1064"/>
      <c r="AO32" s="1064"/>
      <c r="AP32" s="1064">
        <v>4366</v>
      </c>
      <c r="AQ32" s="1064"/>
      <c r="AR32" s="1064"/>
      <c r="AS32" s="1064"/>
      <c r="AT32" s="1064"/>
      <c r="AU32" s="1064">
        <v>4095</v>
      </c>
      <c r="AV32" s="1064"/>
      <c r="AW32" s="1064"/>
      <c r="AX32" s="1064"/>
      <c r="AY32" s="1064"/>
      <c r="AZ32" s="1135" t="s">
        <v>589</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410</v>
      </c>
      <c r="C33" s="1125"/>
      <c r="D33" s="1125"/>
      <c r="E33" s="1125"/>
      <c r="F33" s="1125"/>
      <c r="G33" s="1125"/>
      <c r="H33" s="1125"/>
      <c r="I33" s="1125"/>
      <c r="J33" s="1125"/>
      <c r="K33" s="1125"/>
      <c r="L33" s="1125"/>
      <c r="M33" s="1125"/>
      <c r="N33" s="1125"/>
      <c r="O33" s="1125"/>
      <c r="P33" s="1126"/>
      <c r="Q33" s="1136">
        <v>232</v>
      </c>
      <c r="R33" s="1137"/>
      <c r="S33" s="1137"/>
      <c r="T33" s="1137"/>
      <c r="U33" s="1137"/>
      <c r="V33" s="1137">
        <v>227</v>
      </c>
      <c r="W33" s="1137"/>
      <c r="X33" s="1137"/>
      <c r="Y33" s="1137"/>
      <c r="Z33" s="1137"/>
      <c r="AA33" s="1137">
        <v>5</v>
      </c>
      <c r="AB33" s="1137"/>
      <c r="AC33" s="1137"/>
      <c r="AD33" s="1137"/>
      <c r="AE33" s="1138"/>
      <c r="AF33" s="1130">
        <v>214</v>
      </c>
      <c r="AG33" s="1131"/>
      <c r="AH33" s="1131"/>
      <c r="AI33" s="1131"/>
      <c r="AJ33" s="1132"/>
      <c r="AK33" s="1073">
        <v>115</v>
      </c>
      <c r="AL33" s="1064"/>
      <c r="AM33" s="1064"/>
      <c r="AN33" s="1064"/>
      <c r="AO33" s="1064"/>
      <c r="AP33" s="1064">
        <v>1069</v>
      </c>
      <c r="AQ33" s="1064"/>
      <c r="AR33" s="1064"/>
      <c r="AS33" s="1064"/>
      <c r="AT33" s="1064"/>
      <c r="AU33" s="1064">
        <v>1069</v>
      </c>
      <c r="AV33" s="1064"/>
      <c r="AW33" s="1064"/>
      <c r="AX33" s="1064"/>
      <c r="AY33" s="1064"/>
      <c r="AZ33" s="1135" t="s">
        <v>589</v>
      </c>
      <c r="BA33" s="1135"/>
      <c r="BB33" s="1135"/>
      <c r="BC33" s="1135"/>
      <c r="BD33" s="1135"/>
      <c r="BE33" s="1119" t="s">
        <v>407</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411</v>
      </c>
      <c r="C34" s="1125"/>
      <c r="D34" s="1125"/>
      <c r="E34" s="1125"/>
      <c r="F34" s="1125"/>
      <c r="G34" s="1125"/>
      <c r="H34" s="1125"/>
      <c r="I34" s="1125"/>
      <c r="J34" s="1125"/>
      <c r="K34" s="1125"/>
      <c r="L34" s="1125"/>
      <c r="M34" s="1125"/>
      <c r="N34" s="1125"/>
      <c r="O34" s="1125"/>
      <c r="P34" s="1126"/>
      <c r="Q34" s="1136">
        <v>70</v>
      </c>
      <c r="R34" s="1137"/>
      <c r="S34" s="1137"/>
      <c r="T34" s="1137"/>
      <c r="U34" s="1137"/>
      <c r="V34" s="1137">
        <v>62</v>
      </c>
      <c r="W34" s="1137"/>
      <c r="X34" s="1137"/>
      <c r="Y34" s="1137"/>
      <c r="Z34" s="1137"/>
      <c r="AA34" s="1137">
        <v>8</v>
      </c>
      <c r="AB34" s="1137"/>
      <c r="AC34" s="1137"/>
      <c r="AD34" s="1137"/>
      <c r="AE34" s="1138"/>
      <c r="AF34" s="1130">
        <v>15</v>
      </c>
      <c r="AG34" s="1131"/>
      <c r="AH34" s="1131"/>
      <c r="AI34" s="1131"/>
      <c r="AJ34" s="1132"/>
      <c r="AK34" s="1073">
        <v>42</v>
      </c>
      <c r="AL34" s="1064"/>
      <c r="AM34" s="1064"/>
      <c r="AN34" s="1064"/>
      <c r="AO34" s="1064"/>
      <c r="AP34" s="1064">
        <v>286</v>
      </c>
      <c r="AQ34" s="1064"/>
      <c r="AR34" s="1064"/>
      <c r="AS34" s="1064"/>
      <c r="AT34" s="1064"/>
      <c r="AU34" s="1064">
        <v>280</v>
      </c>
      <c r="AV34" s="1064"/>
      <c r="AW34" s="1064"/>
      <c r="AX34" s="1064"/>
      <c r="AY34" s="1064"/>
      <c r="AZ34" s="1135" t="s">
        <v>589</v>
      </c>
      <c r="BA34" s="1135"/>
      <c r="BB34" s="1135"/>
      <c r="BC34" s="1135"/>
      <c r="BD34" s="1135"/>
      <c r="BE34" s="1119" t="s">
        <v>409</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412</v>
      </c>
      <c r="C35" s="1125"/>
      <c r="D35" s="1125"/>
      <c r="E35" s="1125"/>
      <c r="F35" s="1125"/>
      <c r="G35" s="1125"/>
      <c r="H35" s="1125"/>
      <c r="I35" s="1125"/>
      <c r="J35" s="1125"/>
      <c r="K35" s="1125"/>
      <c r="L35" s="1125"/>
      <c r="M35" s="1125"/>
      <c r="N35" s="1125"/>
      <c r="O35" s="1125"/>
      <c r="P35" s="1126"/>
      <c r="Q35" s="1136">
        <v>39</v>
      </c>
      <c r="R35" s="1137"/>
      <c r="S35" s="1137"/>
      <c r="T35" s="1137"/>
      <c r="U35" s="1137"/>
      <c r="V35" s="1137">
        <v>39</v>
      </c>
      <c r="W35" s="1137"/>
      <c r="X35" s="1137"/>
      <c r="Y35" s="1137"/>
      <c r="Z35" s="1137"/>
      <c r="AA35" s="1137">
        <v>0</v>
      </c>
      <c r="AB35" s="1137"/>
      <c r="AC35" s="1137"/>
      <c r="AD35" s="1137"/>
      <c r="AE35" s="1138"/>
      <c r="AF35" s="1130">
        <v>0</v>
      </c>
      <c r="AG35" s="1131"/>
      <c r="AH35" s="1131"/>
      <c r="AI35" s="1131"/>
      <c r="AJ35" s="1132"/>
      <c r="AK35" s="1073">
        <v>9</v>
      </c>
      <c r="AL35" s="1064"/>
      <c r="AM35" s="1064"/>
      <c r="AN35" s="1064"/>
      <c r="AO35" s="1064"/>
      <c r="AP35" s="1064">
        <v>42</v>
      </c>
      <c r="AQ35" s="1064"/>
      <c r="AR35" s="1064"/>
      <c r="AS35" s="1064"/>
      <c r="AT35" s="1064"/>
      <c r="AU35" s="1064">
        <v>4</v>
      </c>
      <c r="AV35" s="1064"/>
      <c r="AW35" s="1064"/>
      <c r="AX35" s="1064"/>
      <c r="AY35" s="1064"/>
      <c r="AZ35" s="1135" t="s">
        <v>589</v>
      </c>
      <c r="BA35" s="1135"/>
      <c r="BB35" s="1135"/>
      <c r="BC35" s="1135"/>
      <c r="BD35" s="1135"/>
      <c r="BE35" s="1119" t="s">
        <v>413</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414</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1267</v>
      </c>
      <c r="AG63" s="1052"/>
      <c r="AH63" s="1052"/>
      <c r="AI63" s="1052"/>
      <c r="AJ63" s="1117"/>
      <c r="AK63" s="1118"/>
      <c r="AL63" s="1056"/>
      <c r="AM63" s="1056"/>
      <c r="AN63" s="1056"/>
      <c r="AO63" s="1056"/>
      <c r="AP63" s="1052">
        <v>7034</v>
      </c>
      <c r="AQ63" s="1052"/>
      <c r="AR63" s="1052"/>
      <c r="AS63" s="1052"/>
      <c r="AT63" s="1052"/>
      <c r="AU63" s="1052">
        <v>5466</v>
      </c>
      <c r="AV63" s="1052"/>
      <c r="AW63" s="1052"/>
      <c r="AX63" s="1052"/>
      <c r="AY63" s="1052"/>
      <c r="AZ63" s="1112"/>
      <c r="BA63" s="1112"/>
      <c r="BB63" s="1112"/>
      <c r="BC63" s="1112"/>
      <c r="BD63" s="1112"/>
      <c r="BE63" s="1053"/>
      <c r="BF63" s="1053"/>
      <c r="BG63" s="1053"/>
      <c r="BH63" s="1053"/>
      <c r="BI63" s="1054"/>
      <c r="BJ63" s="1113" t="s">
        <v>128</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396</v>
      </c>
      <c r="W66" s="1095"/>
      <c r="X66" s="1095"/>
      <c r="Y66" s="1095"/>
      <c r="Z66" s="1096"/>
      <c r="AA66" s="1094" t="s">
        <v>418</v>
      </c>
      <c r="AB66" s="1095"/>
      <c r="AC66" s="1095"/>
      <c r="AD66" s="1095"/>
      <c r="AE66" s="1096"/>
      <c r="AF66" s="1100" t="s">
        <v>398</v>
      </c>
      <c r="AG66" s="1101"/>
      <c r="AH66" s="1101"/>
      <c r="AI66" s="1101"/>
      <c r="AJ66" s="1102"/>
      <c r="AK66" s="1094" t="s">
        <v>399</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5</v>
      </c>
      <c r="R68" s="1075"/>
      <c r="S68" s="1075"/>
      <c r="T68" s="1075"/>
      <c r="U68" s="1075"/>
      <c r="V68" s="1075">
        <v>4</v>
      </c>
      <c r="W68" s="1075"/>
      <c r="X68" s="1075"/>
      <c r="Y68" s="1075"/>
      <c r="Z68" s="1075"/>
      <c r="AA68" s="1075">
        <v>1</v>
      </c>
      <c r="AB68" s="1075"/>
      <c r="AC68" s="1075"/>
      <c r="AD68" s="1075"/>
      <c r="AE68" s="1075"/>
      <c r="AF68" s="1075">
        <v>1</v>
      </c>
      <c r="AG68" s="1075"/>
      <c r="AH68" s="1075"/>
      <c r="AI68" s="1075"/>
      <c r="AJ68" s="1075"/>
      <c r="AK68" s="1075">
        <v>0</v>
      </c>
      <c r="AL68" s="1075"/>
      <c r="AM68" s="1075"/>
      <c r="AN68" s="1075"/>
      <c r="AO68" s="1075"/>
      <c r="AP68" s="1075" t="s">
        <v>520</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v>
      </c>
      <c r="R69" s="1064"/>
      <c r="S69" s="1064"/>
      <c r="T69" s="1064"/>
      <c r="U69" s="1064"/>
      <c r="V69" s="1064">
        <v>0</v>
      </c>
      <c r="W69" s="1064"/>
      <c r="X69" s="1064"/>
      <c r="Y69" s="1064"/>
      <c r="Z69" s="1064"/>
      <c r="AA69" s="1064">
        <v>0</v>
      </c>
      <c r="AB69" s="1064"/>
      <c r="AC69" s="1064"/>
      <c r="AD69" s="1064"/>
      <c r="AE69" s="1064"/>
      <c r="AF69" s="1064">
        <v>0</v>
      </c>
      <c r="AG69" s="1064"/>
      <c r="AH69" s="1064"/>
      <c r="AI69" s="1064"/>
      <c r="AJ69" s="1064"/>
      <c r="AK69" s="1064">
        <v>0</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3885</v>
      </c>
      <c r="R70" s="1064"/>
      <c r="S70" s="1064"/>
      <c r="T70" s="1064"/>
      <c r="U70" s="1064"/>
      <c r="V70" s="1064">
        <v>3841</v>
      </c>
      <c r="W70" s="1064"/>
      <c r="X70" s="1064"/>
      <c r="Y70" s="1064"/>
      <c r="Z70" s="1064"/>
      <c r="AA70" s="1064">
        <v>44</v>
      </c>
      <c r="AB70" s="1064"/>
      <c r="AC70" s="1064"/>
      <c r="AD70" s="1064"/>
      <c r="AE70" s="1064"/>
      <c r="AF70" s="1064">
        <v>290</v>
      </c>
      <c r="AG70" s="1064"/>
      <c r="AH70" s="1064"/>
      <c r="AI70" s="1064"/>
      <c r="AJ70" s="1064"/>
      <c r="AK70" s="1064">
        <v>457</v>
      </c>
      <c r="AL70" s="1064"/>
      <c r="AM70" s="1064"/>
      <c r="AN70" s="1064"/>
      <c r="AO70" s="1064"/>
      <c r="AP70" s="1064">
        <v>2539</v>
      </c>
      <c r="AQ70" s="1064"/>
      <c r="AR70" s="1064"/>
      <c r="AS70" s="1064"/>
      <c r="AT70" s="1064"/>
      <c r="AU70" s="1064">
        <v>257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412</v>
      </c>
      <c r="R71" s="1064"/>
      <c r="S71" s="1064"/>
      <c r="T71" s="1064"/>
      <c r="U71" s="1064"/>
      <c r="V71" s="1064">
        <v>404</v>
      </c>
      <c r="W71" s="1064"/>
      <c r="X71" s="1064"/>
      <c r="Y71" s="1064"/>
      <c r="Z71" s="1064"/>
      <c r="AA71" s="1064">
        <v>8</v>
      </c>
      <c r="AB71" s="1064"/>
      <c r="AC71" s="1064"/>
      <c r="AD71" s="1064"/>
      <c r="AE71" s="1064"/>
      <c r="AF71" s="1064">
        <v>8</v>
      </c>
      <c r="AG71" s="1064"/>
      <c r="AH71" s="1064"/>
      <c r="AI71" s="1064"/>
      <c r="AJ71" s="1064"/>
      <c r="AK71" s="1064">
        <v>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426</v>
      </c>
      <c r="R72" s="1064"/>
      <c r="S72" s="1064"/>
      <c r="T72" s="1064"/>
      <c r="U72" s="1064"/>
      <c r="V72" s="1064">
        <v>302</v>
      </c>
      <c r="W72" s="1064"/>
      <c r="X72" s="1064"/>
      <c r="Y72" s="1064"/>
      <c r="Z72" s="1064"/>
      <c r="AA72" s="1064">
        <v>124</v>
      </c>
      <c r="AB72" s="1064"/>
      <c r="AC72" s="1064"/>
      <c r="AD72" s="1064"/>
      <c r="AE72" s="1064"/>
      <c r="AF72" s="1064">
        <v>45</v>
      </c>
      <c r="AG72" s="1064"/>
      <c r="AH72" s="1064"/>
      <c r="AI72" s="1064"/>
      <c r="AJ72" s="1064"/>
      <c r="AK72" s="1064">
        <v>0</v>
      </c>
      <c r="AL72" s="1064"/>
      <c r="AM72" s="1064"/>
      <c r="AN72" s="1064"/>
      <c r="AO72" s="1064"/>
      <c r="AP72" s="1064">
        <v>23</v>
      </c>
      <c r="AQ72" s="1064"/>
      <c r="AR72" s="1064"/>
      <c r="AS72" s="1064"/>
      <c r="AT72" s="1064"/>
      <c r="AU72" s="1064">
        <v>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v>509</v>
      </c>
      <c r="R73" s="1064"/>
      <c r="S73" s="1064"/>
      <c r="T73" s="1064"/>
      <c r="U73" s="1064"/>
      <c r="V73" s="1064">
        <v>503</v>
      </c>
      <c r="W73" s="1064"/>
      <c r="X73" s="1064"/>
      <c r="Y73" s="1064"/>
      <c r="Z73" s="1064"/>
      <c r="AA73" s="1064">
        <v>6</v>
      </c>
      <c r="AB73" s="1064"/>
      <c r="AC73" s="1064"/>
      <c r="AD73" s="1064"/>
      <c r="AE73" s="1064"/>
      <c r="AF73" s="1064">
        <v>6</v>
      </c>
      <c r="AG73" s="1064"/>
      <c r="AH73" s="1064"/>
      <c r="AI73" s="1064"/>
      <c r="AJ73" s="1064"/>
      <c r="AK73" s="1064">
        <v>41</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131177</v>
      </c>
      <c r="R74" s="1064"/>
      <c r="S74" s="1064"/>
      <c r="T74" s="1064"/>
      <c r="U74" s="1064"/>
      <c r="V74" s="1064">
        <v>128584</v>
      </c>
      <c r="W74" s="1064"/>
      <c r="X74" s="1064"/>
      <c r="Y74" s="1064"/>
      <c r="Z74" s="1064"/>
      <c r="AA74" s="1064">
        <v>2593</v>
      </c>
      <c r="AB74" s="1064"/>
      <c r="AC74" s="1064"/>
      <c r="AD74" s="1064"/>
      <c r="AE74" s="1064"/>
      <c r="AF74" s="1064">
        <v>2593</v>
      </c>
      <c r="AG74" s="1064"/>
      <c r="AH74" s="1064"/>
      <c r="AI74" s="1064"/>
      <c r="AJ74" s="1064"/>
      <c r="AK74" s="1064">
        <v>1324</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3389</v>
      </c>
      <c r="R75" s="1072"/>
      <c r="S75" s="1072"/>
      <c r="T75" s="1072"/>
      <c r="U75" s="1073"/>
      <c r="V75" s="1074">
        <v>2966</v>
      </c>
      <c r="W75" s="1072"/>
      <c r="X75" s="1072"/>
      <c r="Y75" s="1072"/>
      <c r="Z75" s="1073"/>
      <c r="AA75" s="1074">
        <v>422</v>
      </c>
      <c r="AB75" s="1072"/>
      <c r="AC75" s="1072"/>
      <c r="AD75" s="1072"/>
      <c r="AE75" s="1073"/>
      <c r="AF75" s="1074">
        <v>422</v>
      </c>
      <c r="AG75" s="1072"/>
      <c r="AH75" s="1072"/>
      <c r="AI75" s="1072"/>
      <c r="AJ75" s="1073"/>
      <c r="AK75" s="1074">
        <v>10</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598</v>
      </c>
      <c r="C76" s="1068"/>
      <c r="D76" s="1068"/>
      <c r="E76" s="1068"/>
      <c r="F76" s="1068"/>
      <c r="G76" s="1068"/>
      <c r="H76" s="1068"/>
      <c r="I76" s="1068"/>
      <c r="J76" s="1068"/>
      <c r="K76" s="1068"/>
      <c r="L76" s="1068"/>
      <c r="M76" s="1068"/>
      <c r="N76" s="1068"/>
      <c r="O76" s="1068"/>
      <c r="P76" s="1069"/>
      <c r="Q76" s="1071">
        <v>28</v>
      </c>
      <c r="R76" s="1072"/>
      <c r="S76" s="1072"/>
      <c r="T76" s="1072"/>
      <c r="U76" s="1073"/>
      <c r="V76" s="1074">
        <v>22</v>
      </c>
      <c r="W76" s="1072"/>
      <c r="X76" s="1072"/>
      <c r="Y76" s="1072"/>
      <c r="Z76" s="1073"/>
      <c r="AA76" s="1074">
        <v>6</v>
      </c>
      <c r="AB76" s="1072"/>
      <c r="AC76" s="1072"/>
      <c r="AD76" s="1072"/>
      <c r="AE76" s="1073"/>
      <c r="AF76" s="1074">
        <v>6</v>
      </c>
      <c r="AG76" s="1072"/>
      <c r="AH76" s="1072"/>
      <c r="AI76" s="1072"/>
      <c r="AJ76" s="1073"/>
      <c r="AK76" s="1074">
        <v>0</v>
      </c>
      <c r="AL76" s="1072"/>
      <c r="AM76" s="1072"/>
      <c r="AN76" s="1072"/>
      <c r="AO76" s="1073"/>
      <c r="AP76" s="1074" t="s">
        <v>520</v>
      </c>
      <c r="AQ76" s="1072"/>
      <c r="AR76" s="1072"/>
      <c r="AS76" s="1072"/>
      <c r="AT76" s="1073"/>
      <c r="AU76" s="1074" t="s">
        <v>520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599</v>
      </c>
      <c r="C77" s="1068"/>
      <c r="D77" s="1068"/>
      <c r="E77" s="1068"/>
      <c r="F77" s="1068"/>
      <c r="G77" s="1068"/>
      <c r="H77" s="1068"/>
      <c r="I77" s="1068"/>
      <c r="J77" s="1068"/>
      <c r="K77" s="1068"/>
      <c r="L77" s="1068"/>
      <c r="M77" s="1068"/>
      <c r="N77" s="1068"/>
      <c r="O77" s="1068"/>
      <c r="P77" s="1069"/>
      <c r="Q77" s="1071">
        <v>2577</v>
      </c>
      <c r="R77" s="1072"/>
      <c r="S77" s="1072"/>
      <c r="T77" s="1072"/>
      <c r="U77" s="1073"/>
      <c r="V77" s="1074">
        <v>2421</v>
      </c>
      <c r="W77" s="1072"/>
      <c r="X77" s="1072"/>
      <c r="Y77" s="1072"/>
      <c r="Z77" s="1073"/>
      <c r="AA77" s="1074">
        <v>156</v>
      </c>
      <c r="AB77" s="1072"/>
      <c r="AC77" s="1072"/>
      <c r="AD77" s="1072"/>
      <c r="AE77" s="1073"/>
      <c r="AF77" s="1074">
        <v>156</v>
      </c>
      <c r="AG77" s="1072"/>
      <c r="AH77" s="1072"/>
      <c r="AI77" s="1072"/>
      <c r="AJ77" s="1073"/>
      <c r="AK77" s="1074">
        <v>0</v>
      </c>
      <c r="AL77" s="1072"/>
      <c r="AM77" s="1072"/>
      <c r="AN77" s="1072"/>
      <c r="AO77" s="1073"/>
      <c r="AP77" s="1074">
        <v>8712</v>
      </c>
      <c r="AQ77" s="1072"/>
      <c r="AR77" s="1072"/>
      <c r="AS77" s="1072"/>
      <c r="AT77" s="1073"/>
      <c r="AU77" s="1074">
        <v>782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600</v>
      </c>
      <c r="C78" s="1068"/>
      <c r="D78" s="1068"/>
      <c r="E78" s="1068"/>
      <c r="F78" s="1068"/>
      <c r="G78" s="1068"/>
      <c r="H78" s="1068"/>
      <c r="I78" s="1068"/>
      <c r="J78" s="1068"/>
      <c r="K78" s="1068"/>
      <c r="L78" s="1068"/>
      <c r="M78" s="1068"/>
      <c r="N78" s="1068"/>
      <c r="O78" s="1068"/>
      <c r="P78" s="1069"/>
      <c r="Q78" s="1070">
        <v>1498</v>
      </c>
      <c r="R78" s="1064"/>
      <c r="S78" s="1064"/>
      <c r="T78" s="1064"/>
      <c r="U78" s="1064"/>
      <c r="V78" s="1064">
        <v>1411</v>
      </c>
      <c r="W78" s="1064"/>
      <c r="X78" s="1064"/>
      <c r="Y78" s="1064"/>
      <c r="Z78" s="1064"/>
      <c r="AA78" s="1064">
        <v>87</v>
      </c>
      <c r="AB78" s="1064"/>
      <c r="AC78" s="1064"/>
      <c r="AD78" s="1064"/>
      <c r="AE78" s="1064"/>
      <c r="AF78" s="1064">
        <v>87</v>
      </c>
      <c r="AG78" s="1064"/>
      <c r="AH78" s="1064"/>
      <c r="AI78" s="1064"/>
      <c r="AJ78" s="1064"/>
      <c r="AK78" s="1064">
        <v>0</v>
      </c>
      <c r="AL78" s="1064"/>
      <c r="AM78" s="1064"/>
      <c r="AN78" s="1064"/>
      <c r="AO78" s="1064"/>
      <c r="AP78" s="1064">
        <v>384</v>
      </c>
      <c r="AQ78" s="1064"/>
      <c r="AR78" s="1064"/>
      <c r="AS78" s="1064"/>
      <c r="AT78" s="1064"/>
      <c r="AU78" s="1064">
        <v>120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3614</v>
      </c>
      <c r="AG88" s="1052"/>
      <c r="AH88" s="1052"/>
      <c r="AI88" s="1052"/>
      <c r="AJ88" s="1052"/>
      <c r="AK88" s="1056"/>
      <c r="AL88" s="1056"/>
      <c r="AM88" s="1056"/>
      <c r="AN88" s="1056"/>
      <c r="AO88" s="1056"/>
      <c r="AP88" s="1052">
        <v>11658</v>
      </c>
      <c r="AQ88" s="1052"/>
      <c r="AR88" s="1052"/>
      <c r="AS88" s="1052"/>
      <c r="AT88" s="1052"/>
      <c r="AU88" s="1052">
        <v>1168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61</v>
      </c>
      <c r="CS102" s="1044"/>
      <c r="CT102" s="1044"/>
      <c r="CU102" s="1044"/>
      <c r="CV102" s="1045"/>
      <c r="CW102" s="1043" t="s">
        <v>520</v>
      </c>
      <c r="CX102" s="1044"/>
      <c r="CY102" s="1044"/>
      <c r="CZ102" s="1044"/>
      <c r="DA102" s="1045"/>
      <c r="DB102" s="1043" t="s">
        <v>520</v>
      </c>
      <c r="DC102" s="1044"/>
      <c r="DD102" s="1044"/>
      <c r="DE102" s="1044"/>
      <c r="DF102" s="1045"/>
      <c r="DG102" s="1043" t="s">
        <v>520</v>
      </c>
      <c r="DH102" s="1044"/>
      <c r="DI102" s="1044"/>
      <c r="DJ102" s="1044"/>
      <c r="DK102" s="1045"/>
      <c r="DL102" s="1043" t="s">
        <v>520</v>
      </c>
      <c r="DM102" s="1044"/>
      <c r="DN102" s="1044"/>
      <c r="DO102" s="1044"/>
      <c r="DP102" s="1045"/>
      <c r="DQ102" s="1043" t="s">
        <v>520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841729</v>
      </c>
      <c r="AB110" s="980"/>
      <c r="AC110" s="980"/>
      <c r="AD110" s="980"/>
      <c r="AE110" s="981"/>
      <c r="AF110" s="982">
        <v>842909</v>
      </c>
      <c r="AG110" s="980"/>
      <c r="AH110" s="980"/>
      <c r="AI110" s="980"/>
      <c r="AJ110" s="981"/>
      <c r="AK110" s="982">
        <v>860362</v>
      </c>
      <c r="AL110" s="980"/>
      <c r="AM110" s="980"/>
      <c r="AN110" s="980"/>
      <c r="AO110" s="981"/>
      <c r="AP110" s="983">
        <v>18.100000000000001</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10234782</v>
      </c>
      <c r="BR110" s="927"/>
      <c r="BS110" s="927"/>
      <c r="BT110" s="927"/>
      <c r="BU110" s="927"/>
      <c r="BV110" s="927">
        <v>10154098</v>
      </c>
      <c r="BW110" s="927"/>
      <c r="BX110" s="927"/>
      <c r="BY110" s="927"/>
      <c r="BZ110" s="927"/>
      <c r="CA110" s="927">
        <v>10498235</v>
      </c>
      <c r="CB110" s="927"/>
      <c r="CC110" s="927"/>
      <c r="CD110" s="927"/>
      <c r="CE110" s="927"/>
      <c r="CF110" s="951">
        <v>221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128</v>
      </c>
      <c r="DM110" s="927"/>
      <c r="DN110" s="927"/>
      <c r="DO110" s="927"/>
      <c r="DP110" s="927"/>
      <c r="DQ110" s="927" t="s">
        <v>437</v>
      </c>
      <c r="DR110" s="927"/>
      <c r="DS110" s="927"/>
      <c r="DT110" s="927"/>
      <c r="DU110" s="927"/>
      <c r="DV110" s="928" t="s">
        <v>128</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437</v>
      </c>
      <c r="BW111" s="899"/>
      <c r="BX111" s="899"/>
      <c r="BY111" s="899"/>
      <c r="BZ111" s="899"/>
      <c r="CA111" s="899" t="s">
        <v>437</v>
      </c>
      <c r="CB111" s="899"/>
      <c r="CC111" s="899"/>
      <c r="CD111" s="899"/>
      <c r="CE111" s="899"/>
      <c r="CF111" s="960" t="s">
        <v>437</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444</v>
      </c>
      <c r="AG112" s="862"/>
      <c r="AH112" s="862"/>
      <c r="AI112" s="862"/>
      <c r="AJ112" s="863"/>
      <c r="AK112" s="864" t="s">
        <v>444</v>
      </c>
      <c r="AL112" s="862"/>
      <c r="AM112" s="862"/>
      <c r="AN112" s="862"/>
      <c r="AO112" s="863"/>
      <c r="AP112" s="909" t="s">
        <v>444</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5498927</v>
      </c>
      <c r="BR112" s="899"/>
      <c r="BS112" s="899"/>
      <c r="BT112" s="899"/>
      <c r="BU112" s="899"/>
      <c r="BV112" s="899">
        <v>5264544</v>
      </c>
      <c r="BW112" s="899"/>
      <c r="BX112" s="899"/>
      <c r="BY112" s="899"/>
      <c r="BZ112" s="899"/>
      <c r="CA112" s="899">
        <v>5504138</v>
      </c>
      <c r="CB112" s="899"/>
      <c r="CC112" s="899"/>
      <c r="CD112" s="899"/>
      <c r="CE112" s="899"/>
      <c r="CF112" s="960">
        <v>115.9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444</v>
      </c>
      <c r="DR112" s="899"/>
      <c r="DS112" s="899"/>
      <c r="DT112" s="899"/>
      <c r="DU112" s="899"/>
      <c r="DV112" s="876" t="s">
        <v>444</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377826</v>
      </c>
      <c r="AB113" s="1008"/>
      <c r="AC113" s="1008"/>
      <c r="AD113" s="1008"/>
      <c r="AE113" s="1009"/>
      <c r="AF113" s="1010">
        <v>456211</v>
      </c>
      <c r="AG113" s="1008"/>
      <c r="AH113" s="1008"/>
      <c r="AI113" s="1008"/>
      <c r="AJ113" s="1009"/>
      <c r="AK113" s="1010">
        <v>348552</v>
      </c>
      <c r="AL113" s="1008"/>
      <c r="AM113" s="1008"/>
      <c r="AN113" s="1008"/>
      <c r="AO113" s="1009"/>
      <c r="AP113" s="1011">
        <v>7.3</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1393276</v>
      </c>
      <c r="BR113" s="899"/>
      <c r="BS113" s="899"/>
      <c r="BT113" s="899"/>
      <c r="BU113" s="899"/>
      <c r="BV113" s="899">
        <v>1318819</v>
      </c>
      <c r="BW113" s="899"/>
      <c r="BX113" s="899"/>
      <c r="BY113" s="899"/>
      <c r="BZ113" s="899"/>
      <c r="CA113" s="899">
        <v>1168514</v>
      </c>
      <c r="CB113" s="899"/>
      <c r="CC113" s="899"/>
      <c r="CD113" s="899"/>
      <c r="CE113" s="899"/>
      <c r="CF113" s="960">
        <v>24.6</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444</v>
      </c>
      <c r="DM113" s="862"/>
      <c r="DN113" s="862"/>
      <c r="DO113" s="862"/>
      <c r="DP113" s="863"/>
      <c r="DQ113" s="864" t="s">
        <v>444</v>
      </c>
      <c r="DR113" s="862"/>
      <c r="DS113" s="862"/>
      <c r="DT113" s="862"/>
      <c r="DU113" s="863"/>
      <c r="DV113" s="909" t="s">
        <v>444</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110162</v>
      </c>
      <c r="AB114" s="862"/>
      <c r="AC114" s="862"/>
      <c r="AD114" s="862"/>
      <c r="AE114" s="863"/>
      <c r="AF114" s="864">
        <v>174785</v>
      </c>
      <c r="AG114" s="862"/>
      <c r="AH114" s="862"/>
      <c r="AI114" s="862"/>
      <c r="AJ114" s="863"/>
      <c r="AK114" s="864">
        <v>155855</v>
      </c>
      <c r="AL114" s="862"/>
      <c r="AM114" s="862"/>
      <c r="AN114" s="862"/>
      <c r="AO114" s="863"/>
      <c r="AP114" s="909">
        <v>3.3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1769506</v>
      </c>
      <c r="BR114" s="899"/>
      <c r="BS114" s="899"/>
      <c r="BT114" s="899"/>
      <c r="BU114" s="899"/>
      <c r="BV114" s="899">
        <v>1545912</v>
      </c>
      <c r="BW114" s="899"/>
      <c r="BX114" s="899"/>
      <c r="BY114" s="899"/>
      <c r="BZ114" s="899"/>
      <c r="CA114" s="899">
        <v>1540430</v>
      </c>
      <c r="CB114" s="899"/>
      <c r="CC114" s="899"/>
      <c r="CD114" s="899"/>
      <c r="CE114" s="899"/>
      <c r="CF114" s="960">
        <v>32.4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444</v>
      </c>
      <c r="DM114" s="862"/>
      <c r="DN114" s="862"/>
      <c r="DO114" s="862"/>
      <c r="DP114" s="863"/>
      <c r="DQ114" s="864" t="s">
        <v>444</v>
      </c>
      <c r="DR114" s="862"/>
      <c r="DS114" s="862"/>
      <c r="DT114" s="862"/>
      <c r="DU114" s="863"/>
      <c r="DV114" s="909" t="s">
        <v>444</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3583</v>
      </c>
      <c r="AB115" s="1008"/>
      <c r="AC115" s="1008"/>
      <c r="AD115" s="1008"/>
      <c r="AE115" s="1009"/>
      <c r="AF115" s="1010">
        <v>1643</v>
      </c>
      <c r="AG115" s="1008"/>
      <c r="AH115" s="1008"/>
      <c r="AI115" s="1008"/>
      <c r="AJ115" s="1009"/>
      <c r="AK115" s="1010">
        <v>734</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444</v>
      </c>
      <c r="BW115" s="899"/>
      <c r="BX115" s="899"/>
      <c r="BY115" s="899"/>
      <c r="BZ115" s="899"/>
      <c r="CA115" s="899" t="s">
        <v>444</v>
      </c>
      <c r="CB115" s="899"/>
      <c r="CC115" s="899"/>
      <c r="CD115" s="899"/>
      <c r="CE115" s="899"/>
      <c r="CF115" s="960" t="s">
        <v>444</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v>
      </c>
      <c r="AB116" s="862"/>
      <c r="AC116" s="862"/>
      <c r="AD116" s="862"/>
      <c r="AE116" s="863"/>
      <c r="AF116" s="864" t="s">
        <v>444</v>
      </c>
      <c r="AG116" s="862"/>
      <c r="AH116" s="862"/>
      <c r="AI116" s="862"/>
      <c r="AJ116" s="863"/>
      <c r="AK116" s="864">
        <v>17</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444</v>
      </c>
      <c r="CB116" s="899"/>
      <c r="CC116" s="899"/>
      <c r="CD116" s="899"/>
      <c r="CE116" s="899"/>
      <c r="CF116" s="960" t="s">
        <v>444</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444</v>
      </c>
      <c r="DM116" s="862"/>
      <c r="DN116" s="862"/>
      <c r="DO116" s="862"/>
      <c r="DP116" s="863"/>
      <c r="DQ116" s="864" t="s">
        <v>444</v>
      </c>
      <c r="DR116" s="862"/>
      <c r="DS116" s="862"/>
      <c r="DT116" s="862"/>
      <c r="DU116" s="863"/>
      <c r="DV116" s="909" t="s">
        <v>444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1333304</v>
      </c>
      <c r="AB117" s="994"/>
      <c r="AC117" s="994"/>
      <c r="AD117" s="994"/>
      <c r="AE117" s="995"/>
      <c r="AF117" s="996">
        <v>1475548</v>
      </c>
      <c r="AG117" s="994"/>
      <c r="AH117" s="994"/>
      <c r="AI117" s="994"/>
      <c r="AJ117" s="995"/>
      <c r="AK117" s="996">
        <v>1365520</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462</v>
      </c>
      <c r="BW117" s="899"/>
      <c r="BX117" s="899"/>
      <c r="BY117" s="899"/>
      <c r="BZ117" s="899"/>
      <c r="CA117" s="899" t="s">
        <v>462</v>
      </c>
      <c r="CB117" s="899"/>
      <c r="CC117" s="899"/>
      <c r="CD117" s="899"/>
      <c r="CE117" s="899"/>
      <c r="CF117" s="960" t="s">
        <v>463</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462</v>
      </c>
      <c r="DH117" s="862"/>
      <c r="DI117" s="862"/>
      <c r="DJ117" s="862"/>
      <c r="DK117" s="863"/>
      <c r="DL117" s="864" t="s">
        <v>128</v>
      </c>
      <c r="DM117" s="862"/>
      <c r="DN117" s="862"/>
      <c r="DO117" s="862"/>
      <c r="DP117" s="863"/>
      <c r="DQ117" s="864" t="s">
        <v>462</v>
      </c>
      <c r="DR117" s="862"/>
      <c r="DS117" s="862"/>
      <c r="DT117" s="862"/>
      <c r="DU117" s="863"/>
      <c r="DV117" s="909" t="s">
        <v>465</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467</v>
      </c>
      <c r="BW118" s="930"/>
      <c r="BX118" s="930"/>
      <c r="BY118" s="930"/>
      <c r="BZ118" s="930"/>
      <c r="CA118" s="930" t="s">
        <v>463</v>
      </c>
      <c r="CB118" s="930"/>
      <c r="CC118" s="930"/>
      <c r="CD118" s="930"/>
      <c r="CE118" s="930"/>
      <c r="CF118" s="960" t="s">
        <v>468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463</v>
      </c>
      <c r="DM118" s="862"/>
      <c r="DN118" s="862"/>
      <c r="DO118" s="862"/>
      <c r="DP118" s="863"/>
      <c r="DQ118" s="864" t="s">
        <v>128</v>
      </c>
      <c r="DR118" s="862"/>
      <c r="DS118" s="862"/>
      <c r="DT118" s="862"/>
      <c r="DU118" s="863"/>
      <c r="DV118" s="909" t="s">
        <v>467</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461</v>
      </c>
      <c r="AB119" s="980"/>
      <c r="AC119" s="980"/>
      <c r="AD119" s="980"/>
      <c r="AE119" s="981"/>
      <c r="AF119" s="982" t="s">
        <v>462</v>
      </c>
      <c r="AG119" s="980"/>
      <c r="AH119" s="980"/>
      <c r="AI119" s="980"/>
      <c r="AJ119" s="981"/>
      <c r="AK119" s="982" t="s">
        <v>128</v>
      </c>
      <c r="AL119" s="980"/>
      <c r="AM119" s="980"/>
      <c r="AN119" s="980"/>
      <c r="AO119" s="981"/>
      <c r="AP119" s="983" t="s">
        <v>463</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470</v>
      </c>
      <c r="BP119" s="963"/>
      <c r="BQ119" s="967">
        <v>18896491</v>
      </c>
      <c r="BR119" s="930"/>
      <c r="BS119" s="930"/>
      <c r="BT119" s="930"/>
      <c r="BU119" s="930"/>
      <c r="BV119" s="930">
        <v>18283373</v>
      </c>
      <c r="BW119" s="930"/>
      <c r="BX119" s="930"/>
      <c r="BY119" s="930"/>
      <c r="BZ119" s="930"/>
      <c r="CA119" s="930">
        <v>18711317</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462</v>
      </c>
      <c r="DH119" s="845"/>
      <c r="DI119" s="845"/>
      <c r="DJ119" s="845"/>
      <c r="DK119" s="846"/>
      <c r="DL119" s="847" t="s">
        <v>128</v>
      </c>
      <c r="DM119" s="845"/>
      <c r="DN119" s="845"/>
      <c r="DO119" s="845"/>
      <c r="DP119" s="846"/>
      <c r="DQ119" s="847" t="s">
        <v>467</v>
      </c>
      <c r="DR119" s="845"/>
      <c r="DS119" s="845"/>
      <c r="DT119" s="845"/>
      <c r="DU119" s="846"/>
      <c r="DV119" s="933" t="s">
        <v>462</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461</v>
      </c>
      <c r="AG120" s="862"/>
      <c r="AH120" s="862"/>
      <c r="AI120" s="862"/>
      <c r="AJ120" s="863"/>
      <c r="AK120" s="864" t="s">
        <v>465</v>
      </c>
      <c r="AL120" s="862"/>
      <c r="AM120" s="862"/>
      <c r="AN120" s="862"/>
      <c r="AO120" s="863"/>
      <c r="AP120" s="909" t="s">
        <v>461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5747540</v>
      </c>
      <c r="BR120" s="927"/>
      <c r="BS120" s="927"/>
      <c r="BT120" s="927"/>
      <c r="BU120" s="927"/>
      <c r="BV120" s="927">
        <v>6450748</v>
      </c>
      <c r="BW120" s="927"/>
      <c r="BX120" s="927"/>
      <c r="BY120" s="927"/>
      <c r="BZ120" s="927"/>
      <c r="CA120" s="927">
        <v>6912155</v>
      </c>
      <c r="CB120" s="927"/>
      <c r="CC120" s="927"/>
      <c r="CD120" s="927"/>
      <c r="CE120" s="927"/>
      <c r="CF120" s="951">
        <v>145.5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3849198</v>
      </c>
      <c r="DH120" s="927"/>
      <c r="DI120" s="927"/>
      <c r="DJ120" s="927"/>
      <c r="DK120" s="927"/>
      <c r="DL120" s="927">
        <v>3877225</v>
      </c>
      <c r="DM120" s="927"/>
      <c r="DN120" s="927"/>
      <c r="DO120" s="927"/>
      <c r="DP120" s="927"/>
      <c r="DQ120" s="927">
        <v>4095159</v>
      </c>
      <c r="DR120" s="927"/>
      <c r="DS120" s="927"/>
      <c r="DT120" s="927"/>
      <c r="DU120" s="927"/>
      <c r="DV120" s="928">
        <v>86.2</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128</v>
      </c>
      <c r="AG121" s="862"/>
      <c r="AH121" s="862"/>
      <c r="AI121" s="862"/>
      <c r="AJ121" s="863"/>
      <c r="AK121" s="864" t="s">
        <v>439</v>
      </c>
      <c r="AL121" s="862"/>
      <c r="AM121" s="862"/>
      <c r="AN121" s="862"/>
      <c r="AO121" s="863"/>
      <c r="AP121" s="909" t="s">
        <v>462</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2430</v>
      </c>
      <c r="BR121" s="899"/>
      <c r="BS121" s="899"/>
      <c r="BT121" s="899"/>
      <c r="BU121" s="899"/>
      <c r="BV121" s="899">
        <v>279</v>
      </c>
      <c r="BW121" s="899"/>
      <c r="BX121" s="899"/>
      <c r="BY121" s="899"/>
      <c r="BZ121" s="899"/>
      <c r="CA121" s="899" t="s">
        <v>461</v>
      </c>
      <c r="CB121" s="899"/>
      <c r="CC121" s="899"/>
      <c r="CD121" s="899"/>
      <c r="CE121" s="899"/>
      <c r="CF121" s="960" t="s">
        <v>462</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1020564</v>
      </c>
      <c r="DH121" s="899"/>
      <c r="DI121" s="899"/>
      <c r="DJ121" s="899"/>
      <c r="DK121" s="899"/>
      <c r="DL121" s="899">
        <v>1029405</v>
      </c>
      <c r="DM121" s="899"/>
      <c r="DN121" s="899"/>
      <c r="DO121" s="899"/>
      <c r="DP121" s="899"/>
      <c r="DQ121" s="899">
        <v>1069395</v>
      </c>
      <c r="DR121" s="899"/>
      <c r="DS121" s="899"/>
      <c r="DT121" s="899"/>
      <c r="DU121" s="899"/>
      <c r="DV121" s="876">
        <v>22.5</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462</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10543541</v>
      </c>
      <c r="BR122" s="930"/>
      <c r="BS122" s="930"/>
      <c r="BT122" s="930"/>
      <c r="BU122" s="930"/>
      <c r="BV122" s="930">
        <v>11238605</v>
      </c>
      <c r="BW122" s="930"/>
      <c r="BX122" s="930"/>
      <c r="BY122" s="930"/>
      <c r="BZ122" s="930"/>
      <c r="CA122" s="930">
        <v>11384746</v>
      </c>
      <c r="CB122" s="930"/>
      <c r="CC122" s="930"/>
      <c r="CD122" s="930"/>
      <c r="CE122" s="930"/>
      <c r="CF122" s="931">
        <v>239.7</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302107</v>
      </c>
      <c r="DH122" s="899"/>
      <c r="DI122" s="899"/>
      <c r="DJ122" s="899"/>
      <c r="DK122" s="899"/>
      <c r="DL122" s="899">
        <v>289111</v>
      </c>
      <c r="DM122" s="899"/>
      <c r="DN122" s="899"/>
      <c r="DO122" s="899"/>
      <c r="DP122" s="899"/>
      <c r="DQ122" s="899">
        <v>280034</v>
      </c>
      <c r="DR122" s="899"/>
      <c r="DS122" s="899"/>
      <c r="DT122" s="899"/>
      <c r="DU122" s="899"/>
      <c r="DV122" s="876">
        <v>5.9</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463</v>
      </c>
      <c r="AB123" s="862"/>
      <c r="AC123" s="862"/>
      <c r="AD123" s="862"/>
      <c r="AE123" s="863"/>
      <c r="AF123" s="864" t="s">
        <v>128</v>
      </c>
      <c r="AG123" s="862"/>
      <c r="AH123" s="862"/>
      <c r="AI123" s="862"/>
      <c r="AJ123" s="863"/>
      <c r="AK123" s="864" t="s">
        <v>128</v>
      </c>
      <c r="AL123" s="862"/>
      <c r="AM123" s="862"/>
      <c r="AN123" s="862"/>
      <c r="AO123" s="863"/>
      <c r="AP123" s="909" t="s">
        <v>462</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481</v>
      </c>
      <c r="BP123" s="963"/>
      <c r="BQ123" s="917">
        <v>16293511</v>
      </c>
      <c r="BR123" s="918"/>
      <c r="BS123" s="918"/>
      <c r="BT123" s="918"/>
      <c r="BU123" s="918"/>
      <c r="BV123" s="918">
        <v>17689632</v>
      </c>
      <c r="BW123" s="918"/>
      <c r="BX123" s="918"/>
      <c r="BY123" s="918"/>
      <c r="BZ123" s="918"/>
      <c r="CA123" s="918">
        <v>18296901</v>
      </c>
      <c r="CB123" s="918"/>
      <c r="CC123" s="918"/>
      <c r="CD123" s="918"/>
      <c r="CE123" s="918"/>
      <c r="CF123" s="828"/>
      <c r="CG123" s="829"/>
      <c r="CH123" s="829"/>
      <c r="CI123" s="829"/>
      <c r="CJ123" s="919"/>
      <c r="CK123" s="954"/>
      <c r="CL123" s="940"/>
      <c r="CM123" s="940"/>
      <c r="CN123" s="940"/>
      <c r="CO123" s="941"/>
      <c r="CP123" s="920" t="s">
        <v>412</v>
      </c>
      <c r="CQ123" s="921"/>
      <c r="CR123" s="921"/>
      <c r="CS123" s="921"/>
      <c r="CT123" s="921"/>
      <c r="CU123" s="921"/>
      <c r="CV123" s="921"/>
      <c r="CW123" s="921"/>
      <c r="CX123" s="921"/>
      <c r="CY123" s="921"/>
      <c r="CZ123" s="921"/>
      <c r="DA123" s="921"/>
      <c r="DB123" s="921"/>
      <c r="DC123" s="921"/>
      <c r="DD123" s="921"/>
      <c r="DE123" s="921"/>
      <c r="DF123" s="922"/>
      <c r="DG123" s="861">
        <v>306565</v>
      </c>
      <c r="DH123" s="862"/>
      <c r="DI123" s="862"/>
      <c r="DJ123" s="862"/>
      <c r="DK123" s="863"/>
      <c r="DL123" s="864">
        <v>50410</v>
      </c>
      <c r="DM123" s="862"/>
      <c r="DN123" s="862"/>
      <c r="DO123" s="862"/>
      <c r="DP123" s="863"/>
      <c r="DQ123" s="864">
        <v>41755</v>
      </c>
      <c r="DR123" s="862"/>
      <c r="DS123" s="862"/>
      <c r="DT123" s="862"/>
      <c r="DU123" s="863"/>
      <c r="DV123" s="909">
        <v>0.9</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128</v>
      </c>
      <c r="AG124" s="862"/>
      <c r="AH124" s="862"/>
      <c r="AI124" s="862"/>
      <c r="AJ124" s="863"/>
      <c r="AK124" s="864" t="s">
        <v>128</v>
      </c>
      <c r="AL124" s="862"/>
      <c r="AM124" s="862"/>
      <c r="AN124" s="862"/>
      <c r="AO124" s="863"/>
      <c r="AP124" s="909" t="s">
        <v>463</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54.2</v>
      </c>
      <c r="BR124" s="916"/>
      <c r="BS124" s="916"/>
      <c r="BT124" s="916"/>
      <c r="BU124" s="916"/>
      <c r="BV124" s="916">
        <v>12.4</v>
      </c>
      <c r="BW124" s="916"/>
      <c r="BX124" s="916"/>
      <c r="BY124" s="916"/>
      <c r="BZ124" s="916"/>
      <c r="CA124" s="916">
        <v>8.6999999999999993</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20493</v>
      </c>
      <c r="DH124" s="845"/>
      <c r="DI124" s="845"/>
      <c r="DJ124" s="845"/>
      <c r="DK124" s="846"/>
      <c r="DL124" s="847">
        <v>18393</v>
      </c>
      <c r="DM124" s="845"/>
      <c r="DN124" s="845"/>
      <c r="DO124" s="845"/>
      <c r="DP124" s="846"/>
      <c r="DQ124" s="847">
        <v>17795</v>
      </c>
      <c r="DR124" s="845"/>
      <c r="DS124" s="845"/>
      <c r="DT124" s="845"/>
      <c r="DU124" s="846"/>
      <c r="DV124" s="933">
        <v>0.4</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461</v>
      </c>
      <c r="AG125" s="862"/>
      <c r="AH125" s="862"/>
      <c r="AI125" s="862"/>
      <c r="AJ125" s="863"/>
      <c r="AK125" s="864" t="s">
        <v>465</v>
      </c>
      <c r="AL125" s="862"/>
      <c r="AM125" s="862"/>
      <c r="AN125" s="862"/>
      <c r="AO125" s="863"/>
      <c r="AP125" s="909" t="s">
        <v>467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467</v>
      </c>
      <c r="DH125" s="927"/>
      <c r="DI125" s="927"/>
      <c r="DJ125" s="927"/>
      <c r="DK125" s="927"/>
      <c r="DL125" s="927" t="s">
        <v>461</v>
      </c>
      <c r="DM125" s="927"/>
      <c r="DN125" s="927"/>
      <c r="DO125" s="927"/>
      <c r="DP125" s="927"/>
      <c r="DQ125" s="927" t="s">
        <v>467</v>
      </c>
      <c r="DR125" s="927"/>
      <c r="DS125" s="927"/>
      <c r="DT125" s="927"/>
      <c r="DU125" s="927"/>
      <c r="DV125" s="928" t="s">
        <v>465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468</v>
      </c>
      <c r="AB126" s="862"/>
      <c r="AC126" s="862"/>
      <c r="AD126" s="862"/>
      <c r="AE126" s="863"/>
      <c r="AF126" s="864" t="s">
        <v>468</v>
      </c>
      <c r="AG126" s="862"/>
      <c r="AH126" s="862"/>
      <c r="AI126" s="862"/>
      <c r="AJ126" s="863"/>
      <c r="AK126" s="864" t="s">
        <v>465</v>
      </c>
      <c r="AL126" s="862"/>
      <c r="AM126" s="862"/>
      <c r="AN126" s="862"/>
      <c r="AO126" s="863"/>
      <c r="AP126" s="909" t="s">
        <v>468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465</v>
      </c>
      <c r="DH126" s="899"/>
      <c r="DI126" s="899"/>
      <c r="DJ126" s="899"/>
      <c r="DK126" s="899"/>
      <c r="DL126" s="899" t="s">
        <v>465</v>
      </c>
      <c r="DM126" s="899"/>
      <c r="DN126" s="899"/>
      <c r="DO126" s="899"/>
      <c r="DP126" s="899"/>
      <c r="DQ126" s="899" t="s">
        <v>461</v>
      </c>
      <c r="DR126" s="899"/>
      <c r="DS126" s="899"/>
      <c r="DT126" s="899"/>
      <c r="DU126" s="899"/>
      <c r="DV126" s="876" t="s">
        <v>467</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3583</v>
      </c>
      <c r="AB127" s="862"/>
      <c r="AC127" s="862"/>
      <c r="AD127" s="862"/>
      <c r="AE127" s="863"/>
      <c r="AF127" s="864">
        <v>1643</v>
      </c>
      <c r="AG127" s="862"/>
      <c r="AH127" s="862"/>
      <c r="AI127" s="862"/>
      <c r="AJ127" s="863"/>
      <c r="AK127" s="864">
        <v>734</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465</v>
      </c>
      <c r="DH127" s="899"/>
      <c r="DI127" s="899"/>
      <c r="DJ127" s="899"/>
      <c r="DK127" s="899"/>
      <c r="DL127" s="899" t="s">
        <v>465</v>
      </c>
      <c r="DM127" s="899"/>
      <c r="DN127" s="899"/>
      <c r="DO127" s="899"/>
      <c r="DP127" s="899"/>
      <c r="DQ127" s="899" t="s">
        <v>461</v>
      </c>
      <c r="DR127" s="899"/>
      <c r="DS127" s="899"/>
      <c r="DT127" s="899"/>
      <c r="DU127" s="899"/>
      <c r="DV127" s="876" t="s">
        <v>468</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31028</v>
      </c>
      <c r="AB128" s="883"/>
      <c r="AC128" s="883"/>
      <c r="AD128" s="883"/>
      <c r="AE128" s="884"/>
      <c r="AF128" s="885">
        <v>27267</v>
      </c>
      <c r="AG128" s="883"/>
      <c r="AH128" s="883"/>
      <c r="AI128" s="883"/>
      <c r="AJ128" s="884"/>
      <c r="AK128" s="885">
        <v>17596</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128</v>
      </c>
      <c r="BG128" s="869"/>
      <c r="BH128" s="869"/>
      <c r="BI128" s="869"/>
      <c r="BJ128" s="869"/>
      <c r="BK128" s="869"/>
      <c r="BL128" s="892"/>
      <c r="BM128" s="868">
        <v>14.59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5741426</v>
      </c>
      <c r="AB129" s="862"/>
      <c r="AC129" s="862"/>
      <c r="AD129" s="862"/>
      <c r="AE129" s="863"/>
      <c r="AF129" s="864">
        <v>5709718</v>
      </c>
      <c r="AG129" s="862"/>
      <c r="AH129" s="862"/>
      <c r="AI129" s="862"/>
      <c r="AJ129" s="863"/>
      <c r="AK129" s="864">
        <v>5698708</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128</v>
      </c>
      <c r="BG129" s="852"/>
      <c r="BH129" s="852"/>
      <c r="BI129" s="852"/>
      <c r="BJ129" s="852"/>
      <c r="BK129" s="852"/>
      <c r="BL129" s="853"/>
      <c r="BM129" s="851">
        <v>19.59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940688</v>
      </c>
      <c r="AB130" s="862"/>
      <c r="AC130" s="862"/>
      <c r="AD130" s="862"/>
      <c r="AE130" s="863"/>
      <c r="AF130" s="864">
        <v>949740</v>
      </c>
      <c r="AG130" s="862"/>
      <c r="AH130" s="862"/>
      <c r="AI130" s="862"/>
      <c r="AJ130" s="863"/>
      <c r="AK130" s="864">
        <v>948794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8.8000000000000007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4800738</v>
      </c>
      <c r="AB131" s="845"/>
      <c r="AC131" s="845"/>
      <c r="AD131" s="845"/>
      <c r="AE131" s="846"/>
      <c r="AF131" s="847">
        <v>4759978</v>
      </c>
      <c r="AG131" s="845"/>
      <c r="AH131" s="845"/>
      <c r="AI131" s="845"/>
      <c r="AJ131" s="846"/>
      <c r="AK131" s="847">
        <v>4749914</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8.6999999999999993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7.5319253000000002</v>
      </c>
      <c r="AB132" s="825"/>
      <c r="AC132" s="825"/>
      <c r="AD132" s="825"/>
      <c r="AE132" s="826"/>
      <c r="AF132" s="827">
        <v>10.47359883</v>
      </c>
      <c r="AG132" s="825"/>
      <c r="AH132" s="825"/>
      <c r="AI132" s="825"/>
      <c r="AJ132" s="826"/>
      <c r="AK132" s="827">
        <v>8.4028889790000001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7.2</v>
      </c>
      <c r="AB133" s="804"/>
      <c r="AC133" s="804"/>
      <c r="AD133" s="804"/>
      <c r="AE133" s="805"/>
      <c r="AF133" s="803">
        <v>8.1999999999999993</v>
      </c>
      <c r="AG133" s="804"/>
      <c r="AH133" s="804"/>
      <c r="AI133" s="804"/>
      <c r="AJ133" s="805"/>
      <c r="AK133" s="803">
        <v>8.8000000000000007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zmgP89EpULd/HiWQm/OxRDXdoK8VkUsbA+pmXSKuwWo6e0XLPEwR2qerdjR/BL6zVQxkMkwWgIMk7QyVFI4zA==" saltValue="5s6TMp6j8QYFPAMXFJ5Y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2O9WaFx6ddUWPJiD9EQYovMx2RbBr6wsjBLWcUvgO6XHoAIqmNOkwrHT11NVL9TdEtkYM3Z9N3RknM1dUzVTQ==" saltValue="KmPA5XokHy4M1U9fcKMUJ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Ysq+/UpP2az9BuMBdPSPOIQPSWX54h90nXLq51uuIxg7cfznH/FJYbb1uJzV7iB2b2gK/shWM3/+5Sxa47Ktg==" saltValue="so1WU9bGkKvAArnSBGbGYA=="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1506914</v>
      </c>
      <c r="AP9" s="313">
        <v>76061</v>
      </c>
      <c r="AQ9" s="314">
        <v>56845</v>
      </c>
      <c r="AR9" s="315">
        <v>33.799999999999997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115210</v>
      </c>
      <c r="AP10" s="316">
        <v>5815</v>
      </c>
      <c r="AQ10" s="317">
        <v>5922</v>
      </c>
      <c r="AR10" s="318">
        <v>-1.8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297523</v>
      </c>
      <c r="AP11" s="316">
        <v>15017</v>
      </c>
      <c r="AQ11" s="317">
        <v>8264</v>
      </c>
      <c r="AR11" s="318">
        <v>81.7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25727</v>
      </c>
      <c r="AP12" s="316">
        <v>1299</v>
      </c>
      <c r="AQ12" s="317">
        <v>284</v>
      </c>
      <c r="AR12" s="318">
        <v>357.4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76025</v>
      </c>
      <c r="AP14" s="316">
        <v>3837</v>
      </c>
      <c r="AQ14" s="317">
        <v>2517</v>
      </c>
      <c r="AR14" s="318">
        <v>52.4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42032</v>
      </c>
      <c r="AP15" s="316">
        <v>2122</v>
      </c>
      <c r="AQ15" s="317">
        <v>1185</v>
      </c>
      <c r="AR15" s="318">
        <v>79.099999999999994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-299517</v>
      </c>
      <c r="AP16" s="316">
        <v>-15118</v>
      </c>
      <c r="AQ16" s="317">
        <v>-4726</v>
      </c>
      <c r="AR16" s="318">
        <v>219.9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1763914</v>
      </c>
      <c r="AP17" s="316">
        <v>89033</v>
      </c>
      <c r="AQ17" s="317">
        <v>70311</v>
      </c>
      <c r="AR17" s="318">
        <v>26.6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7.77</v>
      </c>
      <c r="AP21" s="329">
        <v>6.54</v>
      </c>
      <c r="AQ21" s="330">
        <v>1.23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97.6</v>
      </c>
      <c r="AP22" s="334">
        <v>97.4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860362</v>
      </c>
      <c r="AP32" s="343">
        <v>43426</v>
      </c>
      <c r="AQ32" s="344">
        <v>31480</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348552</v>
      </c>
      <c r="AP35" s="343">
        <v>17593</v>
      </c>
      <c r="AQ35" s="344">
        <v>9510</v>
      </c>
      <c r="AR35" s="345">
        <v>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155855</v>
      </c>
      <c r="AP36" s="343">
        <v>7867</v>
      </c>
      <c r="AQ36" s="344">
        <v>2191</v>
      </c>
      <c r="AR36" s="345">
        <v>259.10000000000002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734</v>
      </c>
      <c r="AP37" s="343">
        <v>37</v>
      </c>
      <c r="AQ37" s="344">
        <v>905</v>
      </c>
      <c r="AR37" s="345">
        <v>-95.9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v>17</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-17596</v>
      </c>
      <c r="AP39" s="343">
        <v>-888</v>
      </c>
      <c r="AQ39" s="344">
        <v>-3197</v>
      </c>
      <c r="AR39" s="345">
        <v>-72.2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-948794</v>
      </c>
      <c r="AP40" s="343">
        <v>-47890</v>
      </c>
      <c r="AQ40" s="344">
        <v>-28113</v>
      </c>
      <c r="AR40" s="345">
        <v>70.3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399130</v>
      </c>
      <c r="AP41" s="343">
        <v>20146</v>
      </c>
      <c r="AQ41" s="344">
        <v>12777</v>
      </c>
      <c r="AR41" s="345">
        <v>57.7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788342</v>
      </c>
      <c r="AN51" s="365">
        <v>38042</v>
      </c>
      <c r="AO51" s="366">
        <v>-28.5</v>
      </c>
      <c r="AP51" s="367">
        <v>49919</v>
      </c>
      <c r="AQ51" s="368">
        <v>-6.3</v>
      </c>
      <c r="AR51" s="369">
        <v>-22.2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437631</v>
      </c>
      <c r="AN52" s="373">
        <v>21118</v>
      </c>
      <c r="AO52" s="374">
        <v>-29.6</v>
      </c>
      <c r="AP52" s="375">
        <v>26398</v>
      </c>
      <c r="AQ52" s="376">
        <v>-8.6999999999999993</v>
      </c>
      <c r="AR52" s="377">
        <v>-20.9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1404021</v>
      </c>
      <c r="AN53" s="365">
        <v>68435</v>
      </c>
      <c r="AO53" s="366">
        <v>79.900000000000006</v>
      </c>
      <c r="AP53" s="367">
        <v>47738</v>
      </c>
      <c r="AQ53" s="368">
        <v>-4.4000000000000004</v>
      </c>
      <c r="AR53" s="369">
        <v>84.3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822864</v>
      </c>
      <c r="AN54" s="373">
        <v>40108</v>
      </c>
      <c r="AO54" s="374">
        <v>89.9</v>
      </c>
      <c r="AP54" s="375">
        <v>24937</v>
      </c>
      <c r="AQ54" s="376">
        <v>-5.5</v>
      </c>
      <c r="AR54" s="377">
        <v>95.4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1626096</v>
      </c>
      <c r="AN55" s="365">
        <v>79961</v>
      </c>
      <c r="AO55" s="366">
        <v>16.8</v>
      </c>
      <c r="AP55" s="367">
        <v>52191</v>
      </c>
      <c r="AQ55" s="368">
        <v>9.3000000000000007</v>
      </c>
      <c r="AR55" s="369">
        <v>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561481</v>
      </c>
      <c r="AN56" s="373">
        <v>27610</v>
      </c>
      <c r="AO56" s="374">
        <v>-31.2</v>
      </c>
      <c r="AP56" s="375">
        <v>24843</v>
      </c>
      <c r="AQ56" s="376">
        <v>-0.4</v>
      </c>
      <c r="AR56" s="377">
        <v>-30.8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489544</v>
      </c>
      <c r="AN57" s="365">
        <v>24366</v>
      </c>
      <c r="AO57" s="366">
        <v>-69.5</v>
      </c>
      <c r="AP57" s="367">
        <v>47387</v>
      </c>
      <c r="AQ57" s="368">
        <v>-9.1999999999999993</v>
      </c>
      <c r="AR57" s="369">
        <v>-60.3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246709</v>
      </c>
      <c r="AN58" s="373">
        <v>12280</v>
      </c>
      <c r="AO58" s="374">
        <v>-55.5</v>
      </c>
      <c r="AP58" s="375">
        <v>24928</v>
      </c>
      <c r="AQ58" s="376">
        <v>0.3</v>
      </c>
      <c r="AR58" s="377">
        <v>-55.8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1428895</v>
      </c>
      <c r="AN59" s="365">
        <v>72123</v>
      </c>
      <c r="AO59" s="366">
        <v>196</v>
      </c>
      <c r="AP59" s="367">
        <v>51264</v>
      </c>
      <c r="AQ59" s="368">
        <v>8.1999999999999993</v>
      </c>
      <c r="AR59" s="369">
        <v>187.8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379951</v>
      </c>
      <c r="AN60" s="373">
        <v>19178</v>
      </c>
      <c r="AO60" s="374">
        <v>56.2</v>
      </c>
      <c r="AP60" s="375">
        <v>26040</v>
      </c>
      <c r="AQ60" s="376">
        <v>4.5</v>
      </c>
      <c r="AR60" s="377">
        <v>51.7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1147380</v>
      </c>
      <c r="AN61" s="380">
        <v>56585</v>
      </c>
      <c r="AO61" s="381">
        <v>38.9</v>
      </c>
      <c r="AP61" s="382">
        <v>49700</v>
      </c>
      <c r="AQ61" s="383">
        <v>-0.5</v>
      </c>
      <c r="AR61" s="369">
        <v>39.4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489727</v>
      </c>
      <c r="AN62" s="373">
        <v>24059</v>
      </c>
      <c r="AO62" s="374">
        <v>6</v>
      </c>
      <c r="AP62" s="375">
        <v>25429</v>
      </c>
      <c r="AQ62" s="376">
        <v>-2</v>
      </c>
      <c r="AR62" s="377">
        <v>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p7/19RGehn89VBfvqtZ3qhksDhuZg7Gz6DGg2lUa5LG1dgll1b9lhs11N/BEyh/rk/OLGdVRCZqvE1XR6Btyw==" saltValue="LCku9pmsSXSVuaF8IgXA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dkOcFjocK5ln5sxXoyDt34XTHUk9gbzlf2q++jVO6LlzwgBAjRBpMBruWkho6MzecBx50Vd26LzjABQx/ELDBg==" saltValue="KD5MhW3p1VIEHWYwIS1S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AmSABnYcQ5AHI7kS2S/6FEwS5YEyy5FdDMrh//5QFkUKjF+n5hGG46sHqi2VLroPXzsUawoOmVg1SlNzkV5Izg==" saltValue="uh/WyGgqTHlCAgs6h9fVG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27.42</v>
      </c>
      <c r="G47" s="12">
        <v>31.8</v>
      </c>
      <c r="H47" s="12">
        <v>36.520000000000003</v>
      </c>
      <c r="I47" s="12">
        <v>39.31</v>
      </c>
      <c r="J47" s="13">
        <v>40.82</v>
      </c>
    </row>
    <row r="48" spans="2:10" ht="57.75" customHeight="1" x14ac:dyDescent="0.15">
      <c r="B48" s="14"/>
      <c r="C48" s="1238" t="s">
        <v>4</v>
      </c>
      <c r="D48" s="1238"/>
      <c r="E48" s="1239"/>
      <c r="F48" s="15">
        <v>6.8</v>
      </c>
      <c r="G48" s="16">
        <v>6.51</v>
      </c>
      <c r="H48" s="16">
        <v>6.61</v>
      </c>
      <c r="I48" s="16">
        <v>5.12</v>
      </c>
      <c r="J48" s="17">
        <v>2.63</v>
      </c>
    </row>
    <row r="49" spans="2:10" ht="57.75" customHeight="1" thickBot="1" x14ac:dyDescent="0.2">
      <c r="B49" s="18"/>
      <c r="C49" s="1240" t="s">
        <v>5</v>
      </c>
      <c r="D49" s="1240"/>
      <c r="E49" s="1241"/>
      <c r="F49" s="19">
        <v>5.87</v>
      </c>
      <c r="G49" s="20">
        <v>5.66</v>
      </c>
      <c r="H49" s="20">
        <v>5.04</v>
      </c>
      <c r="I49" s="20">
        <v>1.06</v>
      </c>
      <c r="J49" s="21" t="s">
        <v>566</v>
      </c>
    </row>
    <row r="50" spans="2:10" ht="13.5" customHeight="1" x14ac:dyDescent="0.15"/>
  </sheetData>
  <sheetProtection algorithmName="SHA-512" hashValue="n9lZJDUw2ymyJhWlIPtcDmBykvsjESgWxzLNoaeqLNfwEYAPdCM/Qb1TPk3ivDy4f16ModeVBPJSkq5u6E2IVA==" saltValue="qfLq4M1/Cub3N5GBXmb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2021-11-12T02:58:35Z</cp:lastPrinted>
  <dcterms:created xsi:type="dcterms:W3CDTF">2021-02-05T04:39:21Z</dcterms:created>
  <dcterms:modified xsi:type="dcterms:W3CDTF">2021-11-12T02:59:56Z</dcterms:modified>
  <cp:category/>
</cp:coreProperties>
</file>