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83C6E52D-4B9C-430A-B8B7-4458EFF17E2F}" xr6:coauthVersionLast="45" xr6:coauthVersionMax="45" xr10:uidLastSave="{00000000-0000-0000-0000-000000000000}"/>
  <bookViews>
    <workbookView xWindow="-28920" yWindow="-120" windowWidth="29040" windowHeight="15840" firstSheet="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88" i="12" l="1"/>
  <c r="V23" i="12"/>
  <c r="Q23" i="12"/>
  <c r="AU88" i="12" l="1"/>
  <c r="AF88" i="12"/>
  <c r="AA23" i="12" l="1"/>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4" i="10"/>
  <c r="U34" i="10" l="1"/>
  <c r="U35"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<sst xmlns="http://schemas.openxmlformats.org/spreadsheetml/2006/main" count="1117" uniqueCount="622">
  <si>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</si>
  <si>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</si>
  <si>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</si>
  <si>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</si>
  <si>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</si>
  <si>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</si>
  <si>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</si>
  <si>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</si>
  <si>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</si>
  <si>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</si>
  <si>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</si>
  <si>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</si>
  <si>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</si>
  <si>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</si>
  <si>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</si>
  <si>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</si>
  <si>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</si>
  <si>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</si>
  <si>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</si>
  <si>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</si>
  <si>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</si>
  <si>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</si>
  <si>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</si>
  <si>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</si>
  <si>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</si>
  <si>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</si>
  <si>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</si>
  <si>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</si>
  <si>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</si>
  <si>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</si>
  <si>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</si>
  <si>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</si>
  <si>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</si>
  <si>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</si>
  <si>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</si>
  <si>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</si>
  <si>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</si>
  <si>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</si>
  <si>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</si>
  <si>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</si>
  <si>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</si>
  <si>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</si>
  <si>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</si>
  <si>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</si>
  <si>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</si>
  <si>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</si>
  <si>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</si>
  <si>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</si>
  <si>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</si>
  <si>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</si>
  <si>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</si>
  <si>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</si>
  <si>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</si>
  <si>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</si>
  <si>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</si>
  <si>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</si>
  <si>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</si>
  <si>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</si>
  <si>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</si>
  <si>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</si>
  <si>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</si>
  <si>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</si>
  <si>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</si>
  <si>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</si>
  <si>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</si>
  <si>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</si>
  <si>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</si>
  <si>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</si>
  <si>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</si>
  <si>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</si>
  <si>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</si>
  <si>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</si>
  <si>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</si>
  <si>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</si>
  <si>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</si>
  <si>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</si>
  <si>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</si>
  <si>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</si>
  <si>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</si>
  <si>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</si>
  <si>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</si>
  <si>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</si>
  <si>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</si>
  <si>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</si>
  <si>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</si>
  <si>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</si>
  <si>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</si>
  <si>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</si>
  <si>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</si>
  <si>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</si>
  <si>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</si>
  <si>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</si>
  <si>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</si>
  <si>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</si>
  <si>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</si>
  <si>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</si>
  <si>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</si>
  <si>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</si>
  <si>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</si>
  <si>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</si>
  <si>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</si>
  <si>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</si>
  <si>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</si>
  <si>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</si>
  <si>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</si>
  <si>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</si>
  <si>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</si>
  <si>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</si>
  <si>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</si>
  <si>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</si>
  <si>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</si>
  <si>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</si>
  <si>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</si>
  <si>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</si>
  <si>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</si>
  <si>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</si>
  <si>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</si>
  <si>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</si>
  <si>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</si>
  <si>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</si>
  <si>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</si>
  <si>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</si>
  <si>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</si>
  <si>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</si>
  <si>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</si>
  <si>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</si>
  <si>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</si>
  <si>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</si>
  <si>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</si>
  <si>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</si>
  <si>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</si>
  <si>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</si>
  <si>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</si>
  <si>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</si>
  <si>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</si>
  <si>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</si>
  <si>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</si>
  <si>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</si>
  <si>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</si>
  <si>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</si>
  <si>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</si>
  <si>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</si>
  <si>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</si>
  <si>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</si>
  <si>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</si>
  <si>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</si>
  <si>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</si>
  <si>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</si>
  <si>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</si>
  <si>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</si>
  <si>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</si>
  <si>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</si>
  <si>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</si>
  <si>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</si>
  <si>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</si>
  <si>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</si>
  <si>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</si>
  <si>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</si>
  <si>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</si>
  <si>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</si>
  <si>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</si>
  <si>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</si>
  <si>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</si>
  <si>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</si>
  <si>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</si>
  <si>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</si>
  <si>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</si>
  <si>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</si>
  <si>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</si>
  <si>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</si>
  <si>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</si>
  <si>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</si>
  <si>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</si>
  <si>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</si>
  <si>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</si>
  <si>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</si>
  <si>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</si>
  <si>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</si>
  <si>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</si>
  <si>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</si>
  <si>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</si>
  <si>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</si>
  <si>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</si>
  <si>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</si>
  <si>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</si>
  <si>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</si>
  <si>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</si>
  <si>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</si>
  <si>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</si>
  <si>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</si>
  <si>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</si>
  <si>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</si>
  <si>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</si>
  <si>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</si>
  <si>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</si>
  <si>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</si>
  <si>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</si>
  <si>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</si>
  <si>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</si>
  <si>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</si>
  <si>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</si>
  <si>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</si>
  <si>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</si>
  <si>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</si>
  <si>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</si>
  <si>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</si>
  <si>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</si>
  <si>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</si>
  <si>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</si>
  <si>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</si>
  <si>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</si>
  <si>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</si>
  <si>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佐賀県江北町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</si>
  <si>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</si>
  <si>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</si>
  <si>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</si>
  <si>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</si>
  <si>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</si>
  <si>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</si>
  <si>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</si>
  <si>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</si>
  <si>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</si>
  <si>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</si>
  <si>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</si>
  <si>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</si>
  <si>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</si>
  <si>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</si>
  <si>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</si>
  <si>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</si>
  <si>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</si>
  <si>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</si>
  <si>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</si>
  <si>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</si>
  <si>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</si>
  <si>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</si>
  <si>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</si>
  <si>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</si>
  <si>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</si>
  <si>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</si>
  <si>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</si>
  <si>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</si>
  <si>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</si>
  <si>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</si>
  <si>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</si>
  <si>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</si>
  <si>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</si>
  <si>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</si>
  <si>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</si>
  <si>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</si>
  <si>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</si>
  <si>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</si>
  <si>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</si>
  <si>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</si>
  <si>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</si>
  <si>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</si>
  <si>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</si>
  <si>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</si>
  <si>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</si>
  <si>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</si>
  <si>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</si>
  <si>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</si>
  <si>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</si>
  <si>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</si>
  <si>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</si>
  <si>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</si>
  <si>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</si>
  <si>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</si>
  <si>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</si>
  <si>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</si>
  <si>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</si>
  <si>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</si>
  <si>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</si>
  <si>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</si>
  <si>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</si>
  <si>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</si>
  <si>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</si>
  <si>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</si>
  <si>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</si>
  <si>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</si>
  <si>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</si>
  <si>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</si>
  <si>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</si>
  <si>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</si>
  <si>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</si>
  <si>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</si>
  <si>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</si>
  <si>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</si>
  <si>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</si>
  <si>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</si>
  <si>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</si>
  <si>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</si>
  <si>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</si>
  <si>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</si>
  <si>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</si>
  <si>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</si>
  <si>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</si>
  <si>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</si>
  <si>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</si>
  <si>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</si>
  <si>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</si>
  <si>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</si>
  <si>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</si>
  <si>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</si>
  <si>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</si>
  <si>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</si>
  <si>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</si>
  <si>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</si>
  <si>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</si>
  <si>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</si>
  <si>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</si>
  <si>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</si>
  <si>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</si>
  <si>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</si>
  <si>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</si>
  <si>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</si>
  <si>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</si>
  <si>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</si>
  <si>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</si>
  <si>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</si>
  <si>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</si>
  <si>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</si>
  <si>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</si>
  <si>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</si>
  <si>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</si>
  <si>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</si>
  <si>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</si>
  <si>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</si>
  <si>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</si>
  <si>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</si>
  <si>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</si>
  <si>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</si>
  <si>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</si>
  <si>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</si>
  <si>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</si>
  <si>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</si>
  <si>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</si>
  <si>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</si>
  <si>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</si>
  <si>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</si>
  <si>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</si>
  <si>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</si>
  <si>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</si>
  <si>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</si>
  <si>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</si>
  <si>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</si>
  <si>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</si>
  <si>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</si>
  <si>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</si>
  <si>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</si>
  <si>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</si>
  <si>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</si>
  <si>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</si>
  <si>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</si>
  <si>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</si>
  <si>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</si>
  <si>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</si>
  <si>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</si>
  <si>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</si>
  <si>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</si>
  <si>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</si>
  <si>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</si>
  <si>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</si>
  <si>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</si>
  <si>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</si>
  <si>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</si>
  <si>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</si>
  <si>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</si>
  <si>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佐賀県江北町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</si>
  <si>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</si>
  <si>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</si>
  <si>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</si>
  <si>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</si>
  <si>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</si>
  <si>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</si>
  <si>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</si>
  <si>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</si>
  <si>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</si>
  <si>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</si>
  <si>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</si>
  <si>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</si>
  <si>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</si>
  <si>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</si>
  <si>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</si>
  <si>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</si>
  <si>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</si>
  <si>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</si>
  <si>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</si>
  <si>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</si>
  <si>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江北町無資力臨鉱ポンプ等維持管理事業特別会計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</si>
  <si>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</si>
  <si>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</si>
  <si>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</si>
  <si>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</si>
  <si>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</si>
  <si>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</si>
  <si>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</si>
  <si>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</si>
  <si>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</si>
  <si>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</si>
  <si>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</si>
  <si>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</si>
  <si>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</si>
  <si>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</si>
  <si>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江北町国民健康保険事業特別会計</t>
    <phoneticPr fontId="5"/>
  </si>
  <si>
    <t>江北町後期高齢者医療特別会計</t>
    <phoneticPr fontId="5"/>
  </si>
  <si>
    <t>江北町水道事業特別会計</t>
    <phoneticPr fontId="5"/>
  </si>
  <si>
    <t>法適用企業</t>
    <phoneticPr fontId="5"/>
  </si>
  <si>
    <t>江北町下水道事業特別会計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</si>
  <si>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</si>
  <si>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</si>
  <si>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</si>
  <si>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</si>
  <si>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</si>
  <si>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</si>
  <si>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</si>
  <si>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</si>
  <si>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</si>
  <si>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</si>
  <si>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</si>
  <si>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</si>
  <si>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</si>
  <si>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</si>
  <si>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</si>
  <si>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</si>
  <si>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</si>
  <si>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</si>
  <si>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</si>
  <si>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</si>
  <si>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</si>
  <si>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</si>
  <si>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</si>
  <si>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</si>
  <si>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</si>
  <si>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</si>
  <si>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</si>
  <si>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</si>
  <si>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</si>
  <si>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</si>
  <si>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</si>
  <si>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</si>
  <si>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</si>
  <si>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</si>
  <si>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</si>
  <si>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</si>
  <si>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</si>
  <si>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</si>
  <si>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</si>
  <si>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</si>
  <si>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</si>
  <si>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</si>
  <si>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</si>
  <si>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</si>
  <si>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</si>
  <si>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</si>
  <si>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</si>
  <si>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</si>
  <si>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</si>
  <si>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</si>
  <si>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</si>
  <si>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</si>
  <si>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</si>
  <si>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</si>
  <si>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</si>
  <si>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</si>
  <si>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</si>
  <si>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</si>
  <si>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</si>
  <si>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</si>
  <si>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</si>
  <si>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</si>
  <si>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</si>
  <si>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</si>
  <si>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江北町下水道事業特別会計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</si>
  <si>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</si>
  <si>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</si>
  <si>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江北町水道事業特別会計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</si>
  <si>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</si>
  <si>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</si>
  <si>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</si>
  <si>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</si>
  <si>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</si>
  <si>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</si>
  <si>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</si>
  <si>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</si>
  <si>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</si>
  <si>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</si>
  <si>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</si>
  <si>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</si>
  <si>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</si>
  <si>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</si>
  <si>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</si>
  <si>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</si>
  <si>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</si>
  <si>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</si>
  <si>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</si>
  <si>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</si>
  <si>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</si>
  <si>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</si>
  <si>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</si>
  <si>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</si>
  <si>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</si>
  <si>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</si>
  <si>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</si>
  <si>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</si>
  <si>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</si>
  <si>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</si>
  <si>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</si>
  <si>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</si>
  <si>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</si>
  <si>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</si>
  <si>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</si>
  <si>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</si>
  <si>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</si>
  <si>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</si>
  <si>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</si>
  <si>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</si>
  <si>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</si>
  <si>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</si>
  <si>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</si>
  <si>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</si>
  <si>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</si>
  <si>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</si>
  <si>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</si>
  <si>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</si>
  <si>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</si>
  <si>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</si>
  <si>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</si>
  <si>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</si>
  <si>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</si>
  <si>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</si>
  <si>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</si>
  <si>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</si>
  <si>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</si>
  <si>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</si>
  <si>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</si>
  <si>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</si>
  <si>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</si>
  <si>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</si>
  <si>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</si>
  <si>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</si>
  <si>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</si>
  <si>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</si>
  <si>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</si>
  <si>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</si>
  <si>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</si>
  <si>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</si>
  <si>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</si>
  <si>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</si>
  <si>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</si>
  <si>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</si>
  <si>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</si>
  <si>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</si>
  <si>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</si>
  <si>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</si>
  <si>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</si>
  <si>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</si>
  <si>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</si>
  <si>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</si>
  <si>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</si>
  <si>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</si>
  <si>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</si>
  <si>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</si>
  <si>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3.31</t>
  </si>
  <si>
    <t>▲ 11.18</t>
  </si>
  <si>
    <t>▲ 4.22</t>
  </si>
  <si>
    <t>▲ 2.38</t>
  </si>
  <si>
    <t>▲ 4.84</t>
  </si>
  <si>
    <t>江北町水道事業特別会計</t>
  </si>
  <si>
    <t>一般会計</t>
  </si>
  <si>
    <t>江北町国民健康保険事業特別会計</t>
  </si>
  <si>
    <t>▲ 1.63</t>
  </si>
  <si>
    <t>▲ 0.15</t>
  </si>
  <si>
    <t>江北町下水道事業特別会計</t>
  </si>
  <si>
    <t>江北町無資力臨鉱ポンプ等維持管理事業特別会計</t>
  </si>
  <si>
    <t>江北町後期高齢者医療特別会計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</si>
  <si>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</si>
  <si>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</si>
  <si>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</si>
  <si>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</si>
  <si>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</si>
  <si>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</si>
  <si>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</si>
  <si>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</si>
  <si>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</si>
  <si>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杵藤地区広域市町村圏組合　一般会計</t>
    <rPh sb="0" eb="2">
      <t>キトウ</t>
    </rPh>
    <rPh sb="2" eb="4">
      <t>チク</t>
    </rPh>
    <rPh sb="4" eb="6">
      <t>コウイキ</t>
    </rPh>
    <rPh sb="6" eb="9">
      <t>シチョウソン</t>
    </rPh>
    <rPh sb="9" eb="10">
      <t>ケン</t>
    </rPh>
    <rPh sb="10" eb="12">
      <t>クミアイ</t>
    </rPh>
    <rPh sb="13" eb="15">
      <t>イッパン</t>
    </rPh>
    <rPh sb="15" eb="17">
      <t>カイケイ</t>
    </rPh>
    <phoneticPr fontId="2"/>
  </si>
  <si>
    <t>杵藤地区広域市町村圏組合　特別会計</t>
    <rPh sb="13" eb="15">
      <t>トクベツ</t>
    </rPh>
    <phoneticPr fontId="2"/>
  </si>
  <si>
    <t>佐賀西部広域水道企業団</t>
    <rPh sb="0" eb="2">
      <t>サガ</t>
    </rPh>
    <rPh sb="2" eb="4">
      <t>セイブ</t>
    </rPh>
    <rPh sb="4" eb="6">
      <t>コウイキ</t>
    </rPh>
    <rPh sb="6" eb="8">
      <t>スイドウ</t>
    </rPh>
    <rPh sb="8" eb="10">
      <t>キギョウ</t>
    </rPh>
    <rPh sb="10" eb="11">
      <t>ダン</t>
    </rPh>
    <phoneticPr fontId="2"/>
  </si>
  <si>
    <t>杵島工業用水道企業団</t>
    <rPh sb="0" eb="2">
      <t>キシマ</t>
    </rPh>
    <rPh sb="2" eb="5">
      <t>コウギョウヨウ</t>
    </rPh>
    <rPh sb="5" eb="7">
      <t>スイドウ</t>
    </rPh>
    <rPh sb="7" eb="9">
      <t>キギョウ</t>
    </rPh>
    <rPh sb="9" eb="10">
      <t>ダン</t>
    </rPh>
    <phoneticPr fontId="2"/>
  </si>
  <si>
    <t>杵東地区衛生処理場組合</t>
    <rPh sb="0" eb="1">
      <t>キネ</t>
    </rPh>
    <rPh sb="1" eb="2">
      <t>ヒガシ</t>
    </rPh>
    <rPh sb="2" eb="9">
      <t>チクエイセイショリジョウ</t>
    </rPh>
    <rPh sb="9" eb="11">
      <t>クミアイ</t>
    </rPh>
    <phoneticPr fontId="2"/>
  </si>
  <si>
    <t>佐賀県後期高齢者医療広域連合　一般会計</t>
    <rPh sb="15" eb="17">
      <t>イッパン</t>
    </rPh>
    <rPh sb="17" eb="19">
      <t>カイケイ</t>
    </rPh>
    <phoneticPr fontId="2"/>
  </si>
  <si>
    <t>佐賀県後期高齢者医療広域連合　特別会計</t>
    <rPh sb="15" eb="17">
      <t>トクベツ</t>
    </rPh>
    <rPh sb="17" eb="19">
      <t>カイケイ</t>
    </rPh>
    <phoneticPr fontId="2"/>
  </si>
  <si>
    <t>佐賀県西部広域環境組合</t>
    <rPh sb="0" eb="3">
      <t>サガケン</t>
    </rPh>
    <rPh sb="3" eb="5">
      <t>セイブ</t>
    </rPh>
    <rPh sb="5" eb="7">
      <t>コウイキ</t>
    </rPh>
    <rPh sb="7" eb="9">
      <t>カンキョウ</t>
    </rPh>
    <rPh sb="9" eb="11">
      <t>クミアイ</t>
    </rPh>
    <phoneticPr fontId="2"/>
  </si>
  <si>
    <t>佐賀県市町総合事務組合　一般会計</t>
    <rPh sb="0" eb="3">
      <t>サガケン</t>
    </rPh>
    <rPh sb="3" eb="4">
      <t>シ</t>
    </rPh>
    <rPh sb="4" eb="5">
      <t>マチ</t>
    </rPh>
    <rPh sb="5" eb="7">
      <t>ソウゴウ</t>
    </rPh>
    <rPh sb="7" eb="9">
      <t>ジム</t>
    </rPh>
    <rPh sb="9" eb="11">
      <t>クミアイ</t>
    </rPh>
    <rPh sb="12" eb="14">
      <t>イッパン</t>
    </rPh>
    <rPh sb="14" eb="16">
      <t>カイケイ</t>
    </rPh>
    <phoneticPr fontId="2"/>
  </si>
  <si>
    <t>江北町土地開発公社</t>
    <rPh sb="0" eb="3">
      <t>コウホクマチ</t>
    </rPh>
    <rPh sb="3" eb="5">
      <t>トチ</t>
    </rPh>
    <rPh sb="5" eb="7">
      <t>カイハツ</t>
    </rPh>
    <rPh sb="7" eb="9">
      <t>コウシャ</t>
    </rPh>
    <phoneticPr fontId="2"/>
  </si>
  <si>
    <t>法適</t>
    <rPh sb="0" eb="1">
      <t>ホウ</t>
    </rPh>
    <rPh sb="1" eb="2">
      <t>テキ</t>
    </rPh>
    <phoneticPr fontId="2"/>
  </si>
  <si>
    <t>佐賀県市町総合事務組合　特別会計</t>
    <rPh sb="0" eb="3">
      <t>サガケン</t>
    </rPh>
    <rPh sb="3" eb="4">
      <t>シ</t>
    </rPh>
    <rPh sb="4" eb="5">
      <t>マチ</t>
    </rPh>
    <rPh sb="5" eb="7">
      <t>ソウゴウ</t>
    </rPh>
    <rPh sb="7" eb="9">
      <t>ジム</t>
    </rPh>
    <rPh sb="9" eb="11">
      <t>クミアイ</t>
    </rPh>
    <rPh sb="12" eb="14">
      <t>トクベツ</t>
    </rPh>
    <rPh sb="14" eb="16">
      <t>カイケイ</t>
    </rPh>
    <phoneticPr fontId="2"/>
  </si>
  <si>
    <t>-</t>
    <phoneticPr fontId="2"/>
  </si>
  <si>
    <t>-</t>
    <phoneticPr fontId="2"/>
  </si>
  <si>
    <t>-</t>
    <phoneticPr fontId="2"/>
  </si>
  <si>
    <t>-</t>
    <phoneticPr fontId="2"/>
  </si>
  <si>
    <t>-</t>
    <phoneticPr fontId="2"/>
  </si>
  <si>
    <t>-</t>
    <phoneticPr fontId="2"/>
  </si>
  <si>
    <t>-</t>
    <phoneticPr fontId="2"/>
  </si>
  <si>
    <t>(鉱害復旧施設等維持管理基金　（R01年度末現在））</t>
    <rPh sb="1" eb="3">
      <t>コウガイ</t>
    </rPh>
    <rPh sb="3" eb="5">
      <t>フッキュウ</t>
    </rPh>
    <rPh sb="5" eb="7">
      <t>シセツ</t>
    </rPh>
    <rPh sb="7" eb="8">
      <t>トウ</t>
    </rPh>
    <rPh sb="8" eb="10">
      <t>イジ</t>
    </rPh>
    <rPh sb="10" eb="12">
      <t>カンリ</t>
    </rPh>
    <rPh sb="12" eb="14">
      <t>キキン</t>
    </rPh>
    <rPh sb="19" eb="22">
      <t>ネンドマツ</t>
    </rPh>
    <rPh sb="22" eb="24">
      <t>ゲンザイ</t>
    </rPh>
    <phoneticPr fontId="5"/>
  </si>
  <si>
    <t>（ふるさと振興基金　（R01年度末現在））</t>
    <rPh sb="5" eb="7">
      <t>シンコウ</t>
    </rPh>
    <rPh sb="7" eb="9">
      <t>キキン</t>
    </rPh>
    <phoneticPr fontId="2"/>
  </si>
  <si>
    <t>（ふるさと応援基金　（R01年度末現在））</t>
    <rPh sb="5" eb="7">
      <t>オウエン</t>
    </rPh>
    <rPh sb="7" eb="9">
      <t>キキン</t>
    </rPh>
    <phoneticPr fontId="2"/>
  </si>
  <si>
    <t>（地域福祉基金　（R01年度末現在））</t>
    <rPh sb="1" eb="3">
      <t>チイキ</t>
    </rPh>
    <rPh sb="3" eb="5">
      <t>フクシ</t>
    </rPh>
    <rPh sb="5" eb="7">
      <t>キキン</t>
    </rPh>
    <phoneticPr fontId="2"/>
  </si>
  <si>
    <t>（町営住宅基金　（R01年度末現在））</t>
    <rPh sb="1" eb="3">
      <t>チョウエイ</t>
    </rPh>
    <rPh sb="3" eb="5">
      <t>ジュウタク</t>
    </rPh>
    <rPh sb="5" eb="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</si>
  <si>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</si>
  <si>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</si>
  <si>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</si>
  <si>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充当可能財源が将来負担額を上回っているため、将来負担比率が算出されていない状況である。
当町の有形固定資産の多くは整備後30年以上を経過している状況であることから、平成29年3月に策定した公共施設等総合管理計画や令和2年度に策定した個別施設計画に基づき維持管理や修繕、長寿命化等を計画的に行っていくことと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</si>
  <si>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</si>
  <si>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</si>
  <si>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</si>
  <si>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</si>
  <si>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</si>
  <si>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</si>
  <si>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</si>
  <si>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充当可能財源が将来負担額を上回っているため、将来負担比率が算出されていない状況である。
実質公債費比率については、類似団体内平均値と比較して高い傾向で推移している。大型事業の償還開始に伴い、今後も実質公債費比率は今後上昇していくものと想定している。今後は地方債の新規発行を抑えるなど、これまで以上に公債費の適正化に取り組んでいく必要がある。</t>
    <rPh sb="75" eb="77">
      <t>スイイ</t>
    </rPh>
    <rPh sb="82" eb="84">
      <t>オオガタ</t>
    </rPh>
    <rPh sb="84" eb="86">
      <t>ジギョウ</t>
    </rPh>
    <rPh sb="87" eb="89">
      <t>ショウカン</t>
    </rPh>
    <rPh sb="89" eb="91">
      <t>カイシ</t>
    </rPh>
    <rPh sb="92" eb="93">
      <t>トモナ</t>
    </rPh>
    <rPh sb="95" eb="97">
      <t>コンゴ</t>
    </rPh>
    <rPh sb="117" eb="119">
      <t>ソウテイ</t>
    </rPh>
    <rPh sb="124" eb="126">
      <t>コンゴ</t>
    </rPh>
    <phoneticPr fontId="5"/>
  </si>
  <si>
    <t>実質公債費比率</t>
    <phoneticPr fontId="5"/>
  </si>
  <si>
    <t>将来負担比率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</si>
</sst>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119882</c:v>
                </c:pt>
                <c:pt idx="2">
                  <c:v>116162</c:v>
                </c:pt>
                <c:pt idx="3">
                  <c:v>121449</c:v>
                </c:pt>
                <c:pt idx="4">
                  <c:v>145139</c:v>
                </c:pt>
              </c:numCache>
            </c:numRef>
          </c:val>
          <c:smooth val="0"/>
          <c:extLst>
            <c:ext xmlns:c16="http://schemas.microsoft.com/office/drawing/2014/chart" uri="{C3380CC4-5D6E-409C-BE32-E72D297353CC}">
              <c16:uniqueId val="{00000000-2B49-4C7B-87A4-5A537A8D56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105489</c:v>
                </c:pt>
                <c:pt idx="1">
                  <c:v>29050</c:v>
                </c:pt>
                <c:pt idx="2">
                  <c:v>24850</c:v>
                </c:pt>
                <c:pt idx="3">
                  <c:v>93347</c:v>
                </c:pt>
                <c:pt idx="4">
                  <c:v>106558</c:v>
                </c:pt>
              </c:numCache>
            </c:numRef>
          </c:val>
          <c:smooth val="0"/>
          <c:extLst>
            <c:ext xmlns:c16="http://schemas.microsoft.com/office/drawing/2014/chart" uri="{C3380CC4-5D6E-409C-BE32-E72D297353CC}">
              <c16:uniqueId val="{00000001-2B49-4C7B-87A4-5A537A8D56A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10.36</c:v>
                </c:pt>
                <c:pt idx="1">
                  <c:v>6.29</c:v>
                </c:pt>
                <c:pt idx="2">
                  <c:v>6.27</c:v>
                </c:pt>
                <c:pt idx="3">
                  <c:v>6.8</c:v>
                </c:pt>
                <c:pt idx="4">
                  <c:v>6.06</c:v>
                </c:pt>
              </c:numCache>
            </c:numRef>
          </c:val>
          <c:extLst>
            <c:ext xmlns:c16="http://schemas.microsoft.com/office/drawing/2014/chart" uri="{C3380CC4-5D6E-409C-BE32-E72D297353CC}">
              <c16:uniqueId val="{00000000-30AA-474B-ABB9-59D3E1A478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28.64</c:v>
                </c:pt>
                <c:pt idx="1">
                  <c:v>29.43</c:v>
                </c:pt>
                <c:pt idx="2">
                  <c:v>28.23</c:v>
                </c:pt>
                <c:pt idx="3">
                  <c:v>28.09</c:v>
                </c:pt>
                <c:pt idx="4">
                  <c:v>27.74</c:v>
                </c:pt>
              </c:numCache>
            </c:numRef>
          </c:val>
          <c:extLst>
            <c:ext xmlns:c16="http://schemas.microsoft.com/office/drawing/2014/chart" uri="{C3380CC4-5D6E-409C-BE32-E72D297353CC}">
              <c16:uniqueId val="{00000001-30AA-474B-ABB9-59D3E1A478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-3.31</c:v>
                </c:pt>
                <c:pt idx="1">
                  <c:v>-11.18</c:v>
                </c:pt>
                <c:pt idx="2">
                  <c:v>-4.22</c:v>
                </c:pt>
                <c:pt idx="3">
                  <c:v>-2.38</c:v>
                </c:pt>
                <c:pt idx="4">
                  <c:v>-4.84</c:v>
                </c:pt>
              </c:numCache>
            </c:numRef>
          </c:val>
          <c:smooth val="0"/>
          <c:extLst>
            <c:ext xmlns:c16="http://schemas.microsoft.com/office/drawing/2014/chart" uri="{C3380CC4-5D6E-409C-BE32-E72D297353CC}">
              <c16:uniqueId val="{00000002-30AA-474B-ABB9-59D3E1A478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196-459F-AF68-967EC422FA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96-459F-AF68-967EC422FA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196-459F-AF68-967EC422FAA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196-459F-AF68-967EC422FAA9}"/>
            </c:ext>
          </c:extLst>
        </c:ser>
        <c:ser>
          <c:idx val="4"/>
          <c:order val="4"/>
          <c:tx>
            <c:strRef>
              <c:f>データシート!$A$31</c:f>
              <c:strCache>
                <c:ptCount val="1"/>
                <c:pt idx="0">
                  <c:v>江北町後期高齢者医療特別会計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4196-459F-AF68-967EC422FAA9}"/>
            </c:ext>
          </c:extLst>
        </c:ser>
        <c:ser>
          <c:idx val="5"/>
          <c:order val="5"/>
          <c:tx>
            <c:strRef>
              <c:f>データシート!$A$32</c:f>
              <c:strCache>
                <c:ptCount val="1"/>
                <c:pt idx="0">
                  <c:v>江北町無資力臨鉱ポンプ等維持管理事業特別会計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0.17</c:v>
                </c:pt>
                <c:pt idx="2">
                  <c:v>#N/A</c:v>
                </c:pt>
                <c:pt idx="3">
                  <c:v>0.14000000000000001</c:v>
                </c:pt>
                <c:pt idx="4">
                  <c:v>#N/A</c:v>
                </c:pt>
                <c:pt idx="5">
                  <c:v>0.22</c:v>
                </c:pt>
                <c:pt idx="6">
                  <c:v>#N/A</c:v>
                </c:pt>
                <c:pt idx="7">
                  <c:v>0.17</c:v>
                </c:pt>
                <c:pt idx="8">
                  <c:v>#N/A</c:v>
                </c:pt>
                <c:pt idx="9">
                  <c:v>0.08</c:v>
                </c:pt>
              </c:numCache>
            </c:numRef>
          </c:val>
          <c:extLst>
            <c:ext xmlns:c16="http://schemas.microsoft.com/office/drawing/2014/chart" uri="{C3380CC4-5D6E-409C-BE32-E72D297353CC}">
              <c16:uniqueId val="{00000005-4196-459F-AF68-967EC422FAA9}"/>
            </c:ext>
          </c:extLst>
        </c:ser>
        <c:ser>
          <c:idx val="6"/>
          <c:order val="6"/>
          <c:tx>
            <c:strRef>
              <c:f>データシート!$A$33</c:f>
              <c:strCache>
                <c:ptCount val="1"/>
                <c:pt idx="0">
                  <c:v>江北町下水道事業特別会計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0.46</c:v>
                </c:pt>
                <c:pt idx="2">
                  <c:v>#N/A</c:v>
                </c:pt>
                <c:pt idx="3">
                  <c:v>0.63</c:v>
                </c:pt>
                <c:pt idx="4">
                  <c:v>#N/A</c:v>
                </c:pt>
                <c:pt idx="5">
                  <c:v>0.22</c:v>
                </c:pt>
                <c:pt idx="6">
                  <c:v>#N/A</c:v>
                </c:pt>
                <c:pt idx="7">
                  <c:v>0.56000000000000005</c:v>
                </c:pt>
                <c:pt idx="8">
                  <c:v>#N/A</c:v>
                </c:pt>
                <c:pt idx="9">
                  <c:v>0.31</c:v>
                </c:pt>
              </c:numCache>
            </c:numRef>
          </c:val>
          <c:extLst>
            <c:ext xmlns:c16="http://schemas.microsoft.com/office/drawing/2014/chart" uri="{C3380CC4-5D6E-409C-BE32-E72D297353CC}">
              <c16:uniqueId val="{00000006-4196-459F-AF68-967EC422FAA9}"/>
            </c:ext>
          </c:extLst>
        </c:ser>
        <c:ser>
          <c:idx val="7"/>
          <c:order val="7"/>
          <c:tx>
            <c:strRef>
              <c:f>データシート!$A$34</c:f>
              <c:strCache>
                <c:ptCount val="1"/>
                <c:pt idx="0">
                  <c:v>江北町国民健康保険事業特別会計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1.63</c:v>
                </c:pt>
                <c:pt idx="1">
                  <c:v>#N/A</c:v>
                </c:pt>
                <c:pt idx="2">
                  <c:v>0.15</c:v>
                </c:pt>
                <c:pt idx="3">
                  <c:v>#N/A</c:v>
                </c:pt>
                <c:pt idx="4">
                  <c:v>#N/A</c:v>
                </c:pt>
                <c:pt idx="5">
                  <c:v>1.71</c:v>
                </c:pt>
                <c:pt idx="6">
                  <c:v>#N/A</c:v>
                </c:pt>
                <c:pt idx="7">
                  <c:v>1.88</c:v>
                </c:pt>
                <c:pt idx="8">
                  <c:v>#N/A</c:v>
                </c:pt>
                <c:pt idx="9">
                  <c:v>1.68</c:v>
                </c:pt>
              </c:numCache>
            </c:numRef>
          </c:val>
          <c:extLst>
            <c:ext xmlns:c16="http://schemas.microsoft.com/office/drawing/2014/chart" uri="{C3380CC4-5D6E-409C-BE32-E72D297353CC}">
              <c16:uniqueId val="{00000007-4196-459F-AF68-967EC422FA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10.17</c:v>
                </c:pt>
                <c:pt idx="2">
                  <c:v>#N/A</c:v>
                </c:pt>
                <c:pt idx="3">
                  <c:v>6.14</c:v>
                </c:pt>
                <c:pt idx="4">
                  <c:v>#N/A</c:v>
                </c:pt>
                <c:pt idx="5">
                  <c:v>6.04</c:v>
                </c:pt>
                <c:pt idx="6">
                  <c:v>#N/A</c:v>
                </c:pt>
                <c:pt idx="7">
                  <c:v>6.62</c:v>
                </c:pt>
                <c:pt idx="8">
                  <c:v>#N/A</c:v>
                </c:pt>
                <c:pt idx="9">
                  <c:v>5.97</c:v>
                </c:pt>
              </c:numCache>
            </c:numRef>
          </c:val>
          <c:extLst>
            <c:ext xmlns:c16="http://schemas.microsoft.com/office/drawing/2014/chart" uri="{C3380CC4-5D6E-409C-BE32-E72D297353CC}">
              <c16:uniqueId val="{00000008-4196-459F-AF68-967EC422FAA9}"/>
            </c:ext>
          </c:extLst>
        </c:ser>
        <c:ser>
          <c:idx val="9"/>
          <c:order val="9"/>
          <c:tx>
            <c:strRef>
              <c:f>データシート!$A$36</c:f>
              <c:strCache>
                <c:ptCount val="1"/>
                <c:pt idx="0">
                  <c:v>江北町水道事業特別会計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11.14</c:v>
                </c:pt>
                <c:pt idx="2">
                  <c:v>#N/A</c:v>
                </c:pt>
                <c:pt idx="3">
                  <c:v>15.73</c:v>
                </c:pt>
                <c:pt idx="4">
                  <c:v>#N/A</c:v>
                </c:pt>
                <c:pt idx="5">
                  <c:v>16.39</c:v>
                </c:pt>
                <c:pt idx="6">
                  <c:v>#N/A</c:v>
                </c:pt>
                <c:pt idx="7">
                  <c:v>12.37</c:v>
                </c:pt>
                <c:pt idx="8">
                  <c:v>#N/A</c:v>
                </c:pt>
                <c:pt idx="9">
                  <c:v>11.4</c:v>
                </c:pt>
              </c:numCache>
            </c:numRef>
          </c:val>
          <c:extLst>
            <c:ext xmlns:c16="http://schemas.microsoft.com/office/drawing/2014/chart" uri="{C3380CC4-5D6E-409C-BE32-E72D297353CC}">
              <c16:uniqueId val="{00000009-4196-459F-AF68-967EC422FA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594</c:v>
                </c:pt>
                <c:pt idx="5">
                  <c:v>560</c:v>
                </c:pt>
                <c:pt idx="8">
                  <c:v>563</c:v>
                </c:pt>
                <c:pt idx="11">
                  <c:v>563</c:v>
                </c:pt>
                <c:pt idx="14">
                  <c:v>567</c:v>
                </c:pt>
              </c:numCache>
            </c:numRef>
          </c:val>
          <c:extLst>
            <c:ext xmlns:c16="http://schemas.microsoft.com/office/drawing/2014/chart" uri="{C3380CC4-5D6E-409C-BE32-E72D297353CC}">
              <c16:uniqueId val="{00000000-9175-4AD7-B506-7243280EE6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75-4AD7-B506-7243280EE6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175-4AD7-B506-7243280EE6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c:v>
                </c:pt>
                <c:pt idx="3">
                  <c:v>16</c:v>
                </c:pt>
                <c:pt idx="6">
                  <c:v>17</c:v>
                </c:pt>
                <c:pt idx="9">
                  <c:v>42</c:v>
                </c:pt>
                <c:pt idx="12">
                  <c:v>52</c:v>
                </c:pt>
              </c:numCache>
            </c:numRef>
          </c:val>
          <c:extLst>
            <c:ext xmlns:c16="http://schemas.microsoft.com/office/drawing/2014/chart" uri="{C3380CC4-5D6E-409C-BE32-E72D297353CC}">
              <c16:uniqueId val="{00000003-9175-4AD7-B506-7243280EE6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340</c:v>
                </c:pt>
                <c:pt idx="3">
                  <c:v>352</c:v>
                </c:pt>
                <c:pt idx="6">
                  <c:v>355</c:v>
                </c:pt>
                <c:pt idx="9">
                  <c:v>377</c:v>
                </c:pt>
                <c:pt idx="12">
                  <c:v>384</c:v>
                </c:pt>
              </c:numCache>
            </c:numRef>
          </c:val>
          <c:extLst>
            <c:ext xmlns:c16="http://schemas.microsoft.com/office/drawing/2014/chart" uri="{C3380CC4-5D6E-409C-BE32-E72D297353CC}">
              <c16:uniqueId val="{00000004-9175-4AD7-B506-7243280EE6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75-4AD7-B506-7243280EE6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75-4AD7-B506-7243280EE6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460</c:v>
                </c:pt>
                <c:pt idx="3">
                  <c:v>398</c:v>
                </c:pt>
                <c:pt idx="6">
                  <c:v>416</c:v>
                </c:pt>
                <c:pt idx="9">
                  <c:v>417</c:v>
                </c:pt>
                <c:pt idx="12">
                  <c:v>431</c:v>
                </c:pt>
              </c:numCache>
            </c:numRef>
          </c:val>
          <c:extLst>
            <c:ext xmlns:c16="http://schemas.microsoft.com/office/drawing/2014/chart" uri="{C3380CC4-5D6E-409C-BE32-E72D297353CC}">
              <c16:uniqueId val="{00000007-9175-4AD7-B506-7243280EE6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218</c:v>
                </c:pt>
                <c:pt idx="2">
                  <c:v>#N/A</c:v>
                </c:pt>
                <c:pt idx="3">
                  <c:v>#N/A</c:v>
                </c:pt>
                <c:pt idx="4">
                  <c:v>206</c:v>
                </c:pt>
                <c:pt idx="5">
                  <c:v>#N/A</c:v>
                </c:pt>
                <c:pt idx="6">
                  <c:v>#N/A</c:v>
                </c:pt>
                <c:pt idx="7">
                  <c:v>225</c:v>
                </c:pt>
                <c:pt idx="8">
                  <c:v>#N/A</c:v>
                </c:pt>
                <c:pt idx="9">
                  <c:v>#N/A</c:v>
                </c:pt>
                <c:pt idx="10">
                  <c:v>273</c:v>
                </c:pt>
                <c:pt idx="11">
                  <c:v>#N/A</c:v>
                </c:pt>
                <c:pt idx="12">
                  <c:v>#N/A</c:v>
                </c:pt>
                <c:pt idx="13">
                  <c:v>300</c:v>
                </c:pt>
                <c:pt idx="14">
                  <c:v>#N/A</c:v>
                </c:pt>
              </c:numCache>
            </c:numRef>
          </c:val>
          <c:smooth val="0"/>
          <c:extLst>
            <c:ext xmlns:c16="http://schemas.microsoft.com/office/drawing/2014/chart" uri="{C3380CC4-5D6E-409C-BE32-E72D297353CC}">
              <c16:uniqueId val="{00000008-9175-4AD7-B506-7243280EE6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6374</c:v>
                </c:pt>
                <c:pt idx="5">
                  <c:v>6175</c:v>
                </c:pt>
                <c:pt idx="8">
                  <c:v>5776</c:v>
                </c:pt>
                <c:pt idx="11">
                  <c:v>5767</c:v>
                </c:pt>
                <c:pt idx="14">
                  <c:v>5445</c:v>
                </c:pt>
              </c:numCache>
            </c:numRef>
          </c:val>
          <c:extLst>
            <c:ext xmlns:c16="http://schemas.microsoft.com/office/drawing/2014/chart" uri="{C3380CC4-5D6E-409C-BE32-E72D297353CC}">
              <c16:uniqueId val="{00000000-25F4-4505-B918-D1CD332DC0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95</c:v>
                </c:pt>
                <c:pt idx="5">
                  <c:v>84</c:v>
                </c:pt>
                <c:pt idx="8">
                  <c:v>34</c:v>
                </c:pt>
                <c:pt idx="11">
                  <c:v>29</c:v>
                </c:pt>
                <c:pt idx="14">
                  <c:v>98</c:v>
                </c:pt>
              </c:numCache>
            </c:numRef>
          </c:val>
          <c:extLst>
            <c:ext xmlns:c16="http://schemas.microsoft.com/office/drawing/2014/chart" uri="{C3380CC4-5D6E-409C-BE32-E72D297353CC}">
              <c16:uniqueId val="{00000001-25F4-4505-B918-D1CD332DC0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11474</c:v>
                </c:pt>
                <c:pt idx="5">
                  <c:v>12045</c:v>
                </c:pt>
                <c:pt idx="8">
                  <c:v>12463</c:v>
                </c:pt>
                <c:pt idx="11">
                  <c:v>12793</c:v>
                </c:pt>
                <c:pt idx="14">
                  <c:v>12619</c:v>
                </c:pt>
              </c:numCache>
            </c:numRef>
          </c:val>
          <c:extLst>
            <c:ext xmlns:c16="http://schemas.microsoft.com/office/drawing/2014/chart" uri="{C3380CC4-5D6E-409C-BE32-E72D297353CC}">
              <c16:uniqueId val="{00000002-25F4-4505-B918-D1CD332DC0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F4-4505-B918-D1CD332DC0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F4-4505-B918-D1CD332DC0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F4-4505-B918-D1CD332DC0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933</c:v>
                </c:pt>
                <c:pt idx="3">
                  <c:v>890</c:v>
                </c:pt>
                <c:pt idx="6">
                  <c:v>854</c:v>
                </c:pt>
                <c:pt idx="9">
                  <c:v>800</c:v>
                </c:pt>
                <c:pt idx="12">
                  <c:v>763</c:v>
                </c:pt>
              </c:numCache>
            </c:numRef>
          </c:val>
          <c:extLst>
            <c:ext xmlns:c16="http://schemas.microsoft.com/office/drawing/2014/chart" uri="{C3380CC4-5D6E-409C-BE32-E72D297353CC}">
              <c16:uniqueId val="{00000006-25F4-4505-B918-D1CD332DC0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570</c:v>
                </c:pt>
                <c:pt idx="3">
                  <c:v>578</c:v>
                </c:pt>
                <c:pt idx="6">
                  <c:v>565</c:v>
                </c:pt>
                <c:pt idx="9">
                  <c:v>553</c:v>
                </c:pt>
                <c:pt idx="12">
                  <c:v>505</c:v>
                </c:pt>
              </c:numCache>
            </c:numRef>
          </c:val>
          <c:extLst>
            <c:ext xmlns:c16="http://schemas.microsoft.com/office/drawing/2014/chart" uri="{C3380CC4-5D6E-409C-BE32-E72D297353CC}">
              <c16:uniqueId val="{00000007-25F4-4505-B918-D1CD332DC0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5470</c:v>
                </c:pt>
                <c:pt idx="3">
                  <c:v>5369</c:v>
                </c:pt>
                <c:pt idx="6">
                  <c:v>5237</c:v>
                </c:pt>
                <c:pt idx="9">
                  <c:v>5127</c:v>
                </c:pt>
                <c:pt idx="12">
                  <c:v>4934</c:v>
                </c:pt>
              </c:numCache>
            </c:numRef>
          </c:val>
          <c:extLst>
            <c:ext xmlns:c16="http://schemas.microsoft.com/office/drawing/2014/chart" uri="{C3380CC4-5D6E-409C-BE32-E72D297353CC}">
              <c16:uniqueId val="{00000008-25F4-4505-B918-D1CD332DC0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45</c:v>
                </c:pt>
                <c:pt idx="6">
                  <c:v>7</c:v>
                </c:pt>
                <c:pt idx="9">
                  <c:v>7</c:v>
                </c:pt>
                <c:pt idx="12">
                  <c:v>7</c:v>
                </c:pt>
              </c:numCache>
            </c:numRef>
          </c:val>
          <c:extLst>
            <c:ext xmlns:c16="http://schemas.microsoft.com/office/drawing/2014/chart" uri="{C3380CC4-5D6E-409C-BE32-E72D297353CC}">
              <c16:uniqueId val="{00000009-25F4-4505-B918-D1CD332DC0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4590</c:v>
                </c:pt>
                <c:pt idx="3">
                  <c:v>4502</c:v>
                </c:pt>
                <c:pt idx="6">
                  <c:v>4322</c:v>
                </c:pt>
                <c:pt idx="9">
                  <c:v>4411</c:v>
                </c:pt>
                <c:pt idx="12">
                  <c:v>4698</c:v>
                </c:pt>
              </c:numCache>
            </c:numRef>
          </c:val>
          <c:extLst>
            <c:ext xmlns:c16="http://schemas.microsoft.com/office/drawing/2014/chart" uri="{C3380CC4-5D6E-409C-BE32-E72D297353CC}">
              <c16:uniqueId val="{0000000A-25F4-4505-B918-D1CD332DC0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F4-4505-B918-D1CD332DC0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807</c:v>
                </c:pt>
                <c:pt idx="1">
                  <c:v>811</c:v>
                </c:pt>
                <c:pt idx="2">
                  <c:v>795</c:v>
                </c:pt>
              </c:numCache>
            </c:numRef>
          </c:val>
          <c:extLst>
            <c:ext xmlns:c16="http://schemas.microsoft.com/office/drawing/2014/chart" uri="{C3380CC4-5D6E-409C-BE32-E72D297353CC}">
              <c16:uniqueId val="{00000000-2A71-402B-B300-69E966CC20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1053</c:v>
                </c:pt>
                <c:pt idx="1">
                  <c:v>1061</c:v>
                </c:pt>
                <c:pt idx="2">
                  <c:v>921</c:v>
                </c:pt>
              </c:numCache>
            </c:numRef>
          </c:val>
          <c:extLst>
            <c:ext xmlns:c16="http://schemas.microsoft.com/office/drawing/2014/chart" uri="{C3380CC4-5D6E-409C-BE32-E72D297353CC}">
              <c16:uniqueId val="{00000001-2A71-402B-B300-69E966CC20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9975</c:v>
                </c:pt>
                <c:pt idx="1">
                  <c:v>10183</c:v>
                </c:pt>
                <c:pt idx="2">
                  <c:v>10156</c:v>
                </c:pt>
              </c:numCache>
            </c:numRef>
          </c:val>
          <c:extLst>
            <c:ext xmlns:c16="http://schemas.microsoft.com/office/drawing/2014/chart" uri="{C3380CC4-5D6E-409C-BE32-E72D297353CC}">
              <c16:uniqueId val="{00000002-2A71-402B-B300-69E966CC20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{084854F5-97DC-4A85-B597-4262FA231516}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759-4152-958E-DE46FF1B3D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{F1EF6445-755D-4348-8FFF-F86BEB46D809}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59-4152-958E-DE46FF1B3D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{A1C75DD0-4F4A-4EC6-A359-3450E6D3ACC2}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59-4152-958E-DE46FF1B3D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{099A99EC-F612-476C-B326-36E8FA6F4BCA}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59-4152-958E-DE46FF1B3D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{8EAE23D5-0F83-4F33-8166-EC3F58A1FE97}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59-4152-958E-DE46FF1B3D3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{2697D0F3-5AC4-4516-9DE7-168750CAFFDF}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759-4152-958E-DE46FF1B3D3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{9359556A-32E9-4AD3-9EAA-1E9FCE2C8AB8}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759-4152-958E-DE46FF1B3D3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{ED3AF9FD-1C2A-476B-89B1-1D3F72B6F269}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759-4152-958E-DE46FF1B3D3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{AB927C60-6524-4752-BDA9-5109C8D90404}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759-4152-958E-DE46FF1B3D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54.9</c:v>
                </c:pt>
                <c:pt idx="16">
                  <c:v>61</c:v>
                </c:pt>
                <c:pt idx="24">
                  <c:v>62.5</c:v>
                </c:pt>
                <c:pt idx="32">
                  <c:v>62.8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759-4152-958E-DE46FF1B3D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{0C5D9884-F8C4-43DE-9BC3-06D329114A8A}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759-4152-958E-DE46FF1B3D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{7EE1640E-A0C8-4AD6-BA84-586323FF0156}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59-4152-958E-DE46FF1B3D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{1CF823B6-D7B5-42F4-9EB8-169183B8BD97}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59-4152-958E-DE46FF1B3D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{A14FB993-7F0B-4137-8061-FF5AB853EA03}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59-4152-958E-DE46FF1B3D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{63732FE4-7F20-48F9-B657-DD5A1EB0CA2E}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59-4152-958E-DE46FF1B3D3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{64E2702D-918A-433D-B12B-99EDFF8D6723}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759-4152-958E-DE46FF1B3D3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{3B24686E-847D-4662-862B-DD493251059D}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759-4152-958E-DE46FF1B3D3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{AB6851D3-E55B-49D1-BE86-0E8D36C2D3A9}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759-4152-958E-DE46FF1B3D3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{AA1983E7-1079-443E-8E59-7D8F8A0AD181}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759-4152-958E-DE46FF1B3D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58.7</c:v>
                </c:pt>
                <c:pt idx="16">
                  <c:v>59.2</c:v>
                </c:pt>
                <c:pt idx="24">
                  <c:v>63.4</c:v>
                </c:pt>
                <c:pt idx="32">
                  <c:v>63.1</c:v>
                </c:pt>
              </c:numCache>
            </c:numRef>
          </c:xVal>
          <c:yVal>
            <c:numRef>
              <c:f>公会計指標分析・財政指標組合せ分析表!$BP$55:$DC$55</c:f>
              <c:numCache>
                <c:formatCode>#,##0.0;"▲ "#,##0.0</c:formatCode>
                <c:ptCount val="40"/>
                <c:pt idx="0">
                  <c:v>0.8</c:v>
                </c:pt>
                <c:pt idx="8">
                  <c:v>25.4</c:v>
                </c:pt>
                <c:pt idx="16">
                  <c:v>23.4</c:v>
                </c:pt>
                <c:pt idx="24">
                  <c:v>7.7</c:v>
                </c:pt>
                <c:pt idx="32">
                  <c:v>3.2</c:v>
                </c:pt>
              </c:numCache>
            </c:numRef>
          </c:yVal>
          <c:smooth val="0"/>
          <c:extLst>
            <c:ext xmlns:c16="http://schemas.microsoft.com/office/drawing/2014/chart" uri="{C3380CC4-5D6E-409C-BE32-E72D297353CC}">
              <c16:uniqueId val="{00000013-8759-4152-958E-DE46FF1B3D37}"/>
            </c:ext>
          </c:extLst>
        </c:ser>
        <c:dLbls>
          <c:showLegendKey val="0"/>
          <c:showVal val="1"/>
          <c:showCatName val="0"/>
          <c:showSerName val="0"/>
          <c:showPercent val="0"/>
          <c:showBubbleSize val="0"/>
        </c:dLbls>
        <c:axId val="46179840"/>
        <c:axId val="46181760"/>
      </c:scatterChart>
      <c:valAx>
        <c:axId val="46179840"/>
        <c:scaling>
          <c:orientation val="minMax"/>
          <c:max val="64"/>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{F0B11529-15BF-42C3-80DF-55CFCE405918}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274-47E3-B67F-F17E000EA1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{42BA770D-6988-4E4A-8D23-67BB0C873BAA}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74-47E3-B67F-F17E000EA1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{CACBA525-6D7D-4071-9E0F-16BE83529F24}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74-47E3-B67F-F17E000EA1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{751B340E-B9E0-4764-8E4B-B7973FA08459}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74-47E3-B67F-F17E000EA1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{174D967D-25D0-42B4-8D65-518D0C74A36E}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74-47E3-B67F-F17E000EA18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{B5D82E5D-2F8A-4AF7-8740-9888BA6B892E}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274-47E3-B67F-F17E000EA18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{7B199092-FBDC-4A31-9176-8FE11AAAA92B}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274-47E3-B67F-F17E000EA18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{8EE4DCA6-D64F-4D40-A179-3F400D499515}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274-47E3-B67F-F17E000EA18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{361D8F17-EC3D-40A3-BF42-64F2DA68F78A}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274-47E3-B67F-F17E000EA1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10.1</c:v>
                </c:pt>
                <c:pt idx="16">
                  <c:v>9.3000000000000007</c:v>
                </c:pt>
                <c:pt idx="24">
                  <c:v>10.1</c:v>
                </c:pt>
                <c:pt idx="32">
                  <c:v>11.4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274-47E3-B67F-F17E000EA1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{541FD1DC-A8E0-42A8-8522-4C34B8A8069E}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274-47E3-B67F-F17E000EA1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{8EDB2EF3-6741-40D9-8548-610D1BED097F}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74-47E3-B67F-F17E000EA1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{E4EA3730-C833-4EAE-B203-78557FB54143}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74-47E3-B67F-F17E000EA1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{8666093F-DE92-4618-BC90-1E19F56606EE}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74-47E3-B67F-F17E000EA1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{63305125-FF60-44F6-BC0D-2FE5DA0503BD}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74-47E3-B67F-F17E000EA18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{0AD9F16E-961C-4EB0-B975-36FAA2205395}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274-47E3-B67F-F17E000EA18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{4D2CBF7F-7ED1-4CBC-93A6-883F6E1B671E}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274-47E3-B67F-F17E000EA18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{CA4DB301-CA70-45C7-B59C-4D1C9CD0AE41}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274-47E3-B67F-F17E000EA18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{50162034-D3EE-4DF7-8902-B4B6DB9340F9}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274-47E3-B67F-F17E000EA1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8.6</c:v>
                </c:pt>
                <c:pt idx="16">
                  <c:v>8.5</c:v>
                </c:pt>
                <c:pt idx="24">
                  <c:v>8.6</c:v>
                </c:pt>
                <c:pt idx="32">
                  <c:v>8.8000000000000007</c:v>
                </c:pt>
              </c:numCache>
            </c:numRef>
          </c:xVal>
          <c:yVal>
            <c:numRef>
              <c:f>公会計指標分析・財政指標組合せ分析表!$BP$77:$DC$77</c:f>
              <c:numCache>
                <c:formatCode>#,##0.0;"▲ "#,##0.0</c:formatCode>
                <c:ptCount val="40"/>
                <c:pt idx="0">
                  <c:v>0.8</c:v>
                </c:pt>
                <c:pt idx="8">
                  <c:v>25.4</c:v>
                </c:pt>
                <c:pt idx="16">
                  <c:v>23.4</c:v>
                </c:pt>
                <c:pt idx="24">
                  <c:v>7.7</c:v>
                </c:pt>
                <c:pt idx="32">
                  <c:v>3.2</c:v>
                </c:pt>
              </c:numCache>
            </c:numRef>
          </c:yVal>
          <c:smooth val="0"/>
          <c:extLst>
            <c:ext xmlns:c16="http://schemas.microsoft.com/office/drawing/2014/chart" uri="{C3380CC4-5D6E-409C-BE32-E72D297353CC}">
              <c16:uniqueId val="{00000013-2274-47E3-B67F-F17E000EA188}"/>
            </c:ext>
          </c:extLst>
        </c:ser>
        <c:dLbls>
          <c:showLegendKey val="0"/>
          <c:showVal val="1"/>
          <c:showCatName val="0"/>
          <c:showSerName val="0"/>
          <c:showPercent val="0"/>
          <c:showBubbleSize val="0"/>
        </c:dLbls>
        <c:axId val="84219776"/>
        <c:axId val="84234240"/>
      </c:scatterChart>
      <c:valAx>
        <c:axId val="84219776"/>
        <c:scaling>
          <c:orientation val="minMax"/>
          <c:max val="8.9"/>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普通会計における元利償還金については、平成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年度に発行した公営住宅建設事業債の元金償還が始まったこと等により、昨年度と比べて</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百万円増加している。また、下水道事業債の償還に対する繰出金が年々増加傾向となっていること、組合等が起こした地方債についても、ごみ処理センター建設に係る償還等によりさらに多額とな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今後も大型事業については地方債の活用を予定しているため、元利償還金・算入公債費等共に増加し、分子も大きくなると見込まれる。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今後も町の状況を把握し、健全な財政運営のため、財源確保などに努める。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将来負担比率については、将来負担額を充当可能基金が上回ったため、今年度も算定されなかった。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一般会計等に係る地方債残高は平成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年度から増加傾向となっており、今後も当面、増加傾向が続く見込みである。　公営企業債等繰入見込額については、下水道整備による借入であり、今後の更新計画などにより減少傾向とはなりにくいと考える。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充当可能基金については、普通会計及び下水道事業会計の地方債の償還財源として減債基金を取り崩したこと等から、昨年度と比べて</a:t>
          </a:r>
          <a:r>
            <a:rPr kumimoji="1" lang="en-US" altLang="ja-JP" sz="1400">
              <a:latin typeface="ＭＳ Ｐゴシック" panose="020B0600070205080204" pitchFamily="50" charset="-128"/>
              <a:ea typeface="ＭＳ Ｐゴシック" panose="020B0600070205080204" pitchFamily="50" charset="-128"/>
            </a:rPr>
            <a:t>174</a:t>
          </a:r>
          <a:r>
            <a:rPr kumimoji="1" lang="ja-JP" altLang="en-US" sz="1400">
              <a:latin typeface="ＭＳ Ｐゴシック" panose="020B0600070205080204" pitchFamily="50" charset="-128"/>
              <a:ea typeface="ＭＳ Ｐゴシック" panose="020B0600070205080204" pitchFamily="50" charset="-128"/>
            </a:rPr>
            <a:t>百万円減少している。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佐賀県江北町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財政調整基金は、取崩を</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120,000</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千円、歳計剰余金処分による積立を</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100,000</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千円、利子を</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3,935</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千円積み立てたことで、</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16,065</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千円の減となった。</a:t>
          </a: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減債基金は、取崩を</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150,000</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千円、利子を</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10,204</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千円積み立てたため、</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139,796</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千円の減となった。</a:t>
          </a: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その他特定目的基金は、各種事業への財源としてふるさと振興基金を</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101,247</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千円取崩し、利子を</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447</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千円積み立てたことで、</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100,800</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千円の減となった。また、ふるさと応援寄附金により、ふるさと応援基金が積立を</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165,142</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千円、利子を</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千円積み立て、各種事業への財源として</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70,941</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千円取崩したことで、</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94,203</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千円の増となった。その他、鉱害復旧施設等維持管理基金が事業実施のため</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122,094</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千円取崩し利子を</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86,347</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千円積み立てたことで、</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35,747</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千円の減、町営住宅基金に</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14,078</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千円の積立を行ったことで、同額の増となった。</a:t>
          </a: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基金全体としては</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183,760</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災害への備えや財源不足が生じたときの財源として、現状程度は維持できるように努める。各特定目的基金については、それぞれの基金の目的に応じた事業の実施等に活用していくため、中長期的には減少する見込みであるが、ふるさと応援基金については、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年度から寄附額の増額を見込んでいるため、増加していくものと見込んでいる。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・鉱害復旧施設等維持管理基金：江北町鉱害復旧施設の維持管理及び維持管理に附随する事業の資金を積み立てる</a:t>
          </a: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・ふるさと振興基金：ふるさと振興の財源を積み立てる</a:t>
          </a: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ふるさと応援基金：江北町のまちづくりを応援していただける人々から広く寄附金を募り、その寄附金を財源として、その寄附金を財源として、寄附者の意向を反映した施策の展開を図ることにより、多様な人々の参加による個性豊かで、活気にあふれる住みよいまちづくりに資するため</a:t>
          </a: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・地域福祉基金：地域における保健福祉活動の推進を図り、活力ある豊かな長寿社会の形成に寄与するため</a:t>
          </a: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・町営住宅基金：町営住宅の建設及び改修に要する費用、町営住宅の建設及び改修に要した費用の起債等の元利償還金の費用に充てるため</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・鉱害復旧施設等維持管理基金：事業実施のため</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122,094</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千円取崩し、利子を</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86,347</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千円積立てたことで</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35,747</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千円の減</a:t>
          </a: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・ふるさと振興基金：各種事業への財源として</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101,247</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千円取崩し、利子を</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447</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千円積立てたことで、</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100,800</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千円の減</a:t>
          </a: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・ふるさと応援基金：事業経費を除いたふるさと応援寄附金</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165,142</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千円及び利子</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千円を積立て、各種事業の財源として</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70,941</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千円の取崩しを行ったたため</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94,203</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千円の増</a:t>
          </a: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・地域福祉基金：事業充当のため</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1,057</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千円を取崩し、運用利子</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1,858</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千円を積立てたことで、</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801</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千円の増</a:t>
          </a: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・町営住宅基金：積立計画を基に、</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1,4072</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千円及び利子</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6</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千円を積立てたことで、</a:t>
          </a:r>
          <a:r>
            <a:rPr lang="en-US" altLang="ja-JP"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14,078</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千円の増</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鉱害復旧施設等維持管理基金は、基金利息をもって排水施設等の維持管理を行っているが、施設の更新となると数億円規模の費用が見込まれることから、今後も安全で有利な基金運用を行い、基金残高の確保に努めていく。ふるさと応援基金やふるさと振興基金については、各種事業への財源として活用する見込みであ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月豪雨に係る各種災害復旧事業に充当するため、歳計剰余金処分による積立金以上の取崩を行ったことによる減少。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災害への備えや財源不足が生じたときの財源として、現状程度は維持していく。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一般会計の公債費償還の財源として、また下水道事業の公債費償還に充てるための繰出金に充当するため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千円取崩を行い、利子を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10,204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千円積み立てたことにより減少。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現在多くの地方債を発行していることから、今後、令和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年をピークに地方債償還が増えることを見込み、積立を行っている。</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財政健全化のために、利率の高い起債は繰上償還することも検討しているため、今後基金残高は減少傾向となる見込みである。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9,741
9,668
24.49
6,118,619
5,863,686
173,666
2,864,524
4,697,764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年度における有形固定資産減価償却率は、</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値及び佐賀県平均とほぼ同水準</a:t>
          </a:r>
          <a:r>
            <a:rPr kumimoji="1" lang="ja-JP" altLang="ja-JP" sz="1100">
              <a:solidFill>
                <a:schemeClr val="dk1"/>
              </a:solidFill>
              <a:effectLst/>
              <a:latin typeface="+mn-lt"/>
              <a:ea typeface="+mn-ea"/>
              <a:cs typeface="+mn-cs"/>
            </a:rPr>
            <a:t>となっている。</a:t>
          </a:r>
          <a:endParaRPr lang="ja-JP" altLang="ja-JP" sz="1100">
            <a:effectLst/>
          </a:endParaRPr>
        </a:p>
        <a:p>
          <a:r>
            <a:rPr kumimoji="1" lang="ja-JP" altLang="ja-JP" sz="1100">
              <a:solidFill>
                <a:schemeClr val="dk1"/>
              </a:solidFill>
              <a:effectLst/>
              <a:latin typeface="+mn-lt"/>
              <a:ea typeface="+mn-ea"/>
              <a:cs typeface="+mn-cs"/>
            </a:rPr>
            <a:t>公共施設等総合管理計画及び令和２年度策定</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個別施設計画に基づき、公共施設等の適正管理に努め</a:t>
          </a:r>
          <a:r>
            <a:rPr kumimoji="1" lang="ja-JP" altLang="en-US" sz="1100">
              <a:solidFill>
                <a:schemeClr val="dk1"/>
              </a:solidFill>
              <a:effectLst/>
              <a:latin typeface="+mn-lt"/>
              <a:ea typeface="+mn-ea"/>
              <a:cs typeface="+mn-cs"/>
            </a:rPr>
            <a:t>ていく。</a:t>
          </a:r>
          <a:endParaRPr lang="ja-JP" altLang="ja-JP" sz="11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138158</xdr:rowOff>
    </xdr:from>
    <xdr:to>
      <xdr:col>7</xdr:col>
      <xdr:colOff>187325</xdr:colOff>
      <xdr:row>29</xdr:row>
      <xdr:rowOff>68308</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57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170271</xdr:rowOff>
    </xdr:from>
    <xdr:to>
      <xdr:col>23</xdr:col>
      <xdr:colOff>136525</xdr:colOff>
      <xdr:row>30</xdr:row>
      <xdr:rowOff>100421</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21698</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5765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161018</xdr:rowOff>
    </xdr:from>
    <xdr:to>
      <xdr:col>19</xdr:col>
      <xdr:colOff>187325</xdr:colOff>
      <xdr:row>30</xdr:row>
      <xdr:rowOff>91168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40368</xdr:rowOff>
    </xdr:from>
    <xdr:to>
      <xdr:col>23</xdr:col>
      <xdr:colOff>85725</xdr:colOff>
      <xdr:row>30</xdr:row>
      <xdr:rowOff>49621</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5955393"/>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114753</xdr:rowOff>
    </xdr:from>
    <xdr:to>
      <xdr:col>15</xdr:col>
      <xdr:colOff>187325</xdr:colOff>
      <xdr:row>30</xdr:row>
      <xdr:rowOff>44903</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165553</xdr:rowOff>
    </xdr:from>
    <xdr:to>
      <xdr:col>19</xdr:col>
      <xdr:colOff>136525</xdr:colOff>
      <xdr:row>30</xdr:row>
      <xdr:rowOff>40368</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5909128"/>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98062</xdr:rowOff>
    </xdr:from>
    <xdr:to>
      <xdr:col>11</xdr:col>
      <xdr:colOff>187325</xdr:colOff>
      <xdr:row>29</xdr:row>
      <xdr:rowOff>28212</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148862</xdr:rowOff>
    </xdr:from>
    <xdr:to>
      <xdr:col>15</xdr:col>
      <xdr:colOff>136525</xdr:colOff>
      <xdr:row>29</xdr:row>
      <xdr:rowOff>165553</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5720987"/>
          <a:ext cx="762000" cy="18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3719</xdr:rowOff>
    </xdr:from>
    <xdr:to>
      <xdr:col>7</xdr:col>
      <xdr:colOff>187325</xdr:colOff>
      <xdr:row>29</xdr:row>
      <xdr:rowOff>105319</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148862</xdr:rowOff>
    </xdr:from>
    <xdr:to>
      <xdr:col>11</xdr:col>
      <xdr:colOff>136525</xdr:colOff>
      <xdr:row>29</xdr:row>
      <xdr:rowOff>54519</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flipV="1">
          <a:off x="1765300" y="5720987"/>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84835</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548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107695</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567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36030</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44739</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544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96446</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58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にお</a:t>
          </a:r>
          <a:r>
            <a:rPr kumimoji="1" lang="ja-JP" altLang="en-US" sz="1100">
              <a:solidFill>
                <a:schemeClr val="dk1"/>
              </a:solidFill>
              <a:effectLst/>
              <a:latin typeface="+mn-lt"/>
              <a:ea typeface="+mn-ea"/>
              <a:cs typeface="+mn-cs"/>
            </a:rPr>
            <a:t>いても</a:t>
          </a:r>
          <a:r>
            <a:rPr kumimoji="1" lang="ja-JP" altLang="ja-JP" sz="1100">
              <a:solidFill>
                <a:schemeClr val="dk1"/>
              </a:solidFill>
              <a:effectLst/>
              <a:latin typeface="+mn-lt"/>
              <a:ea typeface="+mn-ea"/>
              <a:cs typeface="+mn-cs"/>
            </a:rPr>
            <a:t>、充当可能金額が</a:t>
          </a:r>
          <a:r>
            <a:rPr kumimoji="1" lang="ja-JP" altLang="en-US" sz="1100">
              <a:solidFill>
                <a:schemeClr val="dk1"/>
              </a:solidFill>
              <a:effectLst/>
              <a:latin typeface="+mn-lt"/>
              <a:ea typeface="+mn-ea"/>
              <a:cs typeface="+mn-cs"/>
            </a:rPr>
            <a:t>将来負担額</a:t>
          </a:r>
          <a:r>
            <a:rPr kumimoji="1" lang="ja-JP" altLang="ja-JP" sz="1100">
              <a:solidFill>
                <a:schemeClr val="dk1"/>
              </a:solidFill>
              <a:effectLst/>
              <a:latin typeface="+mn-lt"/>
              <a:ea typeface="+mn-ea"/>
              <a:cs typeface="+mn-cs"/>
            </a:rPr>
            <a:t>を上回ったことから、算出されなかった。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00000000-0008-0000-0D00-00008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42" name="債務償還比率最小値テキスト">
          <a:extLst>
            <a:ext uri="{FF2B5EF4-FFF2-40B4-BE49-F238E27FC236}">
              <a16:creationId xmlns:a16="http://schemas.microsoft.com/office/drawing/2014/main" id="{00000000-0008-0000-0D00-00008E000000}"/>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00000000-0008-0000-0D00-000090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46" name="債務償還比率平均値テキスト">
          <a:extLst>
            <a:ext uri="{FF2B5EF4-FFF2-40B4-BE49-F238E27FC236}">
              <a16:creationId xmlns:a16="http://schemas.microsoft.com/office/drawing/2014/main" id="{00000000-0008-0000-0D00-000092000000}"/>
            </a:ext>
          </a:extLst>
        </xdr:cNvPr>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50" name="フローチャート: 判断 149">
          <a:extLst>
            <a:ext uri="{FF2B5EF4-FFF2-40B4-BE49-F238E27FC236}">
              <a16:creationId xmlns:a16="http://schemas.microsoft.com/office/drawing/2014/main" id="{00000000-0008-0000-0D00-000096000000}"/>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87576</xdr:rowOff>
    </xdr:from>
    <xdr:to>
      <xdr:col>60</xdr:col>
      <xdr:colOff>123825</xdr:colOff>
      <xdr:row>29</xdr:row>
      <xdr:rowOff>17726</xdr:rowOff>
    </xdr:to>
    <xdr:sp macro="" textlink="">
      <xdr:nvSpPr>
        <xdr:cNvPr id="151" name="フローチャート: 判断 150">
          <a:extLst>
            <a:ext uri="{FF2B5EF4-FFF2-40B4-BE49-F238E27FC236}">
              <a16:creationId xmlns:a16="http://schemas.microsoft.com/office/drawing/2014/main" id="{00000000-0008-0000-0D00-000097000000}"/>
            </a:ext>
          </a:extLst>
        </xdr:cNvPr>
        <xdr:cNvSpPr/>
      </xdr:nvSpPr>
      <xdr:spPr>
        <a:xfrm>
          <a:off x="11747500" y="565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126678</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34253</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43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9,741
9,668
24.49
6,118,619
5,863,686
173,666
2,864,524
4,697,764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167459</xdr:rowOff>
    </xdr:from>
    <xdr:to>
      <xdr:col>6</xdr:col>
      <xdr:colOff>38100</xdr:colOff>
      <xdr:row>38</xdr:row>
      <xdr:rowOff>97609</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xdr:rowOff>
    </xdr:from>
    <xdr:to>
      <xdr:col>24</xdr:col>
      <xdr:colOff>114300</xdr:colOff>
      <xdr:row>38</xdr:row>
      <xdr:rowOff>113937</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35214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37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xdr:rowOff>
    </xdr:from>
    <xdr:to>
      <xdr:col>20</xdr:col>
      <xdr:colOff>38100</xdr:colOff>
      <xdr:row>38</xdr:row>
      <xdr:rowOff>102507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51707</xdr:rowOff>
    </xdr:from>
    <xdr:to>
      <xdr:col>24</xdr:col>
      <xdr:colOff>63500</xdr:colOff>
      <xdr:row>38</xdr:row>
      <xdr:rowOff>63137</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56680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138067</xdr:rowOff>
    </xdr:from>
    <xdr:to>
      <xdr:col>15</xdr:col>
      <xdr:colOff>101600</xdr:colOff>
      <xdr:row>38</xdr:row>
      <xdr:rowOff>68218</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17417</xdr:rowOff>
    </xdr:from>
    <xdr:to>
      <xdr:col>19</xdr:col>
      <xdr:colOff>177800</xdr:colOff>
      <xdr:row>38</xdr:row>
      <xdr:rowOff>51707</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5325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113574</xdr:rowOff>
    </xdr:from>
    <xdr:to>
      <xdr:col>10</xdr:col>
      <xdr:colOff>165100</xdr:colOff>
      <xdr:row>38</xdr:row>
      <xdr:rowOff>43724</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164374</xdr:rowOff>
    </xdr:from>
    <xdr:to>
      <xdr:col>15</xdr:col>
      <xdr:colOff>50800</xdr:colOff>
      <xdr:row>38</xdr:row>
      <xdr:rowOff>17417</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5080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125004</xdr:rowOff>
    </xdr:from>
    <xdr:to>
      <xdr:col>6</xdr:col>
      <xdr:colOff>38100</xdr:colOff>
      <xdr:row>38</xdr:row>
      <xdr:rowOff>55155</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164374</xdr:rowOff>
    </xdr:from>
    <xdr:to>
      <xdr:col>10</xdr:col>
      <xdr:colOff>114300</xdr:colOff>
      <xdr:row>38</xdr:row>
      <xdr:rowOff>4354</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flipV="1">
          <a:off x="1130300" y="65080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88736</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119034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84744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60251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71681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152612</xdr:rowOff>
    </xdr:from>
    <xdr:to>
      <xdr:col>36</xdr:col>
      <xdr:colOff>165100</xdr:colOff>
      <xdr:row>40</xdr:row>
      <xdr:rowOff>82762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8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161938</xdr:rowOff>
    </xdr:from>
    <xdr:to>
      <xdr:col>55</xdr:col>
      <xdr:colOff>50800</xdr:colOff>
      <xdr:row>41</xdr:row>
      <xdr:rowOff>92088</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70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76865</xdr:rowOff>
    </xdr:from>
    <xdr:ext cx="534377"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9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161353</xdr:rowOff>
    </xdr:from>
    <xdr:to>
      <xdr:col>50</xdr:col>
      <xdr:colOff>165100</xdr:colOff>
      <xdr:row>41</xdr:row>
      <xdr:rowOff>91503</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70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40703</xdr:rowOff>
    </xdr:from>
    <xdr:to>
      <xdr:col>55</xdr:col>
      <xdr:colOff>0</xdr:colOff>
      <xdr:row>41</xdr:row>
      <xdr:rowOff>41288</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9639300" y="7070153"/>
          <a:ext cx="8382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163072</xdr:rowOff>
    </xdr:from>
    <xdr:to>
      <xdr:col>46</xdr:col>
      <xdr:colOff>38100</xdr:colOff>
      <xdr:row>41</xdr:row>
      <xdr:rowOff>93222</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702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40703</xdr:rowOff>
    </xdr:from>
    <xdr:to>
      <xdr:col>50</xdr:col>
      <xdr:colOff>114300</xdr:colOff>
      <xdr:row>41</xdr:row>
      <xdr:rowOff>42422</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750300" y="7070153"/>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163475</xdr:rowOff>
    </xdr:from>
    <xdr:to>
      <xdr:col>41</xdr:col>
      <xdr:colOff>101600</xdr:colOff>
      <xdr:row>41</xdr:row>
      <xdr:rowOff>93625</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70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42422</xdr:rowOff>
    </xdr:from>
    <xdr:to>
      <xdr:col>45</xdr:col>
      <xdr:colOff>177800</xdr:colOff>
      <xdr:row>41</xdr:row>
      <xdr:rowOff>42825</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861300" y="7071872"/>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164809</xdr:rowOff>
    </xdr:from>
    <xdr:to>
      <xdr:col>36</xdr:col>
      <xdr:colOff>165100</xdr:colOff>
      <xdr:row>41</xdr:row>
      <xdr:rowOff>94959</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921500" y="70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42825</xdr:rowOff>
    </xdr:from>
    <xdr:to>
      <xdr:col>41</xdr:col>
      <xdr:colOff>50800</xdr:colOff>
      <xdr:row>41</xdr:row>
      <xdr:rowOff>44159</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72300" y="7072275"/>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99289</xdr:rowOff>
    </xdr:from>
    <xdr:ext cx="534377"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6705111" y="661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82630</xdr:rowOff>
    </xdr:from>
    <xdr:ext cx="534377"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9359411" y="71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84349</xdr:rowOff>
    </xdr:from>
    <xdr:ext cx="469744"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8515427" y="711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84752</xdr:rowOff>
    </xdr:from>
    <xdr:ext cx="469744"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7626427" y="711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86086</xdr:rowOff>
    </xdr:from>
    <xdr:ext cx="469744"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6737427" y="711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146776</xdr:rowOff>
    </xdr:from>
    <xdr:to>
      <xdr:col>24</xdr:col>
      <xdr:colOff>114300</xdr:colOff>
      <xdr:row>60</xdr:row>
      <xdr:rowOff>76926</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169653</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11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117384</xdr:rowOff>
    </xdr:from>
    <xdr:to>
      <xdr:col>20</xdr:col>
      <xdr:colOff>38100</xdr:colOff>
      <xdr:row>60</xdr:row>
      <xdr:rowOff>47534</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168184</xdr:rowOff>
    </xdr:from>
    <xdr:to>
      <xdr:col>24</xdr:col>
      <xdr:colOff>63500</xdr:colOff>
      <xdr:row>60</xdr:row>
      <xdr:rowOff>26126</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28373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94524</xdr:rowOff>
    </xdr:from>
    <xdr:to>
      <xdr:col>15</xdr:col>
      <xdr:colOff>101600</xdr:colOff>
      <xdr:row>60</xdr:row>
      <xdr:rowOff>24674</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145324</xdr:rowOff>
    </xdr:from>
    <xdr:to>
      <xdr:col>19</xdr:col>
      <xdr:colOff>177800</xdr:colOff>
      <xdr:row>59</xdr:row>
      <xdr:rowOff>168184</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2608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73297</xdr:rowOff>
    </xdr:from>
    <xdr:to>
      <xdr:col>10</xdr:col>
      <xdr:colOff>165100</xdr:colOff>
      <xdr:row>60</xdr:row>
      <xdr:rowOff>3447</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124097</xdr:rowOff>
    </xdr:from>
    <xdr:to>
      <xdr:col>15</xdr:col>
      <xdr:colOff>50800</xdr:colOff>
      <xdr:row>59</xdr:row>
      <xdr:rowOff>145324</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23964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29210</xdr:rowOff>
    </xdr:from>
    <xdr:to>
      <xdr:col>6</xdr:col>
      <xdr:colOff>38100</xdr:colOff>
      <xdr:row>59</xdr:row>
      <xdr:rowOff>130810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80010</xdr:rowOff>
    </xdr:from>
    <xdr:to>
      <xdr:col>10</xdr:col>
      <xdr:colOff>114300</xdr:colOff>
      <xdr:row>59</xdr:row>
      <xdr:rowOff>124097</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19556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64061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41201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19974</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147337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169711</xdr:rowOff>
    </xdr:from>
    <xdr:to>
      <xdr:col>36</xdr:col>
      <xdr:colOff>165100</xdr:colOff>
      <xdr:row>63</xdr:row>
      <xdr:rowOff>99861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79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97889</xdr:rowOff>
    </xdr:from>
    <xdr:to>
      <xdr:col>55</xdr:col>
      <xdr:colOff>50800</xdr:colOff>
      <xdr:row>64</xdr:row>
      <xdr:rowOff>28039</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89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12816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81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97255</xdr:rowOff>
    </xdr:from>
    <xdr:to>
      <xdr:col>50</xdr:col>
      <xdr:colOff>165100</xdr:colOff>
      <xdr:row>64</xdr:row>
      <xdr:rowOff>27405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8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148055</xdr:rowOff>
    </xdr:from>
    <xdr:to>
      <xdr:col>55</xdr:col>
      <xdr:colOff>0</xdr:colOff>
      <xdr:row>63</xdr:row>
      <xdr:rowOff>148689</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9639300" y="10949405"/>
          <a:ext cx="8382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97147</xdr:rowOff>
    </xdr:from>
    <xdr:to>
      <xdr:col>46</xdr:col>
      <xdr:colOff>38100</xdr:colOff>
      <xdr:row>64</xdr:row>
      <xdr:rowOff>27297</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8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147947</xdr:rowOff>
    </xdr:from>
    <xdr:to>
      <xdr:col>50</xdr:col>
      <xdr:colOff>114300</xdr:colOff>
      <xdr:row>63</xdr:row>
      <xdr:rowOff>148055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8750300" y="10949297"/>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98427</xdr:rowOff>
    </xdr:from>
    <xdr:to>
      <xdr:col>41</xdr:col>
      <xdr:colOff>101600</xdr:colOff>
      <xdr:row>64</xdr:row>
      <xdr:rowOff>28577</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8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147947</xdr:rowOff>
    </xdr:from>
    <xdr:to>
      <xdr:col>45</xdr:col>
      <xdr:colOff>177800</xdr:colOff>
      <xdr:row>63</xdr:row>
      <xdr:rowOff>149227</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949297"/>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99164</xdr:rowOff>
    </xdr:from>
    <xdr:to>
      <xdr:col>36</xdr:col>
      <xdr:colOff>165100</xdr:colOff>
      <xdr:row>64</xdr:row>
      <xdr:rowOff>29314</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9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149227</xdr:rowOff>
    </xdr:from>
    <xdr:to>
      <xdr:col>41</xdr:col>
      <xdr:colOff>50800</xdr:colOff>
      <xdr:row>63</xdr:row>
      <xdr:rowOff>149964</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950577"/>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116388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57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18532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99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18424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99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19704</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99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20441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99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49349</xdr:rowOff>
    </xdr:from>
    <xdr:to>
      <xdr:col>24</xdr:col>
      <xdr:colOff>114300</xdr:colOff>
      <xdr:row>80</xdr:row>
      <xdr:rowOff>150949</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72226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361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8527</xdr:rowOff>
    </xdr:from>
    <xdr:to>
      <xdr:col>20</xdr:col>
      <xdr:colOff>38100</xdr:colOff>
      <xdr:row>80</xdr:row>
      <xdr:rowOff>110127</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59327</xdr:rowOff>
    </xdr:from>
    <xdr:to>
      <xdr:col>24</xdr:col>
      <xdr:colOff>63500</xdr:colOff>
      <xdr:row>80</xdr:row>
      <xdr:rowOff>100149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377532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139156</xdr:rowOff>
    </xdr:from>
    <xdr:to>
      <xdr:col>15</xdr:col>
      <xdr:colOff>101600</xdr:colOff>
      <xdr:row>80</xdr:row>
      <xdr:rowOff>69306</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18506</xdr:rowOff>
    </xdr:from>
    <xdr:to>
      <xdr:col>19</xdr:col>
      <xdr:colOff>177800</xdr:colOff>
      <xdr:row>80</xdr:row>
      <xdr:rowOff>59327</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373450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98334</xdr:rowOff>
    </xdr:from>
    <xdr:to>
      <xdr:col>10</xdr:col>
      <xdr:colOff>165100</xdr:colOff>
      <xdr:row>80</xdr:row>
      <xdr:rowOff>28484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364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149134</xdr:rowOff>
    </xdr:from>
    <xdr:to>
      <xdr:col>15</xdr:col>
      <xdr:colOff>50800</xdr:colOff>
      <xdr:row>80</xdr:row>
      <xdr:rowOff>18506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36936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72208</xdr:rowOff>
    </xdr:from>
    <xdr:to>
      <xdr:col>6</xdr:col>
      <xdr:colOff>38100</xdr:colOff>
      <xdr:row>80</xdr:row>
      <xdr:rowOff>2358</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36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123008</xdr:rowOff>
    </xdr:from>
    <xdr:to>
      <xdr:col>10</xdr:col>
      <xdr:colOff>114300</xdr:colOff>
      <xdr:row>79</xdr:row>
      <xdr:rowOff>149134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366755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126654</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85833</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45011</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41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18885</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39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145414</xdr:rowOff>
    </xdr:from>
    <xdr:to>
      <xdr:col>36</xdr:col>
      <xdr:colOff>165100</xdr:colOff>
      <xdr:row>85</xdr:row>
      <xdr:rowOff>75564</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24448</xdr:rowOff>
    </xdr:from>
    <xdr:to>
      <xdr:col>55</xdr:col>
      <xdr:colOff>50800</xdr:colOff>
      <xdr:row>85</xdr:row>
      <xdr:rowOff>126048</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5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2875</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57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65024</xdr:rowOff>
    </xdr:from>
    <xdr:to>
      <xdr:col>50</xdr:col>
      <xdr:colOff>165100</xdr:colOff>
      <xdr:row>85</xdr:row>
      <xdr:rowOff>166624</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75248</xdr:rowOff>
    </xdr:from>
    <xdr:to>
      <xdr:col>55</xdr:col>
      <xdr:colOff>0</xdr:colOff>
      <xdr:row>85</xdr:row>
      <xdr:rowOff>115824</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648498"/>
          <a:ext cx="8382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64072</xdr:rowOff>
    </xdr:from>
    <xdr:to>
      <xdr:col>46</xdr:col>
      <xdr:colOff>38100</xdr:colOff>
      <xdr:row>85</xdr:row>
      <xdr:rowOff>165672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6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114872</xdr:rowOff>
    </xdr:from>
    <xdr:to>
      <xdr:col>50</xdr:col>
      <xdr:colOff>114300</xdr:colOff>
      <xdr:row>85</xdr:row>
      <xdr:rowOff>115824</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8750300" y="1468812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64833</xdr:rowOff>
    </xdr:from>
    <xdr:to>
      <xdr:col>41</xdr:col>
      <xdr:colOff>101600</xdr:colOff>
      <xdr:row>85</xdr:row>
      <xdr:rowOff>166433</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63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114872</xdr:rowOff>
    </xdr:from>
    <xdr:to>
      <xdr:col>45</xdr:col>
      <xdr:colOff>177800</xdr:colOff>
      <xdr:row>85</xdr:row>
      <xdr:rowOff>115633</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68812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69405</xdr:rowOff>
    </xdr:from>
    <xdr:to>
      <xdr:col>36</xdr:col>
      <xdr:colOff>165100</xdr:colOff>
      <xdr:row>85</xdr:row>
      <xdr:rowOff>171005</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64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115633</xdr:rowOff>
    </xdr:from>
    <xdr:to>
      <xdr:col>41</xdr:col>
      <xdr:colOff>50800</xdr:colOff>
      <xdr:row>85</xdr:row>
      <xdr:rowOff>120205</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68888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92091</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3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157751</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156799</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73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157560</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73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162132</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7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31931</xdr:rowOff>
    </xdr:from>
    <xdr:to>
      <xdr:col>85</xdr:col>
      <xdr:colOff>177800</xdr:colOff>
      <xdr:row>40</xdr:row>
      <xdr:rowOff>133531</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10358</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164193</xdr:rowOff>
    </xdr:from>
    <xdr:to>
      <xdr:col>81</xdr:col>
      <xdr:colOff>101600</xdr:colOff>
      <xdr:row>40</xdr:row>
      <xdr:rowOff>94343</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43543</xdr:rowOff>
    </xdr:from>
    <xdr:to>
      <xdr:col>85</xdr:col>
      <xdr:colOff>127000</xdr:colOff>
      <xdr:row>40</xdr:row>
      <xdr:rowOff>82731</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5481300" y="690154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111941</xdr:rowOff>
    </xdr:from>
    <xdr:to>
      <xdr:col>76</xdr:col>
      <xdr:colOff>165100</xdr:colOff>
      <xdr:row>40</xdr:row>
      <xdr:rowOff>42091</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162741</xdr:rowOff>
    </xdr:from>
    <xdr:to>
      <xdr:col>81</xdr:col>
      <xdr:colOff>50800</xdr:colOff>
      <xdr:row>40</xdr:row>
      <xdr:rowOff>43543</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4592300" y="68492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64588</xdr:rowOff>
    </xdr:from>
    <xdr:to>
      <xdr:col>72</xdr:col>
      <xdr:colOff>38100</xdr:colOff>
      <xdr:row>39</xdr:row>
      <xdr:rowOff>166188</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115388</xdr:rowOff>
    </xdr:from>
    <xdr:to>
      <xdr:col>76</xdr:col>
      <xdr:colOff>114300</xdr:colOff>
      <xdr:row>39</xdr:row>
      <xdr:rowOff>162741</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3703300" y="680193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165826</xdr:rowOff>
    </xdr:from>
    <xdr:to>
      <xdr:col>67</xdr:col>
      <xdr:colOff>101600</xdr:colOff>
      <xdr:row>39</xdr:row>
      <xdr:rowOff>95976</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45176</xdr:rowOff>
    </xdr:from>
    <xdr:to>
      <xdr:col>71</xdr:col>
      <xdr:colOff>177800</xdr:colOff>
      <xdr:row>39</xdr:row>
      <xdr:rowOff>115388</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814300" y="6731726"/>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85470</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33218</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157315</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87103</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0000000-0008-0000-0E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0000000-0008-0000-0E00-0000DC010000}"/>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00000000-0008-0000-0E00-0000DE010000}"/>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00000000-0008-0000-0E00-0000E0010000}"/>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141986</xdr:rowOff>
    </xdr:from>
    <xdr:to>
      <xdr:col>98</xdr:col>
      <xdr:colOff>38100</xdr:colOff>
      <xdr:row>40</xdr:row>
      <xdr:rowOff>72136</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8605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120497</xdr:rowOff>
    </xdr:from>
    <xdr:to>
      <xdr:col>116</xdr:col>
      <xdr:colOff>114300</xdr:colOff>
      <xdr:row>41</xdr:row>
      <xdr:rowOff>50647</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2110700" y="69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35424</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00000000-0008-0000-0E00-0000EC010000}"/>
            </a:ext>
          </a:extLst>
        </xdr:cNvPr>
        <xdr:cNvSpPr txBox="1"/>
      </xdr:nvSpPr>
      <xdr:spPr>
        <a:xfrm>
          <a:off x="22199600" y="689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119583</xdr:rowOff>
    </xdr:from>
    <xdr:to>
      <xdr:col>112</xdr:col>
      <xdr:colOff>38100</xdr:colOff>
      <xdr:row>41</xdr:row>
      <xdr:rowOff>49733</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1272500" y="69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170383</xdr:rowOff>
    </xdr:from>
    <xdr:to>
      <xdr:col>116</xdr:col>
      <xdr:colOff>63500</xdr:colOff>
      <xdr:row>40</xdr:row>
      <xdr:rowOff>171297</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1323300" y="702838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118669</xdr:rowOff>
    </xdr:from>
    <xdr:to>
      <xdr:col>107</xdr:col>
      <xdr:colOff>101600</xdr:colOff>
      <xdr:row>41</xdr:row>
      <xdr:rowOff>48819</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0383500" y="69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169469</xdr:rowOff>
    </xdr:from>
    <xdr:to>
      <xdr:col>111</xdr:col>
      <xdr:colOff>177800</xdr:colOff>
      <xdr:row>40</xdr:row>
      <xdr:rowOff>170383</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0434300" y="702746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118669</xdr:rowOff>
    </xdr:from>
    <xdr:to>
      <xdr:col>102</xdr:col>
      <xdr:colOff>165100</xdr:colOff>
      <xdr:row>41</xdr:row>
      <xdr:rowOff>48819</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9494500" y="69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169469</xdr:rowOff>
    </xdr:from>
    <xdr:to>
      <xdr:col>107</xdr:col>
      <xdr:colOff>50800</xdr:colOff>
      <xdr:row>40</xdr:row>
      <xdr:rowOff>169469</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9545300" y="7027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119583</xdr:rowOff>
    </xdr:from>
    <xdr:to>
      <xdr:col>98</xdr:col>
      <xdr:colOff>38100</xdr:colOff>
      <xdr:row>41</xdr:row>
      <xdr:rowOff>49733</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8605500" y="69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169469</xdr:rowOff>
    </xdr:from>
    <xdr:to>
      <xdr:col>102</xdr:col>
      <xdr:colOff>114300</xdr:colOff>
      <xdr:row>40</xdr:row>
      <xdr:rowOff>170383</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8656300" y="702746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88663</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8421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40860</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1075727" y="70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39946</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0199427" y="706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39946</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9310427" y="706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40860</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8421427" y="70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19413</xdr:rowOff>
    </xdr:from>
    <xdr:to>
      <xdr:col>67</xdr:col>
      <xdr:colOff>101600</xdr:colOff>
      <xdr:row>60</xdr:row>
      <xdr:rowOff>121013</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53703</xdr:rowOff>
    </xdr:from>
    <xdr:to>
      <xdr:col>85</xdr:col>
      <xdr:colOff>177800</xdr:colOff>
      <xdr:row>61</xdr:row>
      <xdr:rowOff>155303</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32130</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12881</xdr:rowOff>
    </xdr:from>
    <xdr:to>
      <xdr:col>81</xdr:col>
      <xdr:colOff>101600</xdr:colOff>
      <xdr:row>61</xdr:row>
      <xdr:rowOff>114481</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63681</xdr:rowOff>
    </xdr:from>
    <xdr:to>
      <xdr:col>85</xdr:col>
      <xdr:colOff>127000</xdr:colOff>
      <xdr:row>61</xdr:row>
      <xdr:rowOff>104503</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5481300" y="1052213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141877</xdr:rowOff>
    </xdr:from>
    <xdr:to>
      <xdr:col>76</xdr:col>
      <xdr:colOff>165100</xdr:colOff>
      <xdr:row>61</xdr:row>
      <xdr:rowOff>72027</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21227</xdr:rowOff>
    </xdr:from>
    <xdr:to>
      <xdr:col>81</xdr:col>
      <xdr:colOff>50800</xdr:colOff>
      <xdr:row>61</xdr:row>
      <xdr:rowOff>63681</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4592300" y="104796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158387</xdr:rowOff>
    </xdr:from>
    <xdr:to>
      <xdr:col>76</xdr:col>
      <xdr:colOff>114300</xdr:colOff>
      <xdr:row>61</xdr:row>
      <xdr:rowOff>21227</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3703300" y="104453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79828</xdr:rowOff>
    </xdr:from>
    <xdr:to>
      <xdr:col>67</xdr:col>
      <xdr:colOff>101600</xdr:colOff>
      <xdr:row>61</xdr:row>
      <xdr:rowOff>9978</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130628</xdr:rowOff>
    </xdr:from>
    <xdr:to>
      <xdr:col>71</xdr:col>
      <xdr:colOff>177800</xdr:colOff>
      <xdr:row>60</xdr:row>
      <xdr:rowOff>158387</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104176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137540</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105608</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63154</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E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E00-000050020000}"/>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E00-000052020000}"/>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E00-000054020000}"/>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75311</xdr:rowOff>
    </xdr:from>
    <xdr:to>
      <xdr:col>98</xdr:col>
      <xdr:colOff>38100</xdr:colOff>
      <xdr:row>62</xdr:row>
      <xdr:rowOff>5461</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605500" y="1053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88265</xdr:rowOff>
    </xdr:from>
    <xdr:to>
      <xdr:col>116</xdr:col>
      <xdr:colOff>114300</xdr:colOff>
      <xdr:row>63</xdr:row>
      <xdr:rowOff>18415</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3192</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E00-000060020000}"/>
            </a:ext>
          </a:extLst>
        </xdr:cNvPr>
        <xdr:cNvSpPr txBox="1"/>
      </xdr:nvSpPr>
      <xdr:spPr>
        <a:xfrm>
          <a:off x="22199600" y="106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94361</xdr:rowOff>
    </xdr:from>
    <xdr:to>
      <xdr:col>112</xdr:col>
      <xdr:colOff>38100</xdr:colOff>
      <xdr:row>63</xdr:row>
      <xdr:rowOff>24511</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1272500" y="107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139065</xdr:rowOff>
    </xdr:from>
    <xdr:to>
      <xdr:col>116</xdr:col>
      <xdr:colOff>63500</xdr:colOff>
      <xdr:row>62</xdr:row>
      <xdr:rowOff>145161</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1323300" y="10768965"/>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92646</xdr:rowOff>
    </xdr:from>
    <xdr:to>
      <xdr:col>107</xdr:col>
      <xdr:colOff>101600</xdr:colOff>
      <xdr:row>63</xdr:row>
      <xdr:rowOff>22796</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0383500" y="1072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143446</xdr:rowOff>
    </xdr:from>
    <xdr:to>
      <xdr:col>111</xdr:col>
      <xdr:colOff>177800</xdr:colOff>
      <xdr:row>62</xdr:row>
      <xdr:rowOff>145161</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20434300" y="1077334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101029</xdr:rowOff>
    </xdr:from>
    <xdr:to>
      <xdr:col>102</xdr:col>
      <xdr:colOff>165100</xdr:colOff>
      <xdr:row>63</xdr:row>
      <xdr:rowOff>31179</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494500" y="107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143446</xdr:rowOff>
    </xdr:from>
    <xdr:to>
      <xdr:col>107</xdr:col>
      <xdr:colOff>50800</xdr:colOff>
      <xdr:row>62</xdr:row>
      <xdr:rowOff>151829</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9545300" y="10773346"/>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122174</xdr:rowOff>
    </xdr:from>
    <xdr:to>
      <xdr:col>98</xdr:col>
      <xdr:colOff>38100</xdr:colOff>
      <xdr:row>63</xdr:row>
      <xdr:rowOff>52324</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605500" y="107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151829</xdr:rowOff>
    </xdr:from>
    <xdr:to>
      <xdr:col>102</xdr:col>
      <xdr:colOff>114300</xdr:colOff>
      <xdr:row>63</xdr:row>
      <xdr:rowOff>1524</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8656300" y="10781729"/>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21988</xdr:rowOff>
    </xdr:from>
    <xdr:ext cx="469744" cy="259045"/>
    <xdr:sp macro="" textlink="">
      <xdr:nvSpPr>
        <xdr:cNvPr id="620" name="n_4aveValue【学校施設】&#10;一人当たり面積">
          <a:extLst>
            <a:ext uri="{FF2B5EF4-FFF2-40B4-BE49-F238E27FC236}">
              <a16:creationId xmlns:a16="http://schemas.microsoft.com/office/drawing/2014/main" id="{00000000-0008-0000-0E00-00006C020000}"/>
            </a:ext>
          </a:extLst>
        </xdr:cNvPr>
        <xdr:cNvSpPr txBox="1"/>
      </xdr:nvSpPr>
      <xdr:spPr>
        <a:xfrm>
          <a:off x="18421427" y="103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15638</xdr:rowOff>
    </xdr:from>
    <xdr:ext cx="469744" cy="259045"/>
    <xdr:sp macro="" textlink="">
      <xdr:nvSpPr>
        <xdr:cNvPr id="621" name="n_1mainValue【学校施設】&#10;一人当たり面積">
          <a:extLst>
            <a:ext uri="{FF2B5EF4-FFF2-40B4-BE49-F238E27FC236}">
              <a16:creationId xmlns:a16="http://schemas.microsoft.com/office/drawing/2014/main" id="{00000000-0008-0000-0E00-00006D020000}"/>
            </a:ext>
          </a:extLst>
        </xdr:cNvPr>
        <xdr:cNvSpPr txBox="1"/>
      </xdr:nvSpPr>
      <xdr:spPr>
        <a:xfrm>
          <a:off x="21075727" y="108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13923</xdr:rowOff>
    </xdr:from>
    <xdr:ext cx="469744" cy="259045"/>
    <xdr:sp macro="" textlink="">
      <xdr:nvSpPr>
        <xdr:cNvPr id="622" name="n_2mainValue【学校施設】&#10;一人当たり面積">
          <a:extLst>
            <a:ext uri="{FF2B5EF4-FFF2-40B4-BE49-F238E27FC236}">
              <a16:creationId xmlns:a16="http://schemas.microsoft.com/office/drawing/2014/main" id="{00000000-0008-0000-0E00-00006E020000}"/>
            </a:ext>
          </a:extLst>
        </xdr:cNvPr>
        <xdr:cNvSpPr txBox="1"/>
      </xdr:nvSpPr>
      <xdr:spPr>
        <a:xfrm>
          <a:off x="20199427" y="1081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22306</xdr:rowOff>
    </xdr:from>
    <xdr:ext cx="469744" cy="259045"/>
    <xdr:sp macro="" textlink="">
      <xdr:nvSpPr>
        <xdr:cNvPr id="623" name="n_3mainValue【学校施設】&#10;一人当たり面積">
          <a:extLst>
            <a:ext uri="{FF2B5EF4-FFF2-40B4-BE49-F238E27FC236}">
              <a16:creationId xmlns:a16="http://schemas.microsoft.com/office/drawing/2014/main" id="{00000000-0008-0000-0E00-00006F020000}"/>
            </a:ext>
          </a:extLst>
        </xdr:cNvPr>
        <xdr:cNvSpPr txBox="1"/>
      </xdr:nvSpPr>
      <xdr:spPr>
        <a:xfrm>
          <a:off x="19310427" y="1082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43451</xdr:rowOff>
    </xdr:from>
    <xdr:ext cx="469744" cy="259045"/>
    <xdr:sp macro="" textlink="">
      <xdr:nvSpPr>
        <xdr:cNvPr id="624" name="n_4mainValue【学校施設】&#10;一人当たり面積">
          <a:extLst>
            <a:ext uri="{FF2B5EF4-FFF2-40B4-BE49-F238E27FC236}">
              <a16:creationId xmlns:a16="http://schemas.microsoft.com/office/drawing/2014/main" id="{00000000-0008-0000-0E00-000070020000}"/>
            </a:ext>
          </a:extLst>
        </xdr:cNvPr>
        <xdr:cNvSpPr txBox="1"/>
      </xdr:nvSpPr>
      <xdr:spPr>
        <a:xfrm>
          <a:off x="18421427" y="1084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E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00000000-0008-0000-0E00-00008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53" name="【児童館】&#10;有形固定資産減価償却率最大値テキスト">
          <a:extLst>
            <a:ext uri="{FF2B5EF4-FFF2-40B4-BE49-F238E27FC236}">
              <a16:creationId xmlns:a16="http://schemas.microsoft.com/office/drawing/2014/main" id="{00000000-0008-0000-0E00-00008D020000}"/>
            </a:ext>
          </a:extLst>
        </xdr:cNvPr>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55" name="【児童館】&#10;有形固定資産減価償却率平均値テキスト">
          <a:extLst>
            <a:ext uri="{FF2B5EF4-FFF2-40B4-BE49-F238E27FC236}">
              <a16:creationId xmlns:a16="http://schemas.microsoft.com/office/drawing/2014/main" id="{00000000-0008-0000-0E00-00008F020000}"/>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62687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168564</xdr:rowOff>
    </xdr:from>
    <xdr:ext cx="405111" cy="259045"/>
    <xdr:sp macro="" textlink="">
      <xdr:nvSpPr>
        <xdr:cNvPr id="667" name="【児童館】&#10;有形固定資産減価償却率該当値テキスト">
          <a:extLst>
            <a:ext uri="{FF2B5EF4-FFF2-40B4-BE49-F238E27FC236}">
              <a16:creationId xmlns:a16="http://schemas.microsoft.com/office/drawing/2014/main" id="{00000000-0008-0000-0E00-00009B020000}"/>
            </a:ext>
          </a:extLst>
        </xdr:cNvPr>
        <xdr:cNvSpPr txBox="1"/>
      </xdr:nvSpPr>
      <xdr:spPr>
        <a:xfrm>
          <a:off x="16357600" y="1354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83638</xdr:rowOff>
    </xdr:from>
    <xdr:to>
      <xdr:col>81</xdr:col>
      <xdr:colOff>101600</xdr:colOff>
      <xdr:row>80</xdr:row>
      <xdr:rowOff>13788</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5430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134438</xdr:rowOff>
    </xdr:from>
    <xdr:to>
      <xdr:col>85</xdr:col>
      <xdr:colOff>127000</xdr:colOff>
      <xdr:row>80</xdr:row>
      <xdr:rowOff>25037</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5481300" y="1367898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16692</xdr:rowOff>
    </xdr:from>
    <xdr:to>
      <xdr:col>76</xdr:col>
      <xdr:colOff>165100</xdr:colOff>
      <xdr:row>79</xdr:row>
      <xdr:rowOff>118292</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45415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67492</xdr:rowOff>
    </xdr:from>
    <xdr:to>
      <xdr:col>81</xdr:col>
      <xdr:colOff>50800</xdr:colOff>
      <xdr:row>79</xdr:row>
      <xdr:rowOff>134438</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4592300" y="13612042"/>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121194</xdr:rowOff>
    </xdr:from>
    <xdr:to>
      <xdr:col>72</xdr:col>
      <xdr:colOff>38100</xdr:colOff>
      <xdr:row>79</xdr:row>
      <xdr:rowOff>51344</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3652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544</xdr:rowOff>
    </xdr:from>
    <xdr:to>
      <xdr:col>76</xdr:col>
      <xdr:colOff>114300</xdr:colOff>
      <xdr:row>79</xdr:row>
      <xdr:rowOff>67492</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3703300" y="1354509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50981</xdr:rowOff>
    </xdr:from>
    <xdr:to>
      <xdr:col>67</xdr:col>
      <xdr:colOff>101600</xdr:colOff>
      <xdr:row>78</xdr:row>
      <xdr:rowOff>152581</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27635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101781</xdr:rowOff>
    </xdr:from>
    <xdr:to>
      <xdr:col>71</xdr:col>
      <xdr:colOff>177800</xdr:colOff>
      <xdr:row>79</xdr:row>
      <xdr:rowOff>544</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2814300" y="1347488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138809</xdr:rowOff>
    </xdr:from>
    <xdr:ext cx="405111" cy="259045"/>
    <xdr:sp macro="" textlink="">
      <xdr:nvSpPr>
        <xdr:cNvPr id="676" name="n_1ave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677" name="n_2ave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32675</xdr:rowOff>
    </xdr:from>
    <xdr:ext cx="405111" cy="259045"/>
    <xdr:sp macro="" textlink="">
      <xdr:nvSpPr>
        <xdr:cNvPr id="678" name="n_3ave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31041</xdr:rowOff>
    </xdr:from>
    <xdr:ext cx="405111" cy="259045"/>
    <xdr:sp macro="" textlink="">
      <xdr:nvSpPr>
        <xdr:cNvPr id="679" name="n_4ave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30315</xdr:rowOff>
    </xdr:from>
    <xdr:ext cx="405111" cy="259045"/>
    <xdr:sp macro="" textlink="">
      <xdr:nvSpPr>
        <xdr:cNvPr id="680" name="n_1mainValue【児童館】&#10;有形固定資産減価償却率">
          <a:extLst>
            <a:ext uri="{FF2B5EF4-FFF2-40B4-BE49-F238E27FC236}">
              <a16:creationId xmlns:a16="http://schemas.microsoft.com/office/drawing/2014/main" id="{00000000-0008-0000-0E00-0000A8020000}"/>
            </a:ext>
          </a:extLst>
        </xdr:cNvPr>
        <xdr:cNvSpPr txBox="1"/>
      </xdr:nvSpPr>
      <xdr:spPr>
        <a:xfrm>
          <a:off x="152660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134819</xdr:rowOff>
    </xdr:from>
    <xdr:ext cx="405111" cy="259045"/>
    <xdr:sp macro="" textlink="">
      <xdr:nvSpPr>
        <xdr:cNvPr id="681" name="n_2mainValue【児童館】&#10;有形固定資産減価償却率">
          <a:extLst>
            <a:ext uri="{FF2B5EF4-FFF2-40B4-BE49-F238E27FC236}">
              <a16:creationId xmlns:a16="http://schemas.microsoft.com/office/drawing/2014/main" id="{00000000-0008-0000-0E00-0000A9020000}"/>
            </a:ext>
          </a:extLst>
        </xdr:cNvPr>
        <xdr:cNvSpPr txBox="1"/>
      </xdr:nvSpPr>
      <xdr:spPr>
        <a:xfrm>
          <a:off x="14389744" y="1333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67871</xdr:rowOff>
    </xdr:from>
    <xdr:ext cx="405111" cy="259045"/>
    <xdr:sp macro="" textlink="">
      <xdr:nvSpPr>
        <xdr:cNvPr id="682" name="n_3mainValue【児童館】&#10;有形固定資産減価償却率">
          <a:extLst>
            <a:ext uri="{FF2B5EF4-FFF2-40B4-BE49-F238E27FC236}">
              <a16:creationId xmlns:a16="http://schemas.microsoft.com/office/drawing/2014/main" id="{00000000-0008-0000-0E00-0000AA020000}"/>
            </a:ext>
          </a:extLst>
        </xdr:cNvPr>
        <xdr:cNvSpPr txBox="1"/>
      </xdr:nvSpPr>
      <xdr:spPr>
        <a:xfrm>
          <a:off x="13500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169108</xdr:rowOff>
    </xdr:from>
    <xdr:ext cx="405111" cy="259045"/>
    <xdr:sp macro="" textlink="">
      <xdr:nvSpPr>
        <xdr:cNvPr id="683" name="n_4mainValue【児童館】&#10;有形固定資産減価償却率">
          <a:extLst>
            <a:ext uri="{FF2B5EF4-FFF2-40B4-BE49-F238E27FC236}">
              <a16:creationId xmlns:a16="http://schemas.microsoft.com/office/drawing/2014/main" id="{00000000-0008-0000-0E00-0000AB020000}"/>
            </a:ext>
          </a:extLst>
        </xdr:cNvPr>
        <xdr:cNvSpPr txBox="1"/>
      </xdr:nvSpPr>
      <xdr:spPr>
        <a:xfrm>
          <a:off x="12611744" y="1319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00000000-0008-0000-0E00-0000C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708" name="【児童館】&#10;一人当たり面積最小値テキスト">
          <a:extLst>
            <a:ext uri="{FF2B5EF4-FFF2-40B4-BE49-F238E27FC236}">
              <a16:creationId xmlns:a16="http://schemas.microsoft.com/office/drawing/2014/main" id="{00000000-0008-0000-0E00-0000C4020000}"/>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710" name="【児童館】&#10;一人当たり面積最大値テキスト">
          <a:extLst>
            <a:ext uri="{FF2B5EF4-FFF2-40B4-BE49-F238E27FC236}">
              <a16:creationId xmlns:a16="http://schemas.microsoft.com/office/drawing/2014/main" id="{00000000-0008-0000-0E00-0000C6020000}"/>
            </a:ext>
          </a:extLst>
        </xdr:cNvPr>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12" name="【児童館】&#10;一人当たり面積平均値テキスト">
          <a:extLst>
            <a:ext uri="{FF2B5EF4-FFF2-40B4-BE49-F238E27FC236}">
              <a16:creationId xmlns:a16="http://schemas.microsoft.com/office/drawing/2014/main" id="{00000000-0008-0000-0E00-0000C8020000}"/>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109220</xdr:rowOff>
    </xdr:from>
    <xdr:to>
      <xdr:col>98</xdr:col>
      <xdr:colOff>38100</xdr:colOff>
      <xdr:row>83</xdr:row>
      <xdr:rowOff>39370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8605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71120</xdr:rowOff>
    </xdr:from>
    <xdr:to>
      <xdr:col>116</xdr:col>
      <xdr:colOff>114300</xdr:colOff>
      <xdr:row>85</xdr:row>
      <xdr:rowOff>1270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2110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49547</xdr:rowOff>
    </xdr:from>
    <xdr:ext cx="469744" cy="259045"/>
    <xdr:sp macro="" textlink="">
      <xdr:nvSpPr>
        <xdr:cNvPr id="724" name="【児童館】&#10;一人当たり面積該当値テキスト">
          <a:extLst>
            <a:ext uri="{FF2B5EF4-FFF2-40B4-BE49-F238E27FC236}">
              <a16:creationId xmlns:a16="http://schemas.microsoft.com/office/drawing/2014/main" id="{00000000-0008-0000-0E00-0000D4020000}"/>
            </a:ext>
          </a:extLst>
        </xdr:cNvPr>
        <xdr:cNvSpPr txBox="1"/>
      </xdr:nvSpPr>
      <xdr:spPr>
        <a:xfrm>
          <a:off x="22199600"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71120</xdr:rowOff>
    </xdr:from>
    <xdr:to>
      <xdr:col>112</xdr:col>
      <xdr:colOff>38100</xdr:colOff>
      <xdr:row>85</xdr:row>
      <xdr:rowOff>1270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1272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121920</xdr:rowOff>
    </xdr:from>
    <xdr:to>
      <xdr:col>116</xdr:col>
      <xdr:colOff>63500</xdr:colOff>
      <xdr:row>84</xdr:row>
      <xdr:rowOff>121920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1323300" y="1452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121920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0434300" y="1451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71120</xdr:rowOff>
    </xdr:from>
    <xdr:to>
      <xdr:col>102</xdr:col>
      <xdr:colOff>165100</xdr:colOff>
      <xdr:row>85</xdr:row>
      <xdr:rowOff>1270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9494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121920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flipV="1">
          <a:off x="19545300" y="1451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71120</xdr:rowOff>
    </xdr:from>
    <xdr:to>
      <xdr:col>98</xdr:col>
      <xdr:colOff>38100</xdr:colOff>
      <xdr:row>85</xdr:row>
      <xdr:rowOff>1270</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18605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121920</xdr:rowOff>
    </xdr:from>
    <xdr:to>
      <xdr:col>102</xdr:col>
      <xdr:colOff>114300</xdr:colOff>
      <xdr:row>84</xdr:row>
      <xdr:rowOff>121920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8656300" y="1452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44466</xdr:rowOff>
    </xdr:from>
    <xdr:ext cx="469744" cy="259045"/>
    <xdr:sp macro="" textlink="">
      <xdr:nvSpPr>
        <xdr:cNvPr id="733" name="n_1aveValue【児童館】&#10;一人当たり面積">
          <a:extLst>
            <a:ext uri="{FF2B5EF4-FFF2-40B4-BE49-F238E27FC236}">
              <a16:creationId xmlns:a16="http://schemas.microsoft.com/office/drawing/2014/main" id="{00000000-0008-0000-0E00-0000DD020000}"/>
            </a:ext>
          </a:extLst>
        </xdr:cNvPr>
        <xdr:cNvSpPr txBox="1"/>
      </xdr:nvSpPr>
      <xdr:spPr>
        <a:xfrm>
          <a:off x="21075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34" name="n_2aveValue【児童館】&#10;一人当たり面積">
          <a:extLst>
            <a:ext uri="{FF2B5EF4-FFF2-40B4-BE49-F238E27FC236}">
              <a16:creationId xmlns:a16="http://schemas.microsoft.com/office/drawing/2014/main" id="{00000000-0008-0000-0E00-0000DE020000}"/>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5" name="n_3aveValue【児童館】&#10;一人当たり面積">
          <a:extLst>
            <a:ext uri="{FF2B5EF4-FFF2-40B4-BE49-F238E27FC236}">
              <a16:creationId xmlns:a16="http://schemas.microsoft.com/office/drawing/2014/main" id="{00000000-0008-0000-0E00-0000DF02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55897</xdr:rowOff>
    </xdr:from>
    <xdr:ext cx="469744" cy="259045"/>
    <xdr:sp macro="" textlink="">
      <xdr:nvSpPr>
        <xdr:cNvPr id="736" name="n_4aveValue【児童館】&#10;一人当たり面積">
          <a:extLst>
            <a:ext uri="{FF2B5EF4-FFF2-40B4-BE49-F238E27FC236}">
              <a16:creationId xmlns:a16="http://schemas.microsoft.com/office/drawing/2014/main" id="{00000000-0008-0000-0E00-0000E0020000}"/>
            </a:ext>
          </a:extLst>
        </xdr:cNvPr>
        <xdr:cNvSpPr txBox="1"/>
      </xdr:nvSpPr>
      <xdr:spPr>
        <a:xfrm>
          <a:off x="184214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163847</xdr:rowOff>
    </xdr:from>
    <xdr:ext cx="469744" cy="259045"/>
    <xdr:sp macro="" textlink="">
      <xdr:nvSpPr>
        <xdr:cNvPr id="737" name="n_1mainValue【児童館】&#10;一人当たり面積">
          <a:extLst>
            <a:ext uri="{FF2B5EF4-FFF2-40B4-BE49-F238E27FC236}">
              <a16:creationId xmlns:a16="http://schemas.microsoft.com/office/drawing/2014/main" id="{00000000-0008-0000-0E00-0000E1020000}"/>
            </a:ext>
          </a:extLst>
        </xdr:cNvPr>
        <xdr:cNvSpPr txBox="1"/>
      </xdr:nvSpPr>
      <xdr:spPr>
        <a:xfrm>
          <a:off x="21075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38" name="n_2mainValue【児童館】&#10;一人当たり面積">
          <a:extLst>
            <a:ext uri="{FF2B5EF4-FFF2-40B4-BE49-F238E27FC236}">
              <a16:creationId xmlns:a16="http://schemas.microsoft.com/office/drawing/2014/main" id="{00000000-0008-0000-0E00-0000E2020000}"/>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163847</xdr:rowOff>
    </xdr:from>
    <xdr:ext cx="469744" cy="259045"/>
    <xdr:sp macro="" textlink="">
      <xdr:nvSpPr>
        <xdr:cNvPr id="739" name="n_3mainValue【児童館】&#10;一人当たり面積">
          <a:extLst>
            <a:ext uri="{FF2B5EF4-FFF2-40B4-BE49-F238E27FC236}">
              <a16:creationId xmlns:a16="http://schemas.microsoft.com/office/drawing/2014/main" id="{00000000-0008-0000-0E00-0000E3020000}"/>
            </a:ext>
          </a:extLst>
        </xdr:cNvPr>
        <xdr:cNvSpPr txBox="1"/>
      </xdr:nvSpPr>
      <xdr:spPr>
        <a:xfrm>
          <a:off x="19310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163847</xdr:rowOff>
    </xdr:from>
    <xdr:ext cx="469744" cy="259045"/>
    <xdr:sp macro="" textlink="">
      <xdr:nvSpPr>
        <xdr:cNvPr id="740" name="n_4mainValue【児童館】&#10;一人当たり面積">
          <a:extLst>
            <a:ext uri="{FF2B5EF4-FFF2-40B4-BE49-F238E27FC236}">
              <a16:creationId xmlns:a16="http://schemas.microsoft.com/office/drawing/2014/main" id="{00000000-0008-0000-0E00-0000E4020000}"/>
            </a:ext>
          </a:extLst>
        </xdr:cNvPr>
        <xdr:cNvSpPr txBox="1"/>
      </xdr:nvSpPr>
      <xdr:spPr>
        <a:xfrm>
          <a:off x="18421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E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公民館】&#10;有形固定資産減価償却率最小値テキスト">
          <a:extLst>
            <a:ext uri="{FF2B5EF4-FFF2-40B4-BE49-F238E27FC236}">
              <a16:creationId xmlns:a16="http://schemas.microsoft.com/office/drawing/2014/main" id="{00000000-0008-0000-0E00-0000FF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9" name="【公民館】&#10;有形固定資産減価償却率最大値テキスト">
          <a:extLst>
            <a:ext uri="{FF2B5EF4-FFF2-40B4-BE49-F238E27FC236}">
              <a16:creationId xmlns:a16="http://schemas.microsoft.com/office/drawing/2014/main" id="{00000000-0008-0000-0E00-00000103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E00-000003030000}"/>
            </a:ext>
          </a:extLst>
        </xdr:cNvPr>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58057</xdr:rowOff>
    </xdr:from>
    <xdr:to>
      <xdr:col>67</xdr:col>
      <xdr:colOff>101600</xdr:colOff>
      <xdr:row>105</xdr:row>
      <xdr:rowOff>159657</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2763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30299</xdr:rowOff>
    </xdr:from>
    <xdr:to>
      <xdr:col>85</xdr:col>
      <xdr:colOff>177800</xdr:colOff>
      <xdr:row>106</xdr:row>
      <xdr:rowOff>131899</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6268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53176</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E00-00000F030000}"/>
            </a:ext>
          </a:extLst>
        </xdr:cNvPr>
        <xdr:cNvSpPr txBox="1"/>
      </xdr:nvSpPr>
      <xdr:spPr>
        <a:xfrm>
          <a:off x="16357600" y="18055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169092</xdr:rowOff>
    </xdr:from>
    <xdr:to>
      <xdr:col>81</xdr:col>
      <xdr:colOff>101600</xdr:colOff>
      <xdr:row>106</xdr:row>
      <xdr:rowOff>99242</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5430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48442</xdr:rowOff>
    </xdr:from>
    <xdr:to>
      <xdr:col>85</xdr:col>
      <xdr:colOff>127000</xdr:colOff>
      <xdr:row>106</xdr:row>
      <xdr:rowOff>81099</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5481300" y="182221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136434</xdr:rowOff>
    </xdr:from>
    <xdr:to>
      <xdr:col>76</xdr:col>
      <xdr:colOff>165100</xdr:colOff>
      <xdr:row>106</xdr:row>
      <xdr:rowOff>66584</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4541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xdr:rowOff>
    </xdr:from>
    <xdr:to>
      <xdr:col>81</xdr:col>
      <xdr:colOff>50800</xdr:colOff>
      <xdr:row>106</xdr:row>
      <xdr:rowOff>48442</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4592300" y="181894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103777</xdr:rowOff>
    </xdr:from>
    <xdr:to>
      <xdr:col>72</xdr:col>
      <xdr:colOff>38100</xdr:colOff>
      <xdr:row>106</xdr:row>
      <xdr:rowOff>33927</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365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154577</xdr:rowOff>
    </xdr:from>
    <xdr:to>
      <xdr:col>76</xdr:col>
      <xdr:colOff>114300</xdr:colOff>
      <xdr:row>106</xdr:row>
      <xdr:rowOff>15784</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3703300" y="181568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72752</xdr:rowOff>
    </xdr:from>
    <xdr:to>
      <xdr:col>67</xdr:col>
      <xdr:colOff>101600</xdr:colOff>
      <xdr:row>106</xdr:row>
      <xdr:rowOff>2902</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2763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123552</xdr:rowOff>
    </xdr:from>
    <xdr:to>
      <xdr:col>71</xdr:col>
      <xdr:colOff>177800</xdr:colOff>
      <xdr:row>105</xdr:row>
      <xdr:rowOff>154577</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2814300" y="1812580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154050</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4734</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115769</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E00-00001C030000}"/>
            </a:ext>
          </a:extLst>
        </xdr:cNvPr>
        <xdr:cNvSpPr txBox="1"/>
      </xdr:nvSpPr>
      <xdr:spPr>
        <a:xfrm>
          <a:off x="15266044" y="1794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83111</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E00-00001D030000}"/>
            </a:ext>
          </a:extLst>
        </xdr:cNvPr>
        <xdr:cNvSpPr txBox="1"/>
      </xdr:nvSpPr>
      <xdr:spPr>
        <a:xfrm>
          <a:off x="14389744" y="1791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50454</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E00-00001E030000}"/>
            </a:ext>
          </a:extLst>
        </xdr:cNvPr>
        <xdr:cNvSpPr txBox="1"/>
      </xdr:nvSpPr>
      <xdr:spPr>
        <a:xfrm>
          <a:off x="13500744" y="1788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165479</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E00-00001F030000}"/>
            </a:ext>
          </a:extLst>
        </xdr:cNvPr>
        <xdr:cNvSpPr txBox="1"/>
      </xdr:nvSpPr>
      <xdr:spPr>
        <a:xfrm>
          <a:off x="12611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00000000-0008-0000-0E00-00003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826" name="【公民館】&#10;一人当たり面積最小値テキスト">
          <a:extLst>
            <a:ext uri="{FF2B5EF4-FFF2-40B4-BE49-F238E27FC236}">
              <a16:creationId xmlns:a16="http://schemas.microsoft.com/office/drawing/2014/main" id="{00000000-0008-0000-0E00-00003A030000}"/>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828" name="【公民館】&#10;一人当たり面積最大値テキスト">
          <a:extLst>
            <a:ext uri="{FF2B5EF4-FFF2-40B4-BE49-F238E27FC236}">
              <a16:creationId xmlns:a16="http://schemas.microsoft.com/office/drawing/2014/main" id="{00000000-0008-0000-0E00-00003C030000}"/>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830" name="【公民館】&#10;一人当たり面積平均値テキスト">
          <a:extLst>
            <a:ext uri="{FF2B5EF4-FFF2-40B4-BE49-F238E27FC236}">
              <a16:creationId xmlns:a16="http://schemas.microsoft.com/office/drawing/2014/main" id="{00000000-0008-0000-0E00-00003E030000}"/>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834" name="フローチャート: 判断 833">
          <a:extLst>
            <a:ext uri="{FF2B5EF4-FFF2-40B4-BE49-F238E27FC236}">
              <a16:creationId xmlns:a16="http://schemas.microsoft.com/office/drawing/2014/main" id="{00000000-0008-0000-0E00-000042030000}"/>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105955</xdr:rowOff>
    </xdr:from>
    <xdr:to>
      <xdr:col>98</xdr:col>
      <xdr:colOff>38100</xdr:colOff>
      <xdr:row>107</xdr:row>
      <xdr:rowOff>36105</xdr:rowOff>
    </xdr:to>
    <xdr:sp macro="" textlink="">
      <xdr:nvSpPr>
        <xdr:cNvPr id="835" name="フローチャート: 判断 834">
          <a:extLst>
            <a:ext uri="{FF2B5EF4-FFF2-40B4-BE49-F238E27FC236}">
              <a16:creationId xmlns:a16="http://schemas.microsoft.com/office/drawing/2014/main" id="{00000000-0008-0000-0E00-000043030000}"/>
            </a:ext>
          </a:extLst>
        </xdr:cNvPr>
        <xdr:cNvSpPr/>
      </xdr:nvSpPr>
      <xdr:spPr>
        <a:xfrm>
          <a:off x="18605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39551</xdr:rowOff>
    </xdr:from>
    <xdr:to>
      <xdr:col>116</xdr:col>
      <xdr:colOff>114300</xdr:colOff>
      <xdr:row>108</xdr:row>
      <xdr:rowOff>141151</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2110700" y="185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125928</xdr:rowOff>
    </xdr:from>
    <xdr:ext cx="469744" cy="259045"/>
    <xdr:sp macro="" textlink="">
      <xdr:nvSpPr>
        <xdr:cNvPr id="842" name="【公民館】&#10;一人当たり面積該当値テキスト">
          <a:extLst>
            <a:ext uri="{FF2B5EF4-FFF2-40B4-BE49-F238E27FC236}">
              <a16:creationId xmlns:a16="http://schemas.microsoft.com/office/drawing/2014/main" id="{00000000-0008-0000-0E00-00004A030000}"/>
            </a:ext>
          </a:extLst>
        </xdr:cNvPr>
        <xdr:cNvSpPr txBox="1"/>
      </xdr:nvSpPr>
      <xdr:spPr>
        <a:xfrm>
          <a:off x="22199600" y="184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39551</xdr:rowOff>
    </xdr:from>
    <xdr:to>
      <xdr:col>112</xdr:col>
      <xdr:colOff>38100</xdr:colOff>
      <xdr:row>108</xdr:row>
      <xdr:rowOff>141151</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1272500" y="185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90351</xdr:rowOff>
    </xdr:from>
    <xdr:to>
      <xdr:col>116</xdr:col>
      <xdr:colOff>63500</xdr:colOff>
      <xdr:row>108</xdr:row>
      <xdr:rowOff>90351</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21323300" y="186069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38463</xdr:rowOff>
    </xdr:from>
    <xdr:to>
      <xdr:col>107</xdr:col>
      <xdr:colOff>101600</xdr:colOff>
      <xdr:row>108</xdr:row>
      <xdr:rowOff>140063</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20383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89263</xdr:rowOff>
    </xdr:from>
    <xdr:to>
      <xdr:col>111</xdr:col>
      <xdr:colOff>177800</xdr:colOff>
      <xdr:row>108</xdr:row>
      <xdr:rowOff>90351</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20434300" y="1860586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39551</xdr:rowOff>
    </xdr:from>
    <xdr:to>
      <xdr:col>102</xdr:col>
      <xdr:colOff>165100</xdr:colOff>
      <xdr:row>108</xdr:row>
      <xdr:rowOff>141151</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9494500" y="185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89263</xdr:rowOff>
    </xdr:from>
    <xdr:to>
      <xdr:col>107</xdr:col>
      <xdr:colOff>50800</xdr:colOff>
      <xdr:row>108</xdr:row>
      <xdr:rowOff>90351</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flipV="1">
          <a:off x="19545300" y="1860586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39551</xdr:rowOff>
    </xdr:from>
    <xdr:to>
      <xdr:col>98</xdr:col>
      <xdr:colOff>38100</xdr:colOff>
      <xdr:row>108</xdr:row>
      <xdr:rowOff>141151</xdr:rowOff>
    </xdr:to>
    <xdr:sp macro="" textlink="">
      <xdr:nvSpPr>
        <xdr:cNvPr id="849" name="楕円 848">
          <a:extLst>
            <a:ext uri="{FF2B5EF4-FFF2-40B4-BE49-F238E27FC236}">
              <a16:creationId xmlns:a16="http://schemas.microsoft.com/office/drawing/2014/main" id="{00000000-0008-0000-0E00-000051030000}"/>
            </a:ext>
          </a:extLst>
        </xdr:cNvPr>
        <xdr:cNvSpPr/>
      </xdr:nvSpPr>
      <xdr:spPr>
        <a:xfrm>
          <a:off x="18605500" y="185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90351</xdr:rowOff>
    </xdr:from>
    <xdr:to>
      <xdr:col>102</xdr:col>
      <xdr:colOff>114300</xdr:colOff>
      <xdr:row>108</xdr:row>
      <xdr:rowOff>90351</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8656300" y="186069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851" name="n_1aveValue【公民館】&#10;一人当たり面積">
          <a:extLst>
            <a:ext uri="{FF2B5EF4-FFF2-40B4-BE49-F238E27FC236}">
              <a16:creationId xmlns:a16="http://schemas.microsoft.com/office/drawing/2014/main" id="{00000000-0008-0000-0E00-000053030000}"/>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52" name="n_2aveValue【公民館】&#10;一人当たり面積">
          <a:extLst>
            <a:ext uri="{FF2B5EF4-FFF2-40B4-BE49-F238E27FC236}">
              <a16:creationId xmlns:a16="http://schemas.microsoft.com/office/drawing/2014/main" id="{00000000-0008-0000-0E00-000054030000}"/>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853" name="n_3aveValue【公民館】&#10;一人当たり面積">
          <a:extLst>
            <a:ext uri="{FF2B5EF4-FFF2-40B4-BE49-F238E27FC236}">
              <a16:creationId xmlns:a16="http://schemas.microsoft.com/office/drawing/2014/main" id="{00000000-0008-0000-0E00-000055030000}"/>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52632</xdr:rowOff>
    </xdr:from>
    <xdr:ext cx="469744" cy="259045"/>
    <xdr:sp macro="" textlink="">
      <xdr:nvSpPr>
        <xdr:cNvPr id="854" name="n_4aveValue【公民館】&#10;一人当たり面積">
          <a:extLst>
            <a:ext uri="{FF2B5EF4-FFF2-40B4-BE49-F238E27FC236}">
              <a16:creationId xmlns:a16="http://schemas.microsoft.com/office/drawing/2014/main" id="{00000000-0008-0000-0E00-000056030000}"/>
            </a:ext>
          </a:extLst>
        </xdr:cNvPr>
        <xdr:cNvSpPr txBox="1"/>
      </xdr:nvSpPr>
      <xdr:spPr>
        <a:xfrm>
          <a:off x="18421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132278</xdr:rowOff>
    </xdr:from>
    <xdr:ext cx="469744" cy="259045"/>
    <xdr:sp macro="" textlink="">
      <xdr:nvSpPr>
        <xdr:cNvPr id="855" name="n_1mainValue【公民館】&#10;一人当たり面積">
          <a:extLst>
            <a:ext uri="{FF2B5EF4-FFF2-40B4-BE49-F238E27FC236}">
              <a16:creationId xmlns:a16="http://schemas.microsoft.com/office/drawing/2014/main" id="{00000000-0008-0000-0E00-000057030000}"/>
            </a:ext>
          </a:extLst>
        </xdr:cNvPr>
        <xdr:cNvSpPr txBox="1"/>
      </xdr:nvSpPr>
      <xdr:spPr>
        <a:xfrm>
          <a:off x="21075727" y="186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131190</xdr:rowOff>
    </xdr:from>
    <xdr:ext cx="469744" cy="259045"/>
    <xdr:sp macro="" textlink="">
      <xdr:nvSpPr>
        <xdr:cNvPr id="856" name="n_2mainValue【公民館】&#10;一人当たり面積">
          <a:extLst>
            <a:ext uri="{FF2B5EF4-FFF2-40B4-BE49-F238E27FC236}">
              <a16:creationId xmlns:a16="http://schemas.microsoft.com/office/drawing/2014/main" id="{00000000-0008-0000-0E00-000058030000}"/>
            </a:ext>
          </a:extLst>
        </xdr:cNvPr>
        <xdr:cNvSpPr txBox="1"/>
      </xdr:nvSpPr>
      <xdr:spPr>
        <a:xfrm>
          <a:off x="20199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132278</xdr:rowOff>
    </xdr:from>
    <xdr:ext cx="469744" cy="259045"/>
    <xdr:sp macro="" textlink="">
      <xdr:nvSpPr>
        <xdr:cNvPr id="857" name="n_3mainValue【公民館】&#10;一人当たり面積">
          <a:extLst>
            <a:ext uri="{FF2B5EF4-FFF2-40B4-BE49-F238E27FC236}">
              <a16:creationId xmlns:a16="http://schemas.microsoft.com/office/drawing/2014/main" id="{00000000-0008-0000-0E00-000059030000}"/>
            </a:ext>
          </a:extLst>
        </xdr:cNvPr>
        <xdr:cNvSpPr txBox="1"/>
      </xdr:nvSpPr>
      <xdr:spPr>
        <a:xfrm>
          <a:off x="19310427" y="186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132278</xdr:rowOff>
    </xdr:from>
    <xdr:ext cx="469744" cy="259045"/>
    <xdr:sp macro="" textlink="">
      <xdr:nvSpPr>
        <xdr:cNvPr id="858" name="n_4mainValue【公民館】&#10;一人当たり面積">
          <a:extLst>
            <a:ext uri="{FF2B5EF4-FFF2-40B4-BE49-F238E27FC236}">
              <a16:creationId xmlns:a16="http://schemas.microsoft.com/office/drawing/2014/main" id="{00000000-0008-0000-0E00-00005A030000}"/>
            </a:ext>
          </a:extLst>
        </xdr:cNvPr>
        <xdr:cNvSpPr txBox="1"/>
      </xdr:nvSpPr>
      <xdr:spPr>
        <a:xfrm>
          <a:off x="18421427" y="186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E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E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本表の有形固定資産減価償却率については、</a:t>
          </a:r>
          <a:r>
            <a:rPr kumimoji="1" lang="ja-JP" altLang="en-US" sz="1100">
              <a:solidFill>
                <a:schemeClr val="dk1"/>
              </a:solidFill>
              <a:effectLst/>
              <a:latin typeface="+mn-lt"/>
              <a:ea typeface="+mn-ea"/>
              <a:cs typeface="+mn-cs"/>
            </a:rPr>
            <a:t>ほとんどの</a:t>
          </a:r>
          <a:r>
            <a:rPr kumimoji="1" lang="ja-JP" altLang="ja-JP" sz="1100">
              <a:solidFill>
                <a:schemeClr val="dk1"/>
              </a:solidFill>
              <a:effectLst/>
              <a:latin typeface="+mn-lt"/>
              <a:ea typeface="+mn-ea"/>
              <a:cs typeface="+mn-cs"/>
            </a:rPr>
            <a:t>類型にて類似団体平均</a:t>
          </a:r>
          <a:r>
            <a:rPr kumimoji="1" lang="ja-JP" altLang="en-US" sz="1100">
              <a:solidFill>
                <a:schemeClr val="dk1"/>
              </a:solidFill>
              <a:effectLst/>
              <a:latin typeface="+mn-lt"/>
              <a:ea typeface="+mn-ea"/>
              <a:cs typeface="+mn-cs"/>
            </a:rPr>
            <a:t>を下回っているものの</a:t>
          </a:r>
          <a:r>
            <a:rPr kumimoji="1" lang="ja-JP" altLang="ja-JP" sz="1100">
              <a:solidFill>
                <a:schemeClr val="dk1"/>
              </a:solidFill>
              <a:effectLst/>
              <a:latin typeface="+mn-lt"/>
              <a:ea typeface="+mn-ea"/>
              <a:cs typeface="+mn-cs"/>
            </a:rPr>
            <a:t>、「認定こども園・幼稚園・保育所」については、類似団体や全国平均を大きく上回る水準にある。公立保育園（木造建築）の法定耐用年数の経過によるものが</a:t>
          </a:r>
          <a:r>
            <a:rPr kumimoji="1" lang="ja-JP" altLang="en-US" sz="1100">
              <a:solidFill>
                <a:schemeClr val="dk1"/>
              </a:solidFill>
              <a:effectLst/>
              <a:latin typeface="+mn-lt"/>
              <a:ea typeface="+mn-ea"/>
              <a:cs typeface="+mn-cs"/>
            </a:rPr>
            <a:t>大きく、保育所の今後の整備等の方針については、町内に</a:t>
          </a:r>
          <a:r>
            <a:rPr kumimoji="1" lang="ja-JP" altLang="ja-JP" sz="1100">
              <a:solidFill>
                <a:schemeClr val="dk1"/>
              </a:solidFill>
              <a:effectLst/>
              <a:latin typeface="+mn-lt"/>
              <a:ea typeface="+mn-ea"/>
              <a:cs typeface="+mn-cs"/>
            </a:rPr>
            <a:t>民間保育所が整備され</a:t>
          </a:r>
          <a:r>
            <a:rPr kumimoji="1" lang="ja-JP" altLang="en-US" sz="1100">
              <a:solidFill>
                <a:schemeClr val="dk1"/>
              </a:solidFill>
              <a:effectLst/>
              <a:latin typeface="+mn-lt"/>
              <a:ea typeface="+mn-ea"/>
              <a:cs typeface="+mn-cs"/>
            </a:rPr>
            <a:t>ている状況を踏まえて検討を行っていく。また、「</a:t>
          </a:r>
          <a:r>
            <a:rPr kumimoji="1" lang="ja-JP" altLang="ja-JP" sz="1100">
              <a:solidFill>
                <a:schemeClr val="dk1"/>
              </a:solidFill>
              <a:effectLst/>
              <a:latin typeface="+mn-lt"/>
              <a:ea typeface="+mn-ea"/>
              <a:cs typeface="+mn-cs"/>
            </a:rPr>
            <a:t>公営住宅」及び「児童館」</a:t>
          </a:r>
          <a:r>
            <a:rPr kumimoji="1" lang="ja-JP" altLang="en-US" sz="1100">
              <a:solidFill>
                <a:schemeClr val="dk1"/>
              </a:solidFill>
              <a:effectLst/>
              <a:latin typeface="+mn-lt"/>
              <a:ea typeface="+mn-ea"/>
              <a:cs typeface="+mn-cs"/>
            </a:rPr>
            <a:t>については減価償却率が類似団体平均を大きく下回っている</a:t>
          </a:r>
          <a:r>
            <a:rPr kumimoji="1" lang="ja-JP" altLang="ja-JP" sz="1100">
              <a:solidFill>
                <a:schemeClr val="dk1"/>
              </a:solidFill>
              <a:effectLst/>
              <a:latin typeface="+mn-lt"/>
              <a:ea typeface="+mn-ea"/>
              <a:cs typeface="+mn-cs"/>
            </a:rPr>
            <a:t>。「公営住宅」は、３か所</a:t>
          </a:r>
          <a:r>
            <a:rPr kumimoji="1" lang="ja-JP" altLang="en-US" sz="1100">
              <a:solidFill>
                <a:schemeClr val="dk1"/>
              </a:solidFill>
              <a:effectLst/>
              <a:latin typeface="+mn-lt"/>
              <a:ea typeface="+mn-ea"/>
              <a:cs typeface="+mn-cs"/>
            </a:rPr>
            <a:t>のうち</a:t>
          </a:r>
          <a:r>
            <a:rPr kumimoji="1" lang="ja-JP" altLang="ja-JP" sz="1100">
              <a:solidFill>
                <a:schemeClr val="dk1"/>
              </a:solidFill>
              <a:effectLst/>
              <a:latin typeface="+mn-lt"/>
              <a:ea typeface="+mn-ea"/>
              <a:cs typeface="+mn-cs"/>
            </a:rPr>
            <a:t>１か所について平成２７年に建替・移転を行っているため、減価償却率が低い要因となっている。他の２か所については、法定耐用年数を超えての使用となっているため、今後の施設の在り方について長寿命化等の検討・対処が必要である。「児童館」</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、平成２４年度に整備したため減価償却率が低くなっている。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今後の施設の維持・管理等については、平成２９年に策定した公共施設等総合管理計画</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策定</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個別施設計画に基づき、計画的に修繕等を行い、施設の健全な管理運営に努める。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9,741
9,668
24.49
6,118,619
5,863,686
173,666
2,864,524
4,697,764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167657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68580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3797300" y="104813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95885</xdr:rowOff>
    </xdr:from>
    <xdr:to>
      <xdr:col>15</xdr:col>
      <xdr:colOff>101600</xdr:colOff>
      <xdr:row>61</xdr:row>
      <xdr:rowOff>26035</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146685</xdr:rowOff>
    </xdr:from>
    <xdr:to>
      <xdr:col>19</xdr:col>
      <xdr:colOff>177800</xdr:colOff>
      <xdr:row>61</xdr:row>
      <xdr:rowOff>22860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908300" y="104336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146685</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3898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17780</xdr:rowOff>
    </xdr:from>
    <xdr:to>
      <xdr:col>6</xdr:col>
      <xdr:colOff>38100</xdr:colOff>
      <xdr:row>58</xdr:row>
      <xdr:rowOff>119380</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68580</xdr:rowOff>
    </xdr:from>
    <xdr:to>
      <xdr:col>10</xdr:col>
      <xdr:colOff>114300</xdr:colOff>
      <xdr:row>60</xdr:row>
      <xdr:rowOff>102870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130300" y="1001268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17162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144797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F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F00-000081000000}"/>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F00-000083000000}"/>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F00-000085000000}"/>
            </a:ext>
          </a:extLst>
        </xdr:cNvPr>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60299</xdr:rowOff>
    </xdr:from>
    <xdr:to>
      <xdr:col>36</xdr:col>
      <xdr:colOff>165100</xdr:colOff>
      <xdr:row>62</xdr:row>
      <xdr:rowOff>161899</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6921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142139</xdr:rowOff>
    </xdr:from>
    <xdr:to>
      <xdr:col>55</xdr:col>
      <xdr:colOff>50800</xdr:colOff>
      <xdr:row>63</xdr:row>
      <xdr:rowOff>72289</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7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120566</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75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141224</xdr:rowOff>
    </xdr:from>
    <xdr:to>
      <xdr:col>50</xdr:col>
      <xdr:colOff>165100</xdr:colOff>
      <xdr:row>63</xdr:row>
      <xdr:rowOff>71374</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20574</xdr:rowOff>
    </xdr:from>
    <xdr:to>
      <xdr:col>55</xdr:col>
      <xdr:colOff>0</xdr:colOff>
      <xdr:row>63</xdr:row>
      <xdr:rowOff>21489</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9639300" y="1082192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140309</xdr:rowOff>
    </xdr:from>
    <xdr:to>
      <xdr:col>46</xdr:col>
      <xdr:colOff>38100</xdr:colOff>
      <xdr:row>63</xdr:row>
      <xdr:rowOff>70459</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7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19659</xdr:rowOff>
    </xdr:from>
    <xdr:to>
      <xdr:col>50</xdr:col>
      <xdr:colOff>114300</xdr:colOff>
      <xdr:row>63</xdr:row>
      <xdr:rowOff>20574</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8750300" y="1082100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141224</xdr:rowOff>
    </xdr:from>
    <xdr:to>
      <xdr:col>41</xdr:col>
      <xdr:colOff>101600</xdr:colOff>
      <xdr:row>63</xdr:row>
      <xdr:rowOff>71374</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19659</xdr:rowOff>
    </xdr:from>
    <xdr:to>
      <xdr:col>45</xdr:col>
      <xdr:colOff>177800</xdr:colOff>
      <xdr:row>63</xdr:row>
      <xdr:rowOff>20574</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1082100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142139</xdr:rowOff>
    </xdr:from>
    <xdr:to>
      <xdr:col>36</xdr:col>
      <xdr:colOff>165100</xdr:colOff>
      <xdr:row>62</xdr:row>
      <xdr:rowOff>72289</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6921500" y="1060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21489</xdr:rowOff>
    </xdr:from>
    <xdr:to>
      <xdr:col>41</xdr:col>
      <xdr:colOff>50800</xdr:colOff>
      <xdr:row>63</xdr:row>
      <xdr:rowOff>20574</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6972300" y="10651389"/>
          <a:ext cx="889000" cy="1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F00-00009A000000}"/>
            </a:ext>
          </a:extLst>
        </xdr:cNvPr>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F00-00009B000000}"/>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F00-00009C000000}"/>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153026</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F00-00009D000000}"/>
            </a:ext>
          </a:extLst>
        </xdr:cNvPr>
        <xdr:cNvSpPr txBox="1"/>
      </xdr:nvSpPr>
      <xdr:spPr>
        <a:xfrm>
          <a:off x="6737427" y="1078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62501</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F00-00009E000000}"/>
            </a:ext>
          </a:extLst>
        </xdr:cNvPr>
        <xdr:cNvSpPr txBox="1"/>
      </xdr:nvSpPr>
      <xdr:spPr>
        <a:xfrm>
          <a:off x="9391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61586</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F00-00009F000000}"/>
            </a:ext>
          </a:extLst>
        </xdr:cNvPr>
        <xdr:cNvSpPr txBox="1"/>
      </xdr:nvSpPr>
      <xdr:spPr>
        <a:xfrm>
          <a:off x="8515427" y="1086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62501</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F00-0000A0000000}"/>
            </a:ext>
          </a:extLst>
        </xdr:cNvPr>
        <xdr:cNvSpPr txBox="1"/>
      </xdr:nvSpPr>
      <xdr:spPr>
        <a:xfrm>
          <a:off x="7626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88816</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F00-0000A1000000}"/>
            </a:ext>
          </a:extLst>
        </xdr:cNvPr>
        <xdr:cNvSpPr txBox="1"/>
      </xdr:nvSpPr>
      <xdr:spPr>
        <a:xfrm>
          <a:off x="6737427" y="1037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F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F00-0000BB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0000000-0008-0000-0F00-0000BD000000}"/>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F00-0000BF000000}"/>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80645</xdr:rowOff>
    </xdr:from>
    <xdr:to>
      <xdr:col>24</xdr:col>
      <xdr:colOff>114300</xdr:colOff>
      <xdr:row>84</xdr:row>
      <xdr:rowOff>10795</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45847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59072</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F00-0000CB000000}"/>
            </a:ext>
          </a:extLst>
        </xdr:cNvPr>
        <xdr:cNvSpPr txBox="1"/>
      </xdr:nvSpPr>
      <xdr:spPr>
        <a:xfrm>
          <a:off x="4673600"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31114</xdr:rowOff>
    </xdr:from>
    <xdr:to>
      <xdr:col>20</xdr:col>
      <xdr:colOff>38100</xdr:colOff>
      <xdr:row>83</xdr:row>
      <xdr:rowOff>132714</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3746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81914</xdr:rowOff>
    </xdr:from>
    <xdr:to>
      <xdr:col>24</xdr:col>
      <xdr:colOff>63500</xdr:colOff>
      <xdr:row>83</xdr:row>
      <xdr:rowOff>131445</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3797300" y="1431226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154939</xdr:rowOff>
    </xdr:from>
    <xdr:to>
      <xdr:col>15</xdr:col>
      <xdr:colOff>101600</xdr:colOff>
      <xdr:row>83</xdr:row>
      <xdr:rowOff>85089</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2857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34289</xdr:rowOff>
    </xdr:from>
    <xdr:to>
      <xdr:col>19</xdr:col>
      <xdr:colOff>177800</xdr:colOff>
      <xdr:row>83</xdr:row>
      <xdr:rowOff>81914</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2908300" y="142646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107314</xdr:rowOff>
    </xdr:from>
    <xdr:to>
      <xdr:col>10</xdr:col>
      <xdr:colOff>165100</xdr:colOff>
      <xdr:row>83</xdr:row>
      <xdr:rowOff>37464</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196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158114</xdr:rowOff>
    </xdr:from>
    <xdr:to>
      <xdr:col>15</xdr:col>
      <xdr:colOff>50800</xdr:colOff>
      <xdr:row>83</xdr:row>
      <xdr:rowOff>34289</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2019300" y="142170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103505</xdr:rowOff>
    </xdr:from>
    <xdr:to>
      <xdr:col>6</xdr:col>
      <xdr:colOff>38100</xdr:colOff>
      <xdr:row>82</xdr:row>
      <xdr:rowOff>33655</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079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154305</xdr:rowOff>
    </xdr:from>
    <xdr:to>
      <xdr:col>10</xdr:col>
      <xdr:colOff>114300</xdr:colOff>
      <xdr:row>82</xdr:row>
      <xdr:rowOff>158114</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1130300" y="14041755"/>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F00-0000D4000000}"/>
            </a:ext>
          </a:extLst>
        </xdr:cNvPr>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F00-0000D5000000}"/>
            </a:ext>
          </a:extLst>
        </xdr:cNvPr>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F00-0000D6000000}"/>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F00-0000D7000000}"/>
            </a:ext>
          </a:extLst>
        </xdr:cNvPr>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123841</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F00-0000D8000000}"/>
            </a:ext>
          </a:extLst>
        </xdr:cNvPr>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76216</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F00-0000D9000000}"/>
            </a:ext>
          </a:extLst>
        </xdr:cNvPr>
        <xdr:cNvSpPr txBox="1"/>
      </xdr:nvSpPr>
      <xdr:spPr>
        <a:xfrm>
          <a:off x="2705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28591</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F00-0000DA000000}"/>
            </a:ext>
          </a:extLst>
        </xdr:cNvPr>
        <xdr:cNvSpPr txBox="1"/>
      </xdr:nvSpPr>
      <xdr:spPr>
        <a:xfrm>
          <a:off x="1816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24782</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F00-0000DB000000}"/>
            </a:ext>
          </a:extLst>
        </xdr:cNvPr>
        <xdr:cNvSpPr txBox="1"/>
      </xdr:nvSpPr>
      <xdr:spPr>
        <a:xfrm>
          <a:off x="9277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F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F00-0000F4000000}"/>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F00-0000F6000000}"/>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F00-0000F8000000}"/>
            </a:ext>
          </a:extLst>
        </xdr:cNvPr>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66548</xdr:rowOff>
    </xdr:from>
    <xdr:to>
      <xdr:col>36</xdr:col>
      <xdr:colOff>165100</xdr:colOff>
      <xdr:row>85</xdr:row>
      <xdr:rowOff>168148</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6921500" y="1463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106935</xdr:rowOff>
    </xdr:from>
    <xdr:to>
      <xdr:col>55</xdr:col>
      <xdr:colOff>50800</xdr:colOff>
      <xdr:row>86</xdr:row>
      <xdr:rowOff>37085</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10426700" y="146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21862</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F00-000004010000}"/>
            </a:ext>
          </a:extLst>
        </xdr:cNvPr>
        <xdr:cNvSpPr txBox="1"/>
      </xdr:nvSpPr>
      <xdr:spPr>
        <a:xfrm>
          <a:off x="10515600" y="1459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106172</xdr:rowOff>
    </xdr:from>
    <xdr:to>
      <xdr:col>50</xdr:col>
      <xdr:colOff>165100</xdr:colOff>
      <xdr:row>86</xdr:row>
      <xdr:rowOff>36322</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9588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156972</xdr:rowOff>
    </xdr:from>
    <xdr:to>
      <xdr:col>55</xdr:col>
      <xdr:colOff>0</xdr:colOff>
      <xdr:row>85</xdr:row>
      <xdr:rowOff>157735</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9639300" y="1473022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105411</xdr:rowOff>
    </xdr:from>
    <xdr:to>
      <xdr:col>46</xdr:col>
      <xdr:colOff>38100</xdr:colOff>
      <xdr:row>86</xdr:row>
      <xdr:rowOff>35561</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8699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156211</xdr:rowOff>
    </xdr:from>
    <xdr:to>
      <xdr:col>50</xdr:col>
      <xdr:colOff>114300</xdr:colOff>
      <xdr:row>85</xdr:row>
      <xdr:rowOff>156972</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8750300" y="1472946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106172</xdr:rowOff>
    </xdr:from>
    <xdr:to>
      <xdr:col>41</xdr:col>
      <xdr:colOff>101600</xdr:colOff>
      <xdr:row>86</xdr:row>
      <xdr:rowOff>36322</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7810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156211</xdr:rowOff>
    </xdr:from>
    <xdr:to>
      <xdr:col>45</xdr:col>
      <xdr:colOff>177800</xdr:colOff>
      <xdr:row>85</xdr:row>
      <xdr:rowOff>156972</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7861300" y="1472946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135889</xdr:rowOff>
    </xdr:from>
    <xdr:to>
      <xdr:col>36</xdr:col>
      <xdr:colOff>165100</xdr:colOff>
      <xdr:row>86</xdr:row>
      <xdr:rowOff>66039</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6921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156972</xdr:rowOff>
    </xdr:from>
    <xdr:to>
      <xdr:col>41</xdr:col>
      <xdr:colOff>50800</xdr:colOff>
      <xdr:row>86</xdr:row>
      <xdr:rowOff>15239</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6972300" y="14730222"/>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a:extLst>
            <a:ext uri="{FF2B5EF4-FFF2-40B4-BE49-F238E27FC236}">
              <a16:creationId xmlns:a16="http://schemas.microsoft.com/office/drawing/2014/main" id="{00000000-0008-0000-0F00-00000D010000}"/>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70" name="n_2aveValue【福祉施設】&#10;一人当たり面積">
          <a:extLst>
            <a:ext uri="{FF2B5EF4-FFF2-40B4-BE49-F238E27FC236}">
              <a16:creationId xmlns:a16="http://schemas.microsoft.com/office/drawing/2014/main" id="{00000000-0008-0000-0F00-00000E010000}"/>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271" name="n_3aveValue【福祉施設】&#10;一人当たり面積">
          <a:extLst>
            <a:ext uri="{FF2B5EF4-FFF2-40B4-BE49-F238E27FC236}">
              <a16:creationId xmlns:a16="http://schemas.microsoft.com/office/drawing/2014/main" id="{00000000-0008-0000-0F00-00000F010000}"/>
            </a:ext>
          </a:extLst>
        </xdr:cNvPr>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13225</xdr:rowOff>
    </xdr:from>
    <xdr:ext cx="469744" cy="259045"/>
    <xdr:sp macro="" textlink="">
      <xdr:nvSpPr>
        <xdr:cNvPr id="272" name="n_4aveValue【福祉施設】&#10;一人当たり面積">
          <a:extLst>
            <a:ext uri="{FF2B5EF4-FFF2-40B4-BE49-F238E27FC236}">
              <a16:creationId xmlns:a16="http://schemas.microsoft.com/office/drawing/2014/main" id="{00000000-0008-0000-0F00-000010010000}"/>
            </a:ext>
          </a:extLst>
        </xdr:cNvPr>
        <xdr:cNvSpPr txBox="1"/>
      </xdr:nvSpPr>
      <xdr:spPr>
        <a:xfrm>
          <a:off x="6737427" y="1441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27449</xdr:rowOff>
    </xdr:from>
    <xdr:ext cx="469744" cy="259045"/>
    <xdr:sp macro="" textlink="">
      <xdr:nvSpPr>
        <xdr:cNvPr id="273" name="n_1mainValue【福祉施設】&#10;一人当たり面積">
          <a:extLst>
            <a:ext uri="{FF2B5EF4-FFF2-40B4-BE49-F238E27FC236}">
              <a16:creationId xmlns:a16="http://schemas.microsoft.com/office/drawing/2014/main" id="{00000000-0008-0000-0F00-000011010000}"/>
            </a:ext>
          </a:extLst>
        </xdr:cNvPr>
        <xdr:cNvSpPr txBox="1"/>
      </xdr:nvSpPr>
      <xdr:spPr>
        <a:xfrm>
          <a:off x="93917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26688</xdr:rowOff>
    </xdr:from>
    <xdr:ext cx="469744" cy="259045"/>
    <xdr:sp macro="" textlink="">
      <xdr:nvSpPr>
        <xdr:cNvPr id="274" name="n_2mainValue【福祉施設】&#10;一人当たり面積">
          <a:extLst>
            <a:ext uri="{FF2B5EF4-FFF2-40B4-BE49-F238E27FC236}">
              <a16:creationId xmlns:a16="http://schemas.microsoft.com/office/drawing/2014/main" id="{00000000-0008-0000-0F00-000012010000}"/>
            </a:ext>
          </a:extLst>
        </xdr:cNvPr>
        <xdr:cNvSpPr txBox="1"/>
      </xdr:nvSpPr>
      <xdr:spPr>
        <a:xfrm>
          <a:off x="8515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27449</xdr:rowOff>
    </xdr:from>
    <xdr:ext cx="469744" cy="259045"/>
    <xdr:sp macro="" textlink="">
      <xdr:nvSpPr>
        <xdr:cNvPr id="275" name="n_3mainValue【福祉施設】&#10;一人当たり面積">
          <a:extLst>
            <a:ext uri="{FF2B5EF4-FFF2-40B4-BE49-F238E27FC236}">
              <a16:creationId xmlns:a16="http://schemas.microsoft.com/office/drawing/2014/main" id="{00000000-0008-0000-0F00-000013010000}"/>
            </a:ext>
          </a:extLst>
        </xdr:cNvPr>
        <xdr:cNvSpPr txBox="1"/>
      </xdr:nvSpPr>
      <xdr:spPr>
        <a:xfrm>
          <a:off x="76264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57166</xdr:rowOff>
    </xdr:from>
    <xdr:ext cx="469744" cy="259045"/>
    <xdr:sp macro="" textlink="">
      <xdr:nvSpPr>
        <xdr:cNvPr id="276" name="n_4mainValue【福祉施設】&#10;一人当たり面積">
          <a:extLst>
            <a:ext uri="{FF2B5EF4-FFF2-40B4-BE49-F238E27FC236}">
              <a16:creationId xmlns:a16="http://schemas.microsoft.com/office/drawing/2014/main" id="{00000000-0008-0000-0F00-000014010000}"/>
            </a:ext>
          </a:extLst>
        </xdr:cNvPr>
        <xdr:cNvSpPr txBox="1"/>
      </xdr:nvSpPr>
      <xdr:spPr>
        <a:xfrm>
          <a:off x="6737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00000000-0008-0000-0F00-00003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一般廃棄物処理施設】&#10;有形固定資産減価償却率最小値テキスト">
          <a:extLst>
            <a:ext uri="{FF2B5EF4-FFF2-40B4-BE49-F238E27FC236}">
              <a16:creationId xmlns:a16="http://schemas.microsoft.com/office/drawing/2014/main" id="{00000000-0008-0000-0F00-00003F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321" name="【一般廃棄物処理施設】&#10;有形固定資産減価償却率最大値テキスト">
          <a:extLst>
            <a:ext uri="{FF2B5EF4-FFF2-40B4-BE49-F238E27FC236}">
              <a16:creationId xmlns:a16="http://schemas.microsoft.com/office/drawing/2014/main" id="{00000000-0008-0000-0F00-000041010000}"/>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00000000-0008-0000-0F00-000043010000}"/>
            </a:ext>
          </a:extLst>
        </xdr:cNvPr>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71137</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00000000-0008-0000-0F00-00004F010000}"/>
            </a:ext>
          </a:extLst>
        </xdr:cNvPr>
        <xdr:cNvSpPr txBox="1"/>
      </xdr:nvSpPr>
      <xdr:spPr>
        <a:xfrm>
          <a:off x="16357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149497</xdr:rowOff>
    </xdr:from>
    <xdr:to>
      <xdr:col>81</xdr:col>
      <xdr:colOff>101600</xdr:colOff>
      <xdr:row>35</xdr:row>
      <xdr:rowOff>79647</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5430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28847</xdr:rowOff>
    </xdr:from>
    <xdr:to>
      <xdr:col>85</xdr:col>
      <xdr:colOff>127000</xdr:colOff>
      <xdr:row>35</xdr:row>
      <xdr:rowOff>99060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5481300" y="602959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48260</xdr:rowOff>
    </xdr:from>
    <xdr:to>
      <xdr:col>76</xdr:col>
      <xdr:colOff>165100</xdr:colOff>
      <xdr:row>36</xdr:row>
      <xdr:rowOff>149860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14541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28847</xdr:rowOff>
    </xdr:from>
    <xdr:to>
      <xdr:col>81</xdr:col>
      <xdr:colOff>50800</xdr:colOff>
      <xdr:row>36</xdr:row>
      <xdr:rowOff>99060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14592300" y="6029597"/>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108676</xdr:rowOff>
    </xdr:from>
    <xdr:to>
      <xdr:col>72</xdr:col>
      <xdr:colOff>38100</xdr:colOff>
      <xdr:row>36</xdr:row>
      <xdr:rowOff>38826</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3652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159476</xdr:rowOff>
    </xdr:from>
    <xdr:to>
      <xdr:col>76</xdr:col>
      <xdr:colOff>114300</xdr:colOff>
      <xdr:row>36</xdr:row>
      <xdr:rowOff>99060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3703300" y="616022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00000000-0008-0000-0F00-000056010000}"/>
            </a:ext>
          </a:extLst>
        </xdr:cNvPr>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343" name="n_2aveValue【一般廃棄物処理施設】&#10;有形固定資産減価償却率">
          <a:extLst>
            <a:ext uri="{FF2B5EF4-FFF2-40B4-BE49-F238E27FC236}">
              <a16:creationId xmlns:a16="http://schemas.microsoft.com/office/drawing/2014/main" id="{00000000-0008-0000-0F00-000057010000}"/>
            </a:ext>
          </a:extLst>
        </xdr:cNvPr>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96900</xdr:rowOff>
    </xdr:from>
    <xdr:ext cx="405111" cy="259045"/>
    <xdr:sp macro="" textlink="">
      <xdr:nvSpPr>
        <xdr:cNvPr id="344" name="n_3aveValue【一般廃棄物処理施設】&#10;有形固定資産減価償却率">
          <a:extLst>
            <a:ext uri="{FF2B5EF4-FFF2-40B4-BE49-F238E27FC236}">
              <a16:creationId xmlns:a16="http://schemas.microsoft.com/office/drawing/2014/main" id="{00000000-0008-0000-0F00-000058010000}"/>
            </a:ext>
          </a:extLst>
        </xdr:cNvPr>
        <xdr:cNvSpPr txBox="1"/>
      </xdr:nvSpPr>
      <xdr:spPr>
        <a:xfrm>
          <a:off x="13500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345" name="n_4aveValue【一般廃棄物処理施設】&#10;有形固定資産減価償却率">
          <a:extLst>
            <a:ext uri="{FF2B5EF4-FFF2-40B4-BE49-F238E27FC236}">
              <a16:creationId xmlns:a16="http://schemas.microsoft.com/office/drawing/2014/main" id="{00000000-0008-0000-0F00-000059010000}"/>
            </a:ext>
          </a:extLst>
        </xdr:cNvPr>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96174</xdr:rowOff>
    </xdr:from>
    <xdr:ext cx="405111" cy="259045"/>
    <xdr:sp macro="" textlink="">
      <xdr:nvSpPr>
        <xdr:cNvPr id="346" name="n_1main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52660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166387</xdr:rowOff>
    </xdr:from>
    <xdr:ext cx="405111" cy="259045"/>
    <xdr:sp macro="" textlink="">
      <xdr:nvSpPr>
        <xdr:cNvPr id="347" name="n_2main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4389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55353</xdr:rowOff>
    </xdr:from>
    <xdr:ext cx="405111" cy="259045"/>
    <xdr:sp macro="" textlink="">
      <xdr:nvSpPr>
        <xdr:cNvPr id="348" name="n_3main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3500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a:extLst>
            <a:ext uri="{FF2B5EF4-FFF2-40B4-BE49-F238E27FC236}">
              <a16:creationId xmlns:a16="http://schemas.microsoft.com/office/drawing/2014/main" id="{00000000-0008-0000-0F00-00007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371" name="【一般廃棄物処理施設】&#10;一人当たり有形固定資産（償却資産）額最小値テキスト">
          <a:extLst>
            <a:ext uri="{FF2B5EF4-FFF2-40B4-BE49-F238E27FC236}">
              <a16:creationId xmlns:a16="http://schemas.microsoft.com/office/drawing/2014/main" id="{00000000-0008-0000-0F00-000073010000}"/>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373" name="【一般廃棄物処理施設】&#10;一人当たり有形固定資産（償却資産）額最大値テキスト">
          <a:extLst>
            <a:ext uri="{FF2B5EF4-FFF2-40B4-BE49-F238E27FC236}">
              <a16:creationId xmlns:a16="http://schemas.microsoft.com/office/drawing/2014/main" id="{00000000-0008-0000-0F00-000075010000}"/>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375" name="【一般廃棄物処理施設】&#10;一人当たり有形固定資産（償却資産）額平均値テキスト">
          <a:extLst>
            <a:ext uri="{FF2B5EF4-FFF2-40B4-BE49-F238E27FC236}">
              <a16:creationId xmlns:a16="http://schemas.microsoft.com/office/drawing/2014/main" id="{00000000-0008-0000-0F00-000077010000}"/>
            </a:ext>
          </a:extLst>
        </xdr:cNvPr>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32075</xdr:rowOff>
    </xdr:from>
    <xdr:to>
      <xdr:col>98</xdr:col>
      <xdr:colOff>38100</xdr:colOff>
      <xdr:row>40</xdr:row>
      <xdr:rowOff>133675</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8605500" y="68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46171</xdr:rowOff>
    </xdr:from>
    <xdr:to>
      <xdr:col>116</xdr:col>
      <xdr:colOff>114300</xdr:colOff>
      <xdr:row>40</xdr:row>
      <xdr:rowOff>147771</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22110700" y="69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24598</xdr:rowOff>
    </xdr:from>
    <xdr:ext cx="534377" cy="259045"/>
    <xdr:sp macro="" textlink="">
      <xdr:nvSpPr>
        <xdr:cNvPr id="387" name="【一般廃棄物処理施設】&#10;一人当たり有形固定資産（償却資産）額該当値テキスト">
          <a:extLst>
            <a:ext uri="{FF2B5EF4-FFF2-40B4-BE49-F238E27FC236}">
              <a16:creationId xmlns:a16="http://schemas.microsoft.com/office/drawing/2014/main" id="{00000000-0008-0000-0F00-000083010000}"/>
            </a:ext>
          </a:extLst>
        </xdr:cNvPr>
        <xdr:cNvSpPr txBox="1"/>
      </xdr:nvSpPr>
      <xdr:spPr>
        <a:xfrm>
          <a:off x="22199600" y="688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56826</xdr:rowOff>
    </xdr:from>
    <xdr:to>
      <xdr:col>112</xdr:col>
      <xdr:colOff>38100</xdr:colOff>
      <xdr:row>40</xdr:row>
      <xdr:rowOff>158426</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21272500" y="69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96971</xdr:rowOff>
    </xdr:from>
    <xdr:to>
      <xdr:col>116</xdr:col>
      <xdr:colOff>63500</xdr:colOff>
      <xdr:row>40</xdr:row>
      <xdr:rowOff>107626</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21323300" y="6954971"/>
          <a:ext cx="8382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130193</xdr:rowOff>
    </xdr:from>
    <xdr:to>
      <xdr:col>107</xdr:col>
      <xdr:colOff>101600</xdr:colOff>
      <xdr:row>40</xdr:row>
      <xdr:rowOff>60343</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0383500" y="681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9543</xdr:rowOff>
    </xdr:from>
    <xdr:to>
      <xdr:col>111</xdr:col>
      <xdr:colOff>177800</xdr:colOff>
      <xdr:row>40</xdr:row>
      <xdr:rowOff>107626</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20434300" y="6867543"/>
          <a:ext cx="889000" cy="9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138443</xdr:rowOff>
    </xdr:from>
    <xdr:to>
      <xdr:col>102</xdr:col>
      <xdr:colOff>165100</xdr:colOff>
      <xdr:row>40</xdr:row>
      <xdr:rowOff>68593</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494500" y="68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9543</xdr:rowOff>
    </xdr:from>
    <xdr:to>
      <xdr:col>107</xdr:col>
      <xdr:colOff>50800</xdr:colOff>
      <xdr:row>40</xdr:row>
      <xdr:rowOff>17793</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19545300" y="6867543"/>
          <a:ext cx="889000" cy="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394" name="n_1aveValue【一般廃棄物処理施設】&#10;一人当たり有形固定資産（償却資産）額">
          <a:extLst>
            <a:ext uri="{FF2B5EF4-FFF2-40B4-BE49-F238E27FC236}">
              <a16:creationId xmlns:a16="http://schemas.microsoft.com/office/drawing/2014/main" id="{00000000-0008-0000-0F00-00008A010000}"/>
            </a:ext>
          </a:extLst>
        </xdr:cNvPr>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395" name="n_2aveValue【一般廃棄物処理施設】&#10;一人当たり有形固定資産（償却資産）額">
          <a:extLst>
            <a:ext uri="{FF2B5EF4-FFF2-40B4-BE49-F238E27FC236}">
              <a16:creationId xmlns:a16="http://schemas.microsoft.com/office/drawing/2014/main" id="{00000000-0008-0000-0F00-00008B010000}"/>
            </a:ext>
          </a:extLst>
        </xdr:cNvPr>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396" name="n_3aveValue【一般廃棄物処理施設】&#10;一人当たり有形固定資産（償却資産）額">
          <a:extLst>
            <a:ext uri="{FF2B5EF4-FFF2-40B4-BE49-F238E27FC236}">
              <a16:creationId xmlns:a16="http://schemas.microsoft.com/office/drawing/2014/main" id="{00000000-0008-0000-0F00-00008C010000}"/>
            </a:ext>
          </a:extLst>
        </xdr:cNvPr>
        <xdr:cNvSpPr txBox="1"/>
      </xdr:nvSpPr>
      <xdr:spPr>
        <a:xfrm>
          <a:off x="19245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150202</xdr:rowOff>
    </xdr:from>
    <xdr:ext cx="534377" cy="259045"/>
    <xdr:sp macro="" textlink="">
      <xdr:nvSpPr>
        <xdr:cNvPr id="397" name="n_4aveValue【一般廃棄物処理施設】&#10;一人当たり有形固定資産（償却資産）額">
          <a:extLst>
            <a:ext uri="{FF2B5EF4-FFF2-40B4-BE49-F238E27FC236}">
              <a16:creationId xmlns:a16="http://schemas.microsoft.com/office/drawing/2014/main" id="{00000000-0008-0000-0F00-00008D010000}"/>
            </a:ext>
          </a:extLst>
        </xdr:cNvPr>
        <xdr:cNvSpPr txBox="1"/>
      </xdr:nvSpPr>
      <xdr:spPr>
        <a:xfrm>
          <a:off x="18389111" y="66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149553</xdr:rowOff>
    </xdr:from>
    <xdr:ext cx="534377" cy="259045"/>
    <xdr:sp macro="" textlink="">
      <xdr:nvSpPr>
        <xdr:cNvPr id="398" name="n_1mainValue【一般廃棄物処理施設】&#10;一人当たり有形固定資産（償却資産）額">
          <a:extLst>
            <a:ext uri="{FF2B5EF4-FFF2-40B4-BE49-F238E27FC236}">
              <a16:creationId xmlns:a16="http://schemas.microsoft.com/office/drawing/2014/main" id="{00000000-0008-0000-0F00-00008E010000}"/>
            </a:ext>
          </a:extLst>
        </xdr:cNvPr>
        <xdr:cNvSpPr txBox="1"/>
      </xdr:nvSpPr>
      <xdr:spPr>
        <a:xfrm>
          <a:off x="21043411" y="70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51470</xdr:rowOff>
    </xdr:from>
    <xdr:ext cx="599010" cy="259045"/>
    <xdr:sp macro="" textlink="">
      <xdr:nvSpPr>
        <xdr:cNvPr id="399" name="n_2mainValue【一般廃棄物処理施設】&#10;一人当たり有形固定資産（償却資産）額">
          <a:extLst>
            <a:ext uri="{FF2B5EF4-FFF2-40B4-BE49-F238E27FC236}">
              <a16:creationId xmlns:a16="http://schemas.microsoft.com/office/drawing/2014/main" id="{00000000-0008-0000-0F00-00008F010000}"/>
            </a:ext>
          </a:extLst>
        </xdr:cNvPr>
        <xdr:cNvSpPr txBox="1"/>
      </xdr:nvSpPr>
      <xdr:spPr>
        <a:xfrm>
          <a:off x="20134795" y="690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85120</xdr:rowOff>
    </xdr:from>
    <xdr:ext cx="599010" cy="259045"/>
    <xdr:sp macro="" textlink="">
      <xdr:nvSpPr>
        <xdr:cNvPr id="400" name="n_3mainValue【一般廃棄物処理施設】&#10;一人当たり有形固定資産（償却資産）額">
          <a:extLst>
            <a:ext uri="{FF2B5EF4-FFF2-40B4-BE49-F238E27FC236}">
              <a16:creationId xmlns:a16="http://schemas.microsoft.com/office/drawing/2014/main" id="{00000000-0008-0000-0F00-000090010000}"/>
            </a:ext>
          </a:extLst>
        </xdr:cNvPr>
        <xdr:cNvSpPr txBox="1"/>
      </xdr:nvSpPr>
      <xdr:spPr>
        <a:xfrm>
          <a:off x="19245795" y="660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保健センター・保健所】&#10;有形固定資産減価償却率グラフ枠">
          <a:extLst>
            <a:ext uri="{FF2B5EF4-FFF2-40B4-BE49-F238E27FC236}">
              <a16:creationId xmlns:a16="http://schemas.microsoft.com/office/drawing/2014/main" id="{00000000-0008-0000-0F00-0000A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427" name="【保健センター・保健所】&#10;有形固定資産減価償却率最小値テキスト">
          <a:extLst>
            <a:ext uri="{FF2B5EF4-FFF2-40B4-BE49-F238E27FC236}">
              <a16:creationId xmlns:a16="http://schemas.microsoft.com/office/drawing/2014/main" id="{00000000-0008-0000-0F00-0000AB010000}"/>
            </a:ext>
          </a:extLst>
        </xdr:cNvPr>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429" name="【保健センター・保健所】&#10;有形固定資産減価償却率最大値テキスト">
          <a:extLst>
            <a:ext uri="{FF2B5EF4-FFF2-40B4-BE49-F238E27FC236}">
              <a16:creationId xmlns:a16="http://schemas.microsoft.com/office/drawing/2014/main" id="{00000000-0008-0000-0F00-0000AD010000}"/>
            </a:ext>
          </a:extLst>
        </xdr:cNvPr>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431" name="【保健センター・保健所】&#10;有形固定資産減価償却率平均値テキスト">
          <a:extLst>
            <a:ext uri="{FF2B5EF4-FFF2-40B4-BE49-F238E27FC236}">
              <a16:creationId xmlns:a16="http://schemas.microsoft.com/office/drawing/2014/main" id="{00000000-0008-0000-0F00-0000AF010000}"/>
            </a:ext>
          </a:extLst>
        </xdr:cNvPr>
        <xdr:cNvSpPr txBox="1"/>
      </xdr:nvSpPr>
      <xdr:spPr>
        <a:xfrm>
          <a:off x="163576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58601</xdr:rowOff>
    </xdr:from>
    <xdr:to>
      <xdr:col>85</xdr:col>
      <xdr:colOff>177800</xdr:colOff>
      <xdr:row>60</xdr:row>
      <xdr:rowOff>160201</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62687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37028</xdr:rowOff>
    </xdr:from>
    <xdr:ext cx="405111" cy="259045"/>
    <xdr:sp macro="" textlink="">
      <xdr:nvSpPr>
        <xdr:cNvPr id="443" name="【保健センター・保健所】&#10;有形固定資産減価償却率該当値テキスト">
          <a:extLst>
            <a:ext uri="{FF2B5EF4-FFF2-40B4-BE49-F238E27FC236}">
              <a16:creationId xmlns:a16="http://schemas.microsoft.com/office/drawing/2014/main" id="{00000000-0008-0000-0F00-0000BB010000}"/>
            </a:ext>
          </a:extLst>
        </xdr:cNvPr>
        <xdr:cNvSpPr txBox="1"/>
      </xdr:nvSpPr>
      <xdr:spPr>
        <a:xfrm>
          <a:off x="16357600"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35741</xdr:rowOff>
    </xdr:from>
    <xdr:to>
      <xdr:col>81</xdr:col>
      <xdr:colOff>101600</xdr:colOff>
      <xdr:row>60</xdr:row>
      <xdr:rowOff>137341</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5430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86541</xdr:rowOff>
    </xdr:from>
    <xdr:to>
      <xdr:col>85</xdr:col>
      <xdr:colOff>127000</xdr:colOff>
      <xdr:row>60</xdr:row>
      <xdr:rowOff>109401</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5481300" y="1037354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4541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27759</xdr:rowOff>
    </xdr:from>
    <xdr:to>
      <xdr:col>81</xdr:col>
      <xdr:colOff>50800</xdr:colOff>
      <xdr:row>60</xdr:row>
      <xdr:rowOff>86541</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4592300" y="1031475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448" name="楕円 447">
          <a:extLst>
            <a:ext uri="{FF2B5EF4-FFF2-40B4-BE49-F238E27FC236}">
              <a16:creationId xmlns:a16="http://schemas.microsoft.com/office/drawing/2014/main" id="{00000000-0008-0000-0F00-0000C0010000}"/>
            </a:ext>
          </a:extLst>
        </xdr:cNvPr>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60</xdr:row>
      <xdr:rowOff>27759</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3703300" y="10254343"/>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16147</xdr:rowOff>
    </xdr:from>
    <xdr:to>
      <xdr:col>67</xdr:col>
      <xdr:colOff>101600</xdr:colOff>
      <xdr:row>59</xdr:row>
      <xdr:rowOff>117747</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12763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66947</xdr:rowOff>
    </xdr:from>
    <xdr:to>
      <xdr:col>71</xdr:col>
      <xdr:colOff>177800</xdr:colOff>
      <xdr:row>59</xdr:row>
      <xdr:rowOff>138793</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2814300" y="1018249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452" name="n_1aveValue【保健センター・保健所】&#10;有形固定資産減価償却率">
          <a:extLst>
            <a:ext uri="{FF2B5EF4-FFF2-40B4-BE49-F238E27FC236}">
              <a16:creationId xmlns:a16="http://schemas.microsoft.com/office/drawing/2014/main" id="{00000000-0008-0000-0F00-0000C4010000}"/>
            </a:ext>
          </a:extLst>
        </xdr:cNvPr>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453" name="n_2aveValue【保健センター・保健所】&#10;有形固定資産減価償却率">
          <a:extLst>
            <a:ext uri="{FF2B5EF4-FFF2-40B4-BE49-F238E27FC236}">
              <a16:creationId xmlns:a16="http://schemas.microsoft.com/office/drawing/2014/main" id="{00000000-0008-0000-0F00-0000C5010000}"/>
            </a:ext>
          </a:extLst>
        </xdr:cNvPr>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454" name="n_3aveValue【保健センター・保健所】&#10;有形固定資産減価償却率">
          <a:extLst>
            <a:ext uri="{FF2B5EF4-FFF2-40B4-BE49-F238E27FC236}">
              <a16:creationId xmlns:a16="http://schemas.microsoft.com/office/drawing/2014/main" id="{00000000-0008-0000-0F00-0000C6010000}"/>
            </a:ext>
          </a:extLst>
        </xdr:cNvPr>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455" name="n_4aveValue【保健センター・保健所】&#10;有形固定資産減価償却率">
          <a:extLst>
            <a:ext uri="{FF2B5EF4-FFF2-40B4-BE49-F238E27FC236}">
              <a16:creationId xmlns:a16="http://schemas.microsoft.com/office/drawing/2014/main" id="{00000000-0008-0000-0F00-0000C7010000}"/>
            </a:ext>
          </a:extLst>
        </xdr:cNvPr>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128468</xdr:rowOff>
    </xdr:from>
    <xdr:ext cx="405111" cy="259045"/>
    <xdr:sp macro="" textlink="">
      <xdr:nvSpPr>
        <xdr:cNvPr id="456" name="n_1mainValue【保健センター・保健所】&#10;有形固定資産減価償却率">
          <a:extLst>
            <a:ext uri="{FF2B5EF4-FFF2-40B4-BE49-F238E27FC236}">
              <a16:creationId xmlns:a16="http://schemas.microsoft.com/office/drawing/2014/main" id="{00000000-0008-0000-0F00-0000C8010000}"/>
            </a:ext>
          </a:extLst>
        </xdr:cNvPr>
        <xdr:cNvSpPr txBox="1"/>
      </xdr:nvSpPr>
      <xdr:spPr>
        <a:xfrm>
          <a:off x="152660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457" name="n_2mainValue【保健センター・保健所】&#10;有形固定資産減価償却率">
          <a:extLst>
            <a:ext uri="{FF2B5EF4-FFF2-40B4-BE49-F238E27FC236}">
              <a16:creationId xmlns:a16="http://schemas.microsoft.com/office/drawing/2014/main" id="{00000000-0008-0000-0F00-0000C9010000}"/>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458" name="n_3mainValue【保健センター・保健所】&#10;有形固定資産減価償却率">
          <a:extLst>
            <a:ext uri="{FF2B5EF4-FFF2-40B4-BE49-F238E27FC236}">
              <a16:creationId xmlns:a16="http://schemas.microsoft.com/office/drawing/2014/main" id="{00000000-0008-0000-0F00-0000CA010000}"/>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134274</xdr:rowOff>
    </xdr:from>
    <xdr:ext cx="405111" cy="259045"/>
    <xdr:sp macro="" textlink="">
      <xdr:nvSpPr>
        <xdr:cNvPr id="459" name="n_4main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2611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0" name="【保健センター・保健所】&#10;一人当たり面積グラフ枠">
          <a:extLst>
            <a:ext uri="{FF2B5EF4-FFF2-40B4-BE49-F238E27FC236}">
              <a16:creationId xmlns:a16="http://schemas.microsoft.com/office/drawing/2014/main" id="{00000000-0008-0000-0F00-0000E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82" name="【保健センター・保健所】&#10;一人当たり面積最小値テキスト">
          <a:extLst>
            <a:ext uri="{FF2B5EF4-FFF2-40B4-BE49-F238E27FC236}">
              <a16:creationId xmlns:a16="http://schemas.microsoft.com/office/drawing/2014/main" id="{00000000-0008-0000-0F00-0000E2010000}"/>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484" name="【保健センター・保健所】&#10;一人当たり面積最大値テキスト">
          <a:extLst>
            <a:ext uri="{FF2B5EF4-FFF2-40B4-BE49-F238E27FC236}">
              <a16:creationId xmlns:a16="http://schemas.microsoft.com/office/drawing/2014/main" id="{00000000-0008-0000-0F00-0000E4010000}"/>
            </a:ext>
          </a:extLst>
        </xdr:cNvPr>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486" name="【保健センター・保健所】&#10;一人当たり面積平均値テキスト">
          <a:extLst>
            <a:ext uri="{FF2B5EF4-FFF2-40B4-BE49-F238E27FC236}">
              <a16:creationId xmlns:a16="http://schemas.microsoft.com/office/drawing/2014/main" id="{00000000-0008-0000-0F00-0000E6010000}"/>
            </a:ext>
          </a:extLst>
        </xdr:cNvPr>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44755</xdr:rowOff>
    </xdr:from>
    <xdr:to>
      <xdr:col>98</xdr:col>
      <xdr:colOff>38100</xdr:colOff>
      <xdr:row>63</xdr:row>
      <xdr:rowOff>146355</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18605500" y="1084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93218</xdr:rowOff>
    </xdr:from>
    <xdr:to>
      <xdr:col>116</xdr:col>
      <xdr:colOff>114300</xdr:colOff>
      <xdr:row>64</xdr:row>
      <xdr:rowOff>23368</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21107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8145</xdr:rowOff>
    </xdr:from>
    <xdr:ext cx="469744" cy="259045"/>
    <xdr:sp macro="" textlink="">
      <xdr:nvSpPr>
        <xdr:cNvPr id="498" name="【保健センター・保健所】&#10;一人当たり面積該当値テキスト">
          <a:extLst>
            <a:ext uri="{FF2B5EF4-FFF2-40B4-BE49-F238E27FC236}">
              <a16:creationId xmlns:a16="http://schemas.microsoft.com/office/drawing/2014/main" id="{00000000-0008-0000-0F00-0000F2010000}"/>
            </a:ext>
          </a:extLst>
        </xdr:cNvPr>
        <xdr:cNvSpPr txBox="1"/>
      </xdr:nvSpPr>
      <xdr:spPr>
        <a:xfrm>
          <a:off x="22199600" y="1080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93218</xdr:rowOff>
    </xdr:from>
    <xdr:to>
      <xdr:col>112</xdr:col>
      <xdr:colOff>38100</xdr:colOff>
      <xdr:row>64</xdr:row>
      <xdr:rowOff>23368</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21272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144018</xdr:rowOff>
    </xdr:from>
    <xdr:to>
      <xdr:col>116</xdr:col>
      <xdr:colOff>63500</xdr:colOff>
      <xdr:row>63</xdr:row>
      <xdr:rowOff>144018</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21323300" y="1094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92761</xdr:rowOff>
    </xdr:from>
    <xdr:to>
      <xdr:col>107</xdr:col>
      <xdr:colOff>101600</xdr:colOff>
      <xdr:row>64</xdr:row>
      <xdr:rowOff>22911</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20383500" y="108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143561</xdr:rowOff>
    </xdr:from>
    <xdr:to>
      <xdr:col>111</xdr:col>
      <xdr:colOff>177800</xdr:colOff>
      <xdr:row>63</xdr:row>
      <xdr:rowOff>144018</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20434300" y="109449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93218</xdr:rowOff>
    </xdr:from>
    <xdr:to>
      <xdr:col>102</xdr:col>
      <xdr:colOff>165100</xdr:colOff>
      <xdr:row>64</xdr:row>
      <xdr:rowOff>23368</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9494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143561</xdr:rowOff>
    </xdr:from>
    <xdr:to>
      <xdr:col>107</xdr:col>
      <xdr:colOff>50800</xdr:colOff>
      <xdr:row>63</xdr:row>
      <xdr:rowOff>144018</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9545300" y="109449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93218</xdr:rowOff>
    </xdr:from>
    <xdr:to>
      <xdr:col>98</xdr:col>
      <xdr:colOff>38100</xdr:colOff>
      <xdr:row>64</xdr:row>
      <xdr:rowOff>23368</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8605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144018</xdr:rowOff>
    </xdr:from>
    <xdr:to>
      <xdr:col>102</xdr:col>
      <xdr:colOff>114300</xdr:colOff>
      <xdr:row>63</xdr:row>
      <xdr:rowOff>144018</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8656300" y="1094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146423</xdr:rowOff>
    </xdr:from>
    <xdr:ext cx="469744" cy="259045"/>
    <xdr:sp macro="" textlink="">
      <xdr:nvSpPr>
        <xdr:cNvPr id="507" name="n_1aveValue【保健センター・保健所】&#10;一人当たり面積">
          <a:extLst>
            <a:ext uri="{FF2B5EF4-FFF2-40B4-BE49-F238E27FC236}">
              <a16:creationId xmlns:a16="http://schemas.microsoft.com/office/drawing/2014/main" id="{00000000-0008-0000-0F00-0000FB010000}"/>
            </a:ext>
          </a:extLst>
        </xdr:cNvPr>
        <xdr:cNvSpPr txBox="1"/>
      </xdr:nvSpPr>
      <xdr:spPr>
        <a:xfrm>
          <a:off x="210757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508" name="n_2aveValue【保健センター・保健所】&#10;一人当たり面積">
          <a:extLst>
            <a:ext uri="{FF2B5EF4-FFF2-40B4-BE49-F238E27FC236}">
              <a16:creationId xmlns:a16="http://schemas.microsoft.com/office/drawing/2014/main" id="{00000000-0008-0000-0F00-0000FC010000}"/>
            </a:ext>
          </a:extLst>
        </xdr:cNvPr>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509" name="n_3aveValue【保健センター・保健所】&#10;一人当たり面積">
          <a:extLst>
            <a:ext uri="{FF2B5EF4-FFF2-40B4-BE49-F238E27FC236}">
              <a16:creationId xmlns:a16="http://schemas.microsoft.com/office/drawing/2014/main" id="{00000000-0008-0000-0F00-0000FD010000}"/>
            </a:ext>
          </a:extLst>
        </xdr:cNvPr>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162882</xdr:rowOff>
    </xdr:from>
    <xdr:ext cx="469744" cy="259045"/>
    <xdr:sp macro="" textlink="">
      <xdr:nvSpPr>
        <xdr:cNvPr id="510" name="n_4aveValue【保健センター・保健所】&#10;一人当たり面積">
          <a:extLst>
            <a:ext uri="{FF2B5EF4-FFF2-40B4-BE49-F238E27FC236}">
              <a16:creationId xmlns:a16="http://schemas.microsoft.com/office/drawing/2014/main" id="{00000000-0008-0000-0F00-0000FE010000}"/>
            </a:ext>
          </a:extLst>
        </xdr:cNvPr>
        <xdr:cNvSpPr txBox="1"/>
      </xdr:nvSpPr>
      <xdr:spPr>
        <a:xfrm>
          <a:off x="18421427" y="1062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14495</xdr:rowOff>
    </xdr:from>
    <xdr:ext cx="469744" cy="259045"/>
    <xdr:sp macro="" textlink="">
      <xdr:nvSpPr>
        <xdr:cNvPr id="511" name="n_1mainValue【保健センター・保健所】&#10;一人当たり面積">
          <a:extLst>
            <a:ext uri="{FF2B5EF4-FFF2-40B4-BE49-F238E27FC236}">
              <a16:creationId xmlns:a16="http://schemas.microsoft.com/office/drawing/2014/main" id="{00000000-0008-0000-0F00-0000FF010000}"/>
            </a:ext>
          </a:extLst>
        </xdr:cNvPr>
        <xdr:cNvSpPr txBox="1"/>
      </xdr:nvSpPr>
      <xdr:spPr>
        <a:xfrm>
          <a:off x="210757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14038</xdr:rowOff>
    </xdr:from>
    <xdr:ext cx="469744" cy="259045"/>
    <xdr:sp macro="" textlink="">
      <xdr:nvSpPr>
        <xdr:cNvPr id="512" name="n_2mainValue【保健センター・保健所】&#10;一人当たり面積">
          <a:extLst>
            <a:ext uri="{FF2B5EF4-FFF2-40B4-BE49-F238E27FC236}">
              <a16:creationId xmlns:a16="http://schemas.microsoft.com/office/drawing/2014/main" id="{00000000-0008-0000-0F00-000000020000}"/>
            </a:ext>
          </a:extLst>
        </xdr:cNvPr>
        <xdr:cNvSpPr txBox="1"/>
      </xdr:nvSpPr>
      <xdr:spPr>
        <a:xfrm>
          <a:off x="20199427" y="109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14495</xdr:rowOff>
    </xdr:from>
    <xdr:ext cx="469744" cy="259045"/>
    <xdr:sp macro="" textlink="">
      <xdr:nvSpPr>
        <xdr:cNvPr id="513" name="n_3mainValue【保健センター・保健所】&#10;一人当たり面積">
          <a:extLst>
            <a:ext uri="{FF2B5EF4-FFF2-40B4-BE49-F238E27FC236}">
              <a16:creationId xmlns:a16="http://schemas.microsoft.com/office/drawing/2014/main" id="{00000000-0008-0000-0F00-000001020000}"/>
            </a:ext>
          </a:extLst>
        </xdr:cNvPr>
        <xdr:cNvSpPr txBox="1"/>
      </xdr:nvSpPr>
      <xdr:spPr>
        <a:xfrm>
          <a:off x="19310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14495</xdr:rowOff>
    </xdr:from>
    <xdr:ext cx="469744" cy="259045"/>
    <xdr:sp macro="" textlink="">
      <xdr:nvSpPr>
        <xdr:cNvPr id="514" name="n_4mainValue【保健センター・保健所】&#10;一人当たり面積">
          <a:extLst>
            <a:ext uri="{FF2B5EF4-FFF2-40B4-BE49-F238E27FC236}">
              <a16:creationId xmlns:a16="http://schemas.microsoft.com/office/drawing/2014/main" id="{00000000-0008-0000-0F00-000002020000}"/>
            </a:ext>
          </a:extLst>
        </xdr:cNvPr>
        <xdr:cNvSpPr txBox="1"/>
      </xdr:nvSpPr>
      <xdr:spPr>
        <a:xfrm>
          <a:off x="18421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a:extLst>
            <a:ext uri="{FF2B5EF4-FFF2-40B4-BE49-F238E27FC236}">
              <a16:creationId xmlns:a16="http://schemas.microsoft.com/office/drawing/2014/main" id="{00000000-0008-0000-0F00-00001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1" name="【消防施設】&#10;有形固定資産減価償却率最小値テキスト">
          <a:extLst>
            <a:ext uri="{FF2B5EF4-FFF2-40B4-BE49-F238E27FC236}">
              <a16:creationId xmlns:a16="http://schemas.microsoft.com/office/drawing/2014/main" id="{00000000-0008-0000-0F00-00001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43" name="【消防施設】&#10;有形固定資産減価償却率最大値テキスト">
          <a:extLst>
            <a:ext uri="{FF2B5EF4-FFF2-40B4-BE49-F238E27FC236}">
              <a16:creationId xmlns:a16="http://schemas.microsoft.com/office/drawing/2014/main" id="{00000000-0008-0000-0F00-00001F02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545" name="【消防施設】&#10;有形固定資産減価償却率平均値テキスト">
          <a:extLst>
            <a:ext uri="{FF2B5EF4-FFF2-40B4-BE49-F238E27FC236}">
              <a16:creationId xmlns:a16="http://schemas.microsoft.com/office/drawing/2014/main" id="{00000000-0008-0000-0F00-000021020000}"/>
            </a:ext>
          </a:extLst>
        </xdr:cNvPr>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62687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42471</xdr:rowOff>
    </xdr:from>
    <xdr:ext cx="405111" cy="259045"/>
    <xdr:sp macro="" textlink="">
      <xdr:nvSpPr>
        <xdr:cNvPr id="557" name="【消防施設】&#10;有形固定資産減価償却率該当値テキスト">
          <a:extLst>
            <a:ext uri="{FF2B5EF4-FFF2-40B4-BE49-F238E27FC236}">
              <a16:creationId xmlns:a16="http://schemas.microsoft.com/office/drawing/2014/main" id="{00000000-0008-0000-0F00-00002D020000}"/>
            </a:ext>
          </a:extLst>
        </xdr:cNvPr>
        <xdr:cNvSpPr txBox="1"/>
      </xdr:nvSpPr>
      <xdr:spPr>
        <a:xfrm>
          <a:off x="16357600"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34652</xdr:rowOff>
    </xdr:from>
    <xdr:to>
      <xdr:col>81</xdr:col>
      <xdr:colOff>101600</xdr:colOff>
      <xdr:row>83</xdr:row>
      <xdr:rowOff>136252</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5430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85452</xdr:rowOff>
    </xdr:from>
    <xdr:to>
      <xdr:col>85</xdr:col>
      <xdr:colOff>127000</xdr:colOff>
      <xdr:row>83</xdr:row>
      <xdr:rowOff>114844</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5481300" y="1431580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166914</xdr:rowOff>
    </xdr:from>
    <xdr:to>
      <xdr:col>76</xdr:col>
      <xdr:colOff>165100</xdr:colOff>
      <xdr:row>85</xdr:row>
      <xdr:rowOff>97064</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4541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85452</xdr:rowOff>
    </xdr:from>
    <xdr:to>
      <xdr:col>81</xdr:col>
      <xdr:colOff>50800</xdr:colOff>
      <xdr:row>85</xdr:row>
      <xdr:rowOff>46264</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flipV="1">
          <a:off x="14592300" y="14315802"/>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142421</xdr:rowOff>
    </xdr:from>
    <xdr:to>
      <xdr:col>72</xdr:col>
      <xdr:colOff>38100</xdr:colOff>
      <xdr:row>85</xdr:row>
      <xdr:rowOff>72571</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3652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21771</xdr:rowOff>
    </xdr:from>
    <xdr:to>
      <xdr:col>76</xdr:col>
      <xdr:colOff>114300</xdr:colOff>
      <xdr:row>85</xdr:row>
      <xdr:rowOff>46264</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3703300" y="1459502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113030</xdr:rowOff>
    </xdr:from>
    <xdr:to>
      <xdr:col>67</xdr:col>
      <xdr:colOff>101600</xdr:colOff>
      <xdr:row>85</xdr:row>
      <xdr:rowOff>43180</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2763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163830</xdr:rowOff>
    </xdr:from>
    <xdr:to>
      <xdr:col>71</xdr:col>
      <xdr:colOff>177800</xdr:colOff>
      <xdr:row>85</xdr:row>
      <xdr:rowOff>21771</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814300" y="1456563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566" name="n_1aveValue【消防施設】&#10;有形固定資産減価償却率">
          <a:extLst>
            <a:ext uri="{FF2B5EF4-FFF2-40B4-BE49-F238E27FC236}">
              <a16:creationId xmlns:a16="http://schemas.microsoft.com/office/drawing/2014/main" id="{00000000-0008-0000-0F00-000036020000}"/>
            </a:ext>
          </a:extLst>
        </xdr:cNvPr>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567" name="n_2aveValue【消防施設】&#10;有形固定資産減価償却率">
          <a:extLst>
            <a:ext uri="{FF2B5EF4-FFF2-40B4-BE49-F238E27FC236}">
              <a16:creationId xmlns:a16="http://schemas.microsoft.com/office/drawing/2014/main" id="{00000000-0008-0000-0F00-000037020000}"/>
            </a:ext>
          </a:extLst>
        </xdr:cNvPr>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568" name="n_3aveValue【消防施設】&#10;有形固定資産減価償却率">
          <a:extLst>
            <a:ext uri="{FF2B5EF4-FFF2-40B4-BE49-F238E27FC236}">
              <a16:creationId xmlns:a16="http://schemas.microsoft.com/office/drawing/2014/main" id="{00000000-0008-0000-0F00-000038020000}"/>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569" name="n_4aveValue【消防施設】&#10;有形固定資産減価償却率">
          <a:extLst>
            <a:ext uri="{FF2B5EF4-FFF2-40B4-BE49-F238E27FC236}">
              <a16:creationId xmlns:a16="http://schemas.microsoft.com/office/drawing/2014/main" id="{00000000-0008-0000-0F00-000039020000}"/>
            </a:ext>
          </a:extLst>
        </xdr:cNvPr>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127379</xdr:rowOff>
    </xdr:from>
    <xdr:ext cx="405111" cy="259045"/>
    <xdr:sp macro="" textlink="">
      <xdr:nvSpPr>
        <xdr:cNvPr id="570" name="n_1mainValue【消防施設】&#10;有形固定資産減価償却率">
          <a:extLst>
            <a:ext uri="{FF2B5EF4-FFF2-40B4-BE49-F238E27FC236}">
              <a16:creationId xmlns:a16="http://schemas.microsoft.com/office/drawing/2014/main" id="{00000000-0008-0000-0F00-00003A020000}"/>
            </a:ext>
          </a:extLst>
        </xdr:cNvPr>
        <xdr:cNvSpPr txBox="1"/>
      </xdr:nvSpPr>
      <xdr:spPr>
        <a:xfrm>
          <a:off x="15266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88191</xdr:rowOff>
    </xdr:from>
    <xdr:ext cx="405111" cy="259045"/>
    <xdr:sp macro="" textlink="">
      <xdr:nvSpPr>
        <xdr:cNvPr id="571" name="n_2mainValue【消防施設】&#10;有形固定資産減価償却率">
          <a:extLst>
            <a:ext uri="{FF2B5EF4-FFF2-40B4-BE49-F238E27FC236}">
              <a16:creationId xmlns:a16="http://schemas.microsoft.com/office/drawing/2014/main" id="{00000000-0008-0000-0F00-00003B020000}"/>
            </a:ext>
          </a:extLst>
        </xdr:cNvPr>
        <xdr:cNvSpPr txBox="1"/>
      </xdr:nvSpPr>
      <xdr:spPr>
        <a:xfrm>
          <a:off x="14389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63698</xdr:rowOff>
    </xdr:from>
    <xdr:ext cx="405111" cy="259045"/>
    <xdr:sp macro="" textlink="">
      <xdr:nvSpPr>
        <xdr:cNvPr id="572" name="n_3mainValue【消防施設】&#10;有形固定資産減価償却率">
          <a:extLst>
            <a:ext uri="{FF2B5EF4-FFF2-40B4-BE49-F238E27FC236}">
              <a16:creationId xmlns:a16="http://schemas.microsoft.com/office/drawing/2014/main" id="{00000000-0008-0000-0F00-00003C020000}"/>
            </a:ext>
          </a:extLst>
        </xdr:cNvPr>
        <xdr:cNvSpPr txBox="1"/>
      </xdr:nvSpPr>
      <xdr:spPr>
        <a:xfrm>
          <a:off x="13500744"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34307</xdr:rowOff>
    </xdr:from>
    <xdr:ext cx="405111" cy="259045"/>
    <xdr:sp macro="" textlink="">
      <xdr:nvSpPr>
        <xdr:cNvPr id="573" name="n_4mainValue【消防施設】&#10;有形固定資産減価償却率">
          <a:extLst>
            <a:ext uri="{FF2B5EF4-FFF2-40B4-BE49-F238E27FC236}">
              <a16:creationId xmlns:a16="http://schemas.microsoft.com/office/drawing/2014/main" id="{00000000-0008-0000-0F00-00003D020000}"/>
            </a:ext>
          </a:extLst>
        </xdr:cNvPr>
        <xdr:cNvSpPr txBox="1"/>
      </xdr:nvSpPr>
      <xdr:spPr>
        <a:xfrm>
          <a:off x="12611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a:extLst>
            <a:ext uri="{FF2B5EF4-FFF2-40B4-BE49-F238E27FC236}">
              <a16:creationId xmlns:a16="http://schemas.microsoft.com/office/drawing/2014/main" id="{00000000-0008-0000-0F00-00005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600" name="【消防施設】&#10;一人当たり面積最小値テキスト">
          <a:extLst>
            <a:ext uri="{FF2B5EF4-FFF2-40B4-BE49-F238E27FC236}">
              <a16:creationId xmlns:a16="http://schemas.microsoft.com/office/drawing/2014/main" id="{00000000-0008-0000-0F00-000058020000}"/>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602" name="【消防施設】&#10;一人当たり面積最大値テキスト">
          <a:extLst>
            <a:ext uri="{FF2B5EF4-FFF2-40B4-BE49-F238E27FC236}">
              <a16:creationId xmlns:a16="http://schemas.microsoft.com/office/drawing/2014/main" id="{00000000-0008-0000-0F00-00005A020000}"/>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04" name="【消防施設】&#10;一人当たり面積平均値テキスト">
          <a:extLst>
            <a:ext uri="{FF2B5EF4-FFF2-40B4-BE49-F238E27FC236}">
              <a16:creationId xmlns:a16="http://schemas.microsoft.com/office/drawing/2014/main" id="{00000000-0008-0000-0F00-00005C020000}"/>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36286</xdr:rowOff>
    </xdr:from>
    <xdr:to>
      <xdr:col>98</xdr:col>
      <xdr:colOff>38100</xdr:colOff>
      <xdr:row>84</xdr:row>
      <xdr:rowOff>137886</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8605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221107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77125</xdr:rowOff>
    </xdr:from>
    <xdr:ext cx="469744" cy="259045"/>
    <xdr:sp macro="" textlink="">
      <xdr:nvSpPr>
        <xdr:cNvPr id="616" name="【消防施設】&#10;一人当たり面積該当値テキスト">
          <a:extLst>
            <a:ext uri="{FF2B5EF4-FFF2-40B4-BE49-F238E27FC236}">
              <a16:creationId xmlns:a16="http://schemas.microsoft.com/office/drawing/2014/main" id="{00000000-0008-0000-0F00-000068020000}"/>
            </a:ext>
          </a:extLst>
        </xdr:cNvPr>
        <xdr:cNvSpPr txBox="1"/>
      </xdr:nvSpPr>
      <xdr:spPr>
        <a:xfrm>
          <a:off x="22199600" y="1413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50981</xdr:rowOff>
    </xdr:from>
    <xdr:to>
      <xdr:col>112</xdr:col>
      <xdr:colOff>38100</xdr:colOff>
      <xdr:row>83</xdr:row>
      <xdr:rowOff>152581</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21272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101781</xdr:rowOff>
    </xdr:from>
    <xdr:to>
      <xdr:col>116</xdr:col>
      <xdr:colOff>63500</xdr:colOff>
      <xdr:row>83</xdr:row>
      <xdr:rowOff>105048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21323300" y="143321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106499</xdr:rowOff>
    </xdr:from>
    <xdr:to>
      <xdr:col>107</xdr:col>
      <xdr:colOff>101600</xdr:colOff>
      <xdr:row>84</xdr:row>
      <xdr:rowOff>36649</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20383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101781</xdr:rowOff>
    </xdr:from>
    <xdr:to>
      <xdr:col>111</xdr:col>
      <xdr:colOff>177800</xdr:colOff>
      <xdr:row>83</xdr:row>
      <xdr:rowOff>157299</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20434300" y="143321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157299</xdr:rowOff>
    </xdr:from>
    <xdr:to>
      <xdr:col>107</xdr:col>
      <xdr:colOff>50800</xdr:colOff>
      <xdr:row>83</xdr:row>
      <xdr:rowOff>163830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flipV="1">
          <a:off x="19545300" y="143876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116295</xdr:rowOff>
    </xdr:from>
    <xdr:to>
      <xdr:col>98</xdr:col>
      <xdr:colOff>38100</xdr:colOff>
      <xdr:row>84</xdr:row>
      <xdr:rowOff>46445</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18605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163830</xdr:rowOff>
    </xdr:from>
    <xdr:to>
      <xdr:col>102</xdr:col>
      <xdr:colOff>114300</xdr:colOff>
      <xdr:row>83</xdr:row>
      <xdr:rowOff>167095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18656300" y="143941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83293</xdr:rowOff>
    </xdr:from>
    <xdr:ext cx="469744" cy="259045"/>
    <xdr:sp macro="" textlink="">
      <xdr:nvSpPr>
        <xdr:cNvPr id="625" name="n_1aveValue【消防施設】&#10;一人当たり面積">
          <a:extLst>
            <a:ext uri="{FF2B5EF4-FFF2-40B4-BE49-F238E27FC236}">
              <a16:creationId xmlns:a16="http://schemas.microsoft.com/office/drawing/2014/main" id="{00000000-0008-0000-0F00-000071020000}"/>
            </a:ext>
          </a:extLst>
        </xdr:cNvPr>
        <xdr:cNvSpPr txBox="1"/>
      </xdr:nvSpPr>
      <xdr:spPr>
        <a:xfrm>
          <a:off x="210757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26" name="n_2aveValue【消防施設】&#10;一人当たり面積">
          <a:extLst>
            <a:ext uri="{FF2B5EF4-FFF2-40B4-BE49-F238E27FC236}">
              <a16:creationId xmlns:a16="http://schemas.microsoft.com/office/drawing/2014/main" id="{00000000-0008-0000-0F00-000072020000}"/>
            </a:ext>
          </a:extLst>
        </xdr:cNvPr>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135545</xdr:rowOff>
    </xdr:from>
    <xdr:ext cx="469744" cy="259045"/>
    <xdr:sp macro="" textlink="">
      <xdr:nvSpPr>
        <xdr:cNvPr id="627" name="n_3aveValue【消防施設】&#10;一人当たり面積">
          <a:extLst>
            <a:ext uri="{FF2B5EF4-FFF2-40B4-BE49-F238E27FC236}">
              <a16:creationId xmlns:a16="http://schemas.microsoft.com/office/drawing/2014/main" id="{00000000-0008-0000-0F00-000073020000}"/>
            </a:ext>
          </a:extLst>
        </xdr:cNvPr>
        <xdr:cNvSpPr txBox="1"/>
      </xdr:nvSpPr>
      <xdr:spPr>
        <a:xfrm>
          <a:off x="19310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129013</xdr:rowOff>
    </xdr:from>
    <xdr:ext cx="469744" cy="259045"/>
    <xdr:sp macro="" textlink="">
      <xdr:nvSpPr>
        <xdr:cNvPr id="628" name="n_4aveValue【消防施設】&#10;一人当たり面積">
          <a:extLst>
            <a:ext uri="{FF2B5EF4-FFF2-40B4-BE49-F238E27FC236}">
              <a16:creationId xmlns:a16="http://schemas.microsoft.com/office/drawing/2014/main" id="{00000000-0008-0000-0F00-000074020000}"/>
            </a:ext>
          </a:extLst>
        </xdr:cNvPr>
        <xdr:cNvSpPr txBox="1"/>
      </xdr:nvSpPr>
      <xdr:spPr>
        <a:xfrm>
          <a:off x="18421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169108</xdr:rowOff>
    </xdr:from>
    <xdr:ext cx="469744" cy="259045"/>
    <xdr:sp macro="" textlink="">
      <xdr:nvSpPr>
        <xdr:cNvPr id="629" name="n_1mainValue【消防施設】&#10;一人当たり面積">
          <a:extLst>
            <a:ext uri="{FF2B5EF4-FFF2-40B4-BE49-F238E27FC236}">
              <a16:creationId xmlns:a16="http://schemas.microsoft.com/office/drawing/2014/main" id="{00000000-0008-0000-0F00-000075020000}"/>
            </a:ext>
          </a:extLst>
        </xdr:cNvPr>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53176</xdr:rowOff>
    </xdr:from>
    <xdr:ext cx="469744" cy="259045"/>
    <xdr:sp macro="" textlink="">
      <xdr:nvSpPr>
        <xdr:cNvPr id="630" name="n_2mainValue【消防施設】&#10;一人当たり面積">
          <a:extLst>
            <a:ext uri="{FF2B5EF4-FFF2-40B4-BE49-F238E27FC236}">
              <a16:creationId xmlns:a16="http://schemas.microsoft.com/office/drawing/2014/main" id="{00000000-0008-0000-0F00-000076020000}"/>
            </a:ext>
          </a:extLst>
        </xdr:cNvPr>
        <xdr:cNvSpPr txBox="1"/>
      </xdr:nvSpPr>
      <xdr:spPr>
        <a:xfrm>
          <a:off x="20199427" y="1411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59707</xdr:rowOff>
    </xdr:from>
    <xdr:ext cx="469744" cy="259045"/>
    <xdr:sp macro="" textlink="">
      <xdr:nvSpPr>
        <xdr:cNvPr id="631" name="n_3mainValue【消防施設】&#10;一人当たり面積">
          <a:extLst>
            <a:ext uri="{FF2B5EF4-FFF2-40B4-BE49-F238E27FC236}">
              <a16:creationId xmlns:a16="http://schemas.microsoft.com/office/drawing/2014/main" id="{00000000-0008-0000-0F00-000077020000}"/>
            </a:ext>
          </a:extLst>
        </xdr:cNvPr>
        <xdr:cNvSpPr txBox="1"/>
      </xdr:nvSpPr>
      <xdr:spPr>
        <a:xfrm>
          <a:off x="19310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62972</xdr:rowOff>
    </xdr:from>
    <xdr:ext cx="469744" cy="259045"/>
    <xdr:sp macro="" textlink="">
      <xdr:nvSpPr>
        <xdr:cNvPr id="632" name="n_4mainValue【消防施設】&#10;一人当たり面積">
          <a:extLst>
            <a:ext uri="{FF2B5EF4-FFF2-40B4-BE49-F238E27FC236}">
              <a16:creationId xmlns:a16="http://schemas.microsoft.com/office/drawing/2014/main" id="{00000000-0008-0000-0F00-000078020000}"/>
            </a:ext>
          </a:extLst>
        </xdr:cNvPr>
        <xdr:cNvSpPr txBox="1"/>
      </xdr:nvSpPr>
      <xdr:spPr>
        <a:xfrm>
          <a:off x="18421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a:extLst>
            <a:ext uri="{FF2B5EF4-FFF2-40B4-BE49-F238E27FC236}">
              <a16:creationId xmlns:a16="http://schemas.microsoft.com/office/drawing/2014/main" id="{00000000-0008-0000-0F00-00009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58" name="【庁舎】&#10;有形固定資産減価償却率最小値テキスト">
          <a:extLst>
            <a:ext uri="{FF2B5EF4-FFF2-40B4-BE49-F238E27FC236}">
              <a16:creationId xmlns:a16="http://schemas.microsoft.com/office/drawing/2014/main" id="{00000000-0008-0000-0F00-000092020000}"/>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660" name="【庁舎】&#10;有形固定資産減価償却率最大値テキスト">
          <a:extLst>
            <a:ext uri="{FF2B5EF4-FFF2-40B4-BE49-F238E27FC236}">
              <a16:creationId xmlns:a16="http://schemas.microsoft.com/office/drawing/2014/main" id="{00000000-0008-0000-0F00-000094020000}"/>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662" name="【庁舎】&#10;有形固定資産減価償却率平均値テキスト">
          <a:extLst>
            <a:ext uri="{FF2B5EF4-FFF2-40B4-BE49-F238E27FC236}">
              <a16:creationId xmlns:a16="http://schemas.microsoft.com/office/drawing/2014/main" id="{00000000-0008-0000-0F00-000096020000}"/>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147320</xdr:rowOff>
    </xdr:from>
    <xdr:to>
      <xdr:col>67</xdr:col>
      <xdr:colOff>101600</xdr:colOff>
      <xdr:row>104</xdr:row>
      <xdr:rowOff>77470</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2763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120650</xdr:rowOff>
    </xdr:from>
    <xdr:to>
      <xdr:col>85</xdr:col>
      <xdr:colOff>177800</xdr:colOff>
      <xdr:row>106</xdr:row>
      <xdr:rowOff>50800</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6268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99077</xdr:rowOff>
    </xdr:from>
    <xdr:ext cx="405111" cy="259045"/>
    <xdr:sp macro="" textlink="">
      <xdr:nvSpPr>
        <xdr:cNvPr id="674" name="【庁舎】&#10;有形固定資産減価償却率該当値テキスト">
          <a:extLst>
            <a:ext uri="{FF2B5EF4-FFF2-40B4-BE49-F238E27FC236}">
              <a16:creationId xmlns:a16="http://schemas.microsoft.com/office/drawing/2014/main" id="{00000000-0008-0000-0F00-0000A2020000}"/>
            </a:ext>
          </a:extLst>
        </xdr:cNvPr>
        <xdr:cNvSpPr txBox="1"/>
      </xdr:nvSpPr>
      <xdr:spPr>
        <a:xfrm>
          <a:off x="16357600"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78739</xdr:rowOff>
    </xdr:from>
    <xdr:to>
      <xdr:col>81</xdr:col>
      <xdr:colOff>101600</xdr:colOff>
      <xdr:row>106</xdr:row>
      <xdr:rowOff>8889</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5430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129539</xdr:rowOff>
    </xdr:from>
    <xdr:to>
      <xdr:col>85</xdr:col>
      <xdr:colOff>127000</xdr:colOff>
      <xdr:row>106</xdr:row>
      <xdr:rowOff>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5481300" y="181317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4541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66675</xdr:rowOff>
    </xdr:from>
    <xdr:to>
      <xdr:col>81</xdr:col>
      <xdr:colOff>50800</xdr:colOff>
      <xdr:row>105</xdr:row>
      <xdr:rowOff>129539</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4592300" y="1806892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3652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66675</xdr:rowOff>
    </xdr:from>
    <xdr:to>
      <xdr:col>76</xdr:col>
      <xdr:colOff>114300</xdr:colOff>
      <xdr:row>105</xdr:row>
      <xdr:rowOff>66675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3703300" y="18068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145414</xdr:rowOff>
    </xdr:from>
    <xdr:to>
      <xdr:col>67</xdr:col>
      <xdr:colOff>101600</xdr:colOff>
      <xdr:row>105</xdr:row>
      <xdr:rowOff>75564</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2763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24764</xdr:rowOff>
    </xdr:from>
    <xdr:to>
      <xdr:col>71</xdr:col>
      <xdr:colOff>177800</xdr:colOff>
      <xdr:row>105</xdr:row>
      <xdr:rowOff>66675</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2814300" y="180270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683" name="n_1aveValue【庁舎】&#10;有形固定資産減価償却率">
          <a:extLst>
            <a:ext uri="{FF2B5EF4-FFF2-40B4-BE49-F238E27FC236}">
              <a16:creationId xmlns:a16="http://schemas.microsoft.com/office/drawing/2014/main" id="{00000000-0008-0000-0F00-0000AB020000}"/>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684" name="n_2aveValue【庁舎】&#10;有形固定資産減価償却率">
          <a:extLst>
            <a:ext uri="{FF2B5EF4-FFF2-40B4-BE49-F238E27FC236}">
              <a16:creationId xmlns:a16="http://schemas.microsoft.com/office/drawing/2014/main" id="{00000000-0008-0000-0F00-0000AC020000}"/>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685" name="n_3aveValue【庁舎】&#10;有形固定資産減価償却率">
          <a:extLst>
            <a:ext uri="{FF2B5EF4-FFF2-40B4-BE49-F238E27FC236}">
              <a16:creationId xmlns:a16="http://schemas.microsoft.com/office/drawing/2014/main" id="{00000000-0008-0000-0F00-0000AD020000}"/>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93997</xdr:rowOff>
    </xdr:from>
    <xdr:ext cx="405111" cy="259045"/>
    <xdr:sp macro="" textlink="">
      <xdr:nvSpPr>
        <xdr:cNvPr id="686" name="n_4aveValue【庁舎】&#10;有形固定資産減価償却率">
          <a:extLst>
            <a:ext uri="{FF2B5EF4-FFF2-40B4-BE49-F238E27FC236}">
              <a16:creationId xmlns:a16="http://schemas.microsoft.com/office/drawing/2014/main" id="{00000000-0008-0000-0F00-0000AE020000}"/>
            </a:ext>
          </a:extLst>
        </xdr:cNvPr>
        <xdr:cNvSpPr txBox="1"/>
      </xdr:nvSpPr>
      <xdr:spPr>
        <a:xfrm>
          <a:off x="126117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xdr:rowOff>
    </xdr:from>
    <xdr:ext cx="405111" cy="259045"/>
    <xdr:sp macro="" textlink="">
      <xdr:nvSpPr>
        <xdr:cNvPr id="687" name="n_1mainValue【庁舎】&#10;有形固定資産減価償却率">
          <a:extLst>
            <a:ext uri="{FF2B5EF4-FFF2-40B4-BE49-F238E27FC236}">
              <a16:creationId xmlns:a16="http://schemas.microsoft.com/office/drawing/2014/main" id="{00000000-0008-0000-0F00-0000AF020000}"/>
            </a:ext>
          </a:extLst>
        </xdr:cNvPr>
        <xdr:cNvSpPr txBox="1"/>
      </xdr:nvSpPr>
      <xdr:spPr>
        <a:xfrm>
          <a:off x="15266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108602</xdr:rowOff>
    </xdr:from>
    <xdr:ext cx="405111" cy="259045"/>
    <xdr:sp macro="" textlink="">
      <xdr:nvSpPr>
        <xdr:cNvPr id="688" name="n_2mainValue【庁舎】&#10;有形固定資産減価償却率">
          <a:extLst>
            <a:ext uri="{FF2B5EF4-FFF2-40B4-BE49-F238E27FC236}">
              <a16:creationId xmlns:a16="http://schemas.microsoft.com/office/drawing/2014/main" id="{00000000-0008-0000-0F00-0000B0020000}"/>
            </a:ext>
          </a:extLst>
        </xdr:cNvPr>
        <xdr:cNvSpPr txBox="1"/>
      </xdr:nvSpPr>
      <xdr:spPr>
        <a:xfrm>
          <a:off x="14389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108602</xdr:rowOff>
    </xdr:from>
    <xdr:ext cx="405111" cy="259045"/>
    <xdr:sp macro="" textlink="">
      <xdr:nvSpPr>
        <xdr:cNvPr id="689" name="n_3mainValue【庁舎】&#10;有形固定資産減価償却率">
          <a:extLst>
            <a:ext uri="{FF2B5EF4-FFF2-40B4-BE49-F238E27FC236}">
              <a16:creationId xmlns:a16="http://schemas.microsoft.com/office/drawing/2014/main" id="{00000000-0008-0000-0F00-0000B1020000}"/>
            </a:ext>
          </a:extLst>
        </xdr:cNvPr>
        <xdr:cNvSpPr txBox="1"/>
      </xdr:nvSpPr>
      <xdr:spPr>
        <a:xfrm>
          <a:off x="13500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66691</xdr:rowOff>
    </xdr:from>
    <xdr:ext cx="405111" cy="259045"/>
    <xdr:sp macro="" textlink="">
      <xdr:nvSpPr>
        <xdr:cNvPr id="690" name="n_4mainValue【庁舎】&#10;有形固定資産減価償却率">
          <a:extLst>
            <a:ext uri="{FF2B5EF4-FFF2-40B4-BE49-F238E27FC236}">
              <a16:creationId xmlns:a16="http://schemas.microsoft.com/office/drawing/2014/main" id="{00000000-0008-0000-0F00-0000B2020000}"/>
            </a:ext>
          </a:extLst>
        </xdr:cNvPr>
        <xdr:cNvSpPr txBox="1"/>
      </xdr:nvSpPr>
      <xdr:spPr>
        <a:xfrm>
          <a:off x="12611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a:extLst>
            <a:ext uri="{FF2B5EF4-FFF2-40B4-BE49-F238E27FC236}">
              <a16:creationId xmlns:a16="http://schemas.microsoft.com/office/drawing/2014/main" id="{00000000-0008-0000-0F00-0000C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715" name="【庁舎】&#10;一人当たり面積最小値テキスト">
          <a:extLst>
            <a:ext uri="{FF2B5EF4-FFF2-40B4-BE49-F238E27FC236}">
              <a16:creationId xmlns:a16="http://schemas.microsoft.com/office/drawing/2014/main" id="{00000000-0008-0000-0F00-0000CB020000}"/>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717" name="【庁舎】&#10;一人当たり面積最大値テキスト">
          <a:extLst>
            <a:ext uri="{FF2B5EF4-FFF2-40B4-BE49-F238E27FC236}">
              <a16:creationId xmlns:a16="http://schemas.microsoft.com/office/drawing/2014/main" id="{00000000-0008-0000-0F00-0000CD020000}"/>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719" name="【庁舎】&#10;一人当たり面積平均値テキスト">
          <a:extLst>
            <a:ext uri="{FF2B5EF4-FFF2-40B4-BE49-F238E27FC236}">
              <a16:creationId xmlns:a16="http://schemas.microsoft.com/office/drawing/2014/main" id="{00000000-0008-0000-0F00-0000CF020000}"/>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27939</xdr:rowOff>
    </xdr:from>
    <xdr:to>
      <xdr:col>98</xdr:col>
      <xdr:colOff>38100</xdr:colOff>
      <xdr:row>105</xdr:row>
      <xdr:rowOff>129539</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8605500" y="180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60961</xdr:rowOff>
    </xdr:from>
    <xdr:to>
      <xdr:col>116</xdr:col>
      <xdr:colOff>114300</xdr:colOff>
      <xdr:row>106</xdr:row>
      <xdr:rowOff>162561</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22110700" y="182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39388</xdr:rowOff>
    </xdr:from>
    <xdr:ext cx="469744" cy="259045"/>
    <xdr:sp macro="" textlink="">
      <xdr:nvSpPr>
        <xdr:cNvPr id="731" name="【庁舎】&#10;一人当たり面積該当値テキスト">
          <a:extLst>
            <a:ext uri="{FF2B5EF4-FFF2-40B4-BE49-F238E27FC236}">
              <a16:creationId xmlns:a16="http://schemas.microsoft.com/office/drawing/2014/main" id="{00000000-0008-0000-0F00-0000DB020000}"/>
            </a:ext>
          </a:extLst>
        </xdr:cNvPr>
        <xdr:cNvSpPr txBox="1"/>
      </xdr:nvSpPr>
      <xdr:spPr>
        <a:xfrm>
          <a:off x="22199600" y="1821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58420</xdr:rowOff>
    </xdr:from>
    <xdr:to>
      <xdr:col>112</xdr:col>
      <xdr:colOff>38100</xdr:colOff>
      <xdr:row>106</xdr:row>
      <xdr:rowOff>160020</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21272500" y="182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109220</xdr:rowOff>
    </xdr:from>
    <xdr:to>
      <xdr:col>116</xdr:col>
      <xdr:colOff>63500</xdr:colOff>
      <xdr:row>106</xdr:row>
      <xdr:rowOff>111761</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21323300" y="182829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57150</xdr:rowOff>
    </xdr:from>
    <xdr:to>
      <xdr:col>107</xdr:col>
      <xdr:colOff>101600</xdr:colOff>
      <xdr:row>106</xdr:row>
      <xdr:rowOff>158750</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20383500" y="182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107950</xdr:rowOff>
    </xdr:from>
    <xdr:to>
      <xdr:col>111</xdr:col>
      <xdr:colOff>177800</xdr:colOff>
      <xdr:row>106</xdr:row>
      <xdr:rowOff>109220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20434300" y="182816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58420</xdr:rowOff>
    </xdr:from>
    <xdr:to>
      <xdr:col>102</xdr:col>
      <xdr:colOff>165100</xdr:colOff>
      <xdr:row>106</xdr:row>
      <xdr:rowOff>160020</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19494500" y="182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107950</xdr:rowOff>
    </xdr:from>
    <xdr:to>
      <xdr:col>107</xdr:col>
      <xdr:colOff>50800</xdr:colOff>
      <xdr:row>106</xdr:row>
      <xdr:rowOff>109220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9545300" y="182816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60961</xdr:rowOff>
    </xdr:from>
    <xdr:to>
      <xdr:col>98</xdr:col>
      <xdr:colOff>38100</xdr:colOff>
      <xdr:row>106</xdr:row>
      <xdr:rowOff>162561</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18605500" y="182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109220</xdr:rowOff>
    </xdr:from>
    <xdr:to>
      <xdr:col>102</xdr:col>
      <xdr:colOff>114300</xdr:colOff>
      <xdr:row>106</xdr:row>
      <xdr:rowOff>111761</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18656300" y="182829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740" name="n_1aveValue【庁舎】&#10;一人当たり面積">
          <a:extLst>
            <a:ext uri="{FF2B5EF4-FFF2-40B4-BE49-F238E27FC236}">
              <a16:creationId xmlns:a16="http://schemas.microsoft.com/office/drawing/2014/main" id="{00000000-0008-0000-0F00-0000E4020000}"/>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741" name="n_2aveValue【庁舎】&#10;一人当たり面積">
          <a:extLst>
            <a:ext uri="{FF2B5EF4-FFF2-40B4-BE49-F238E27FC236}">
              <a16:creationId xmlns:a16="http://schemas.microsoft.com/office/drawing/2014/main" id="{00000000-0008-0000-0F00-0000E5020000}"/>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42" name="n_3aveValue【庁舎】&#10;一人当たり面積">
          <a:extLst>
            <a:ext uri="{FF2B5EF4-FFF2-40B4-BE49-F238E27FC236}">
              <a16:creationId xmlns:a16="http://schemas.microsoft.com/office/drawing/2014/main" id="{00000000-0008-0000-0F00-0000E6020000}"/>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146066</xdr:rowOff>
    </xdr:from>
    <xdr:ext cx="469744" cy="259045"/>
    <xdr:sp macro="" textlink="">
      <xdr:nvSpPr>
        <xdr:cNvPr id="743" name="n_4aveValue【庁舎】&#10;一人当たり面積">
          <a:extLst>
            <a:ext uri="{FF2B5EF4-FFF2-40B4-BE49-F238E27FC236}">
              <a16:creationId xmlns:a16="http://schemas.microsoft.com/office/drawing/2014/main" id="{00000000-0008-0000-0F00-0000E7020000}"/>
            </a:ext>
          </a:extLst>
        </xdr:cNvPr>
        <xdr:cNvSpPr txBox="1"/>
      </xdr:nvSpPr>
      <xdr:spPr>
        <a:xfrm>
          <a:off x="18421427" y="178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151147</xdr:rowOff>
    </xdr:from>
    <xdr:ext cx="469744" cy="259045"/>
    <xdr:sp macro="" textlink="">
      <xdr:nvSpPr>
        <xdr:cNvPr id="744" name="n_1mainValue【庁舎】&#10;一人当たり面積">
          <a:extLst>
            <a:ext uri="{FF2B5EF4-FFF2-40B4-BE49-F238E27FC236}">
              <a16:creationId xmlns:a16="http://schemas.microsoft.com/office/drawing/2014/main" id="{00000000-0008-0000-0F00-0000E8020000}"/>
            </a:ext>
          </a:extLst>
        </xdr:cNvPr>
        <xdr:cNvSpPr txBox="1"/>
      </xdr:nvSpPr>
      <xdr:spPr>
        <a:xfrm>
          <a:off x="21075727" y="183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149877</xdr:rowOff>
    </xdr:from>
    <xdr:ext cx="469744" cy="259045"/>
    <xdr:sp macro="" textlink="">
      <xdr:nvSpPr>
        <xdr:cNvPr id="745" name="n_2mainValue【庁舎】&#10;一人当たり面積">
          <a:extLst>
            <a:ext uri="{FF2B5EF4-FFF2-40B4-BE49-F238E27FC236}">
              <a16:creationId xmlns:a16="http://schemas.microsoft.com/office/drawing/2014/main" id="{00000000-0008-0000-0F00-0000E9020000}"/>
            </a:ext>
          </a:extLst>
        </xdr:cNvPr>
        <xdr:cNvSpPr txBox="1"/>
      </xdr:nvSpPr>
      <xdr:spPr>
        <a:xfrm>
          <a:off x="20199427" y="183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151147</xdr:rowOff>
    </xdr:from>
    <xdr:ext cx="469744" cy="259045"/>
    <xdr:sp macro="" textlink="">
      <xdr:nvSpPr>
        <xdr:cNvPr id="746" name="n_3mainValue【庁舎】&#10;一人当たり面積">
          <a:extLst>
            <a:ext uri="{FF2B5EF4-FFF2-40B4-BE49-F238E27FC236}">
              <a16:creationId xmlns:a16="http://schemas.microsoft.com/office/drawing/2014/main" id="{00000000-0008-0000-0F00-0000EA020000}"/>
            </a:ext>
          </a:extLst>
        </xdr:cNvPr>
        <xdr:cNvSpPr txBox="1"/>
      </xdr:nvSpPr>
      <xdr:spPr>
        <a:xfrm>
          <a:off x="19310427" y="183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153688</xdr:rowOff>
    </xdr:from>
    <xdr:ext cx="469744" cy="259045"/>
    <xdr:sp macro="" textlink="">
      <xdr:nvSpPr>
        <xdr:cNvPr id="747" name="n_4mainValue【庁舎】&#10;一人当たり面積">
          <a:extLst>
            <a:ext uri="{FF2B5EF4-FFF2-40B4-BE49-F238E27FC236}">
              <a16:creationId xmlns:a16="http://schemas.microsoft.com/office/drawing/2014/main" id="{00000000-0008-0000-0F00-0000EB020000}"/>
            </a:ext>
          </a:extLst>
        </xdr:cNvPr>
        <xdr:cNvSpPr txBox="1"/>
      </xdr:nvSpPr>
      <xdr:spPr>
        <a:xfrm>
          <a:off x="18421427" y="183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「消防施設」は類似団体平均より減価償却率がやや高くなっている状況であり、特に</a:t>
          </a:r>
          <a:r>
            <a:rPr kumimoji="1" lang="ja-JP" altLang="ja-JP" sz="1100">
              <a:solidFill>
                <a:schemeClr val="dk1"/>
              </a:solidFill>
              <a:effectLst/>
              <a:latin typeface="+mn-lt"/>
              <a:ea typeface="+mn-ea"/>
              <a:cs typeface="+mn-cs"/>
            </a:rPr>
            <a:t>消防団詰所、防火水槽については法定耐用年数が経過しており更新を検討する必要がある。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「庁舎」・「体育館・プール」</a:t>
          </a:r>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については、類似団体平均を大きく上回っており、改修等を検討すべき時期に差し掛かっている。これらの老朽化している施設を含め、今後の施設の維持・管理等については、平成２９年に策定した公共施設等総合管理計画、</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策定</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個別施設計画に基づき、計画的に修繕等を行い、施設の健全な管理運営に努める。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9,741
9,668
24.49
6,118,619
5,863,686
173,666
2,864,524
4,697,764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は、類似団体平均値とほぼ同水準で推移している。しかし、近年の税収増の主な要因となっていた民間主導による宅地開発が、これまでのようには見込めなくなってきていること等から、今以上の税収増は見込めていない。このような状況の中で、民間保育所の開園や近年の大型事業で発行した地方債の償還等により、今後、財政力指数は下降すると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事業の見直しによる歳出の削減等を行い、財政の健全化を図る。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26307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871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49288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経常収支比率は、平成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年度に大型事業の地方債の償還が終了したこと等により、一旦は改善したものの、</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か年連続で悪化している状況である。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令和元年度においては、地方税が増加したものの普通交付税及び臨時財政対策債が減少したことにより経常的一般財源が対前年度</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％減となった一方で、経常経費充当一般財源は人件費、扶助費、公債費、繰出金の増加したこと等により、対前年度</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％増となったため、経常収支比率は</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ポイント悪化した。これにより、県平均値は下回っているものの、類似団体平均値を上回ることとなった。今後も扶助費及び公債費の増加が見込まれるため、既存事業の見直しを行うなどの経常的経費の縮減に努め、現水準を維持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88688</xdr:rowOff>
    </xdr:from>
    <xdr:to>
      <xdr:col>23</xdr:col>
      <xdr:colOff>133350</xdr:colOff>
      <xdr:row>63</xdr:row>
      <xdr:rowOff>49954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18588"/>
          <a:ext cx="8382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62</xdr:row>
      <xdr:rowOff>88688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6630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212</xdr:rowOff>
    </xdr:from>
    <xdr:to>
      <xdr:col>15</xdr:col>
      <xdr:colOff>82550</xdr:colOff>
      <xdr:row>62</xdr:row>
      <xdr:rowOff>36406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3011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125942</xdr:rowOff>
    </xdr:from>
    <xdr:to>
      <xdr:col>11</xdr:col>
      <xdr:colOff>31750</xdr:colOff>
      <xdr:row>62</xdr:row>
      <xdr:rowOff>212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1294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16298</xdr:rowOff>
    </xdr:from>
    <xdr:to>
      <xdr:col>7</xdr:col>
      <xdr:colOff>31750</xdr:colOff>
      <xdr:row>61</xdr:row>
      <xdr:rowOff>117898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102675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142681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37888</xdr:rowOff>
    </xdr:from>
    <xdr:to>
      <xdr:col>19</xdr:col>
      <xdr:colOff>184150</xdr:colOff>
      <xdr:row>62</xdr:row>
      <xdr:rowOff>139488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149665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3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157056</xdr:rowOff>
    </xdr:from>
    <xdr:to>
      <xdr:col>15</xdr:col>
      <xdr:colOff>133350</xdr:colOff>
      <xdr:row>62</xdr:row>
      <xdr:rowOff>87206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97383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120862</xdr:rowOff>
    </xdr:from>
    <xdr:to>
      <xdr:col>11</xdr:col>
      <xdr:colOff>82550</xdr:colOff>
      <xdr:row>62</xdr:row>
      <xdr:rowOff>51012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61189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75142</xdr:rowOff>
    </xdr:from>
    <xdr:to>
      <xdr:col>7</xdr:col>
      <xdr:colOff>31750</xdr:colOff>
      <xdr:row>61</xdr:row>
      <xdr:rowOff>5292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15469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100">
              <a:latin typeface="ＭＳ Ｐゴシック" panose="020B0600070205080204" pitchFamily="50" charset="-128"/>
              <a:ea typeface="ＭＳ Ｐゴシック" panose="020B0600070205080204" pitchFamily="50" charset="-128"/>
            </a:rPr>
            <a:t>164.649</a:t>
          </a:r>
          <a:r>
            <a:rPr kumimoji="1" lang="ja-JP" altLang="en-US" sz="1100">
              <a:latin typeface="ＭＳ Ｐゴシック" panose="020B0600070205080204" pitchFamily="50" charset="-128"/>
              <a:ea typeface="ＭＳ Ｐゴシック" panose="020B0600070205080204" pitchFamily="50" charset="-128"/>
            </a:rPr>
            <a:t>円で昨年度より</a:t>
          </a:r>
          <a:r>
            <a:rPr kumimoji="1" lang="en-US" altLang="ja-JP" sz="1100">
              <a:latin typeface="ＭＳ Ｐゴシック" panose="020B0600070205080204" pitchFamily="50" charset="-128"/>
              <a:ea typeface="ＭＳ Ｐゴシック" panose="020B0600070205080204" pitchFamily="50" charset="-128"/>
            </a:rPr>
            <a:t>20,975</a:t>
          </a:r>
          <a:r>
            <a:rPr kumimoji="1" lang="ja-JP" altLang="en-US" sz="1100">
              <a:latin typeface="ＭＳ Ｐゴシック" panose="020B0600070205080204" pitchFamily="50" charset="-128"/>
              <a:ea typeface="ＭＳ Ｐゴシック" panose="020B0600070205080204" pitchFamily="50" charset="-128"/>
            </a:rPr>
            <a:t>円の減となった。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これは、人件費が増となったものの、物件費の減が大きかったことによるものである。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人件費は、支給職員の増等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10,060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なった。一方で、物件費は、</a:t>
          </a:r>
          <a:r>
            <a:rPr kumimoji="1" lang="ja-JP" altLang="en-US" sz="1100">
              <a:latin typeface="ＭＳ Ｐゴシック" panose="020B0600070205080204" pitchFamily="50" charset="-128"/>
              <a:ea typeface="ＭＳ Ｐゴシック" panose="020B0600070205080204" pitchFamily="50" charset="-128"/>
            </a:rPr>
            <a:t>ふるさと納税制度の見直しにより、ふるさと納税業務委託料が昨年度より</a:t>
          </a:r>
          <a:r>
            <a:rPr kumimoji="1" lang="en-US" altLang="ja-JP" sz="1100">
              <a:latin typeface="ＭＳ Ｐゴシック" panose="020B0600070205080204" pitchFamily="50" charset="-128"/>
              <a:ea typeface="ＭＳ Ｐゴシック" panose="020B0600070205080204" pitchFamily="50" charset="-128"/>
            </a:rPr>
            <a:t>256,229</a:t>
          </a:r>
          <a:r>
            <a:rPr kumimoji="1" lang="ja-JP" altLang="en-US" sz="1100">
              <a:latin typeface="ＭＳ Ｐゴシック" panose="020B0600070205080204" pitchFamily="50" charset="-128"/>
              <a:ea typeface="ＭＳ Ｐゴシック" panose="020B0600070205080204" pitchFamily="50" charset="-128"/>
            </a:rPr>
            <a:t>千円減となった。</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令和元年度においても、類似団体平均よりも下回っているものの、県平均値と比較すると依然として高い水準にある。事務の見直し等を行い、経費の縮減に努める。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1763</xdr:rowOff>
    </xdr:from>
    <xdr:to>
      <xdr:col>23</xdr:col>
      <xdr:colOff>133350</xdr:colOff>
      <xdr:row>82</xdr:row>
      <xdr:rowOff>86117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060663"/>
          <a:ext cx="8382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86117</xdr:rowOff>
    </xdr:from>
    <xdr:to>
      <xdr:col>19</xdr:col>
      <xdr:colOff>133350</xdr:colOff>
      <xdr:row>82</xdr:row>
      <xdr:rowOff>115336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145017"/>
          <a:ext cx="889000" cy="2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132638</xdr:rowOff>
    </xdr:from>
    <xdr:to>
      <xdr:col>15</xdr:col>
      <xdr:colOff>82550</xdr:colOff>
      <xdr:row>82</xdr:row>
      <xdr:rowOff>115336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20088"/>
          <a:ext cx="889000" cy="15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454</xdr:rowOff>
    </xdr:from>
    <xdr:to>
      <xdr:col>11</xdr:col>
      <xdr:colOff>31750</xdr:colOff>
      <xdr:row>81</xdr:row>
      <xdr:rowOff>132638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87904"/>
          <a:ext cx="889000" cy="13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122413</xdr:rowOff>
    </xdr:from>
    <xdr:to>
      <xdr:col>23</xdr:col>
      <xdr:colOff>184150</xdr:colOff>
      <xdr:row>82</xdr:row>
      <xdr:rowOff>52563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0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43690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35317</xdr:rowOff>
    </xdr:from>
    <xdr:to>
      <xdr:col>19</xdr:col>
      <xdr:colOff>184150</xdr:colOff>
      <xdr:row>82</xdr:row>
      <xdr:rowOff>136917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147094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63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64536</xdr:rowOff>
    </xdr:from>
    <xdr:to>
      <xdr:col>15</xdr:col>
      <xdr:colOff>133350</xdr:colOff>
      <xdr:row>82</xdr:row>
      <xdr:rowOff>166136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2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9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81838</xdr:rowOff>
    </xdr:from>
    <xdr:to>
      <xdr:col>11</xdr:col>
      <xdr:colOff>82550</xdr:colOff>
      <xdr:row>82</xdr:row>
      <xdr:rowOff>11988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22165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121104</xdr:rowOff>
    </xdr:from>
    <xdr:to>
      <xdr:col>7</xdr:col>
      <xdr:colOff>31750</xdr:colOff>
      <xdr:row>81</xdr:row>
      <xdr:rowOff>51254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61431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ラスパイレス指数は、類似団体平均値及び全国町村平均値ともに上回っている。今後も県に準じ、給与制度の適正化に努める。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79527</xdr:rowOff>
    </xdr:from>
    <xdr:to>
      <xdr:col>81</xdr:col>
      <xdr:colOff>44450</xdr:colOff>
      <xdr:row>87</xdr:row>
      <xdr:rowOff>125488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99567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113998</xdr:rowOff>
    </xdr:from>
    <xdr:to>
      <xdr:col>77</xdr:col>
      <xdr:colOff>44450</xdr:colOff>
      <xdr:row>87</xdr:row>
      <xdr:rowOff>125488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03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87</xdr:row>
      <xdr:rowOff>113998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03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113998</xdr:rowOff>
    </xdr:from>
    <xdr:to>
      <xdr:col>68</xdr:col>
      <xdr:colOff>152400</xdr:colOff>
      <xdr:row>87</xdr:row>
      <xdr:rowOff>125488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3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804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1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63198</xdr:rowOff>
    </xdr:from>
    <xdr:to>
      <xdr:col>68</xdr:col>
      <xdr:colOff>203200</xdr:colOff>
      <xdr:row>87</xdr:row>
      <xdr:rowOff>164798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149575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人口千人当たり職員数は、類似団体平均値と比較して</a:t>
          </a:r>
          <a:r>
            <a:rPr kumimoji="1" lang="en-US" altLang="ja-JP" sz="1100">
              <a:latin typeface="ＭＳ Ｐゴシック" panose="020B0600070205080204" pitchFamily="50" charset="-128"/>
              <a:ea typeface="ＭＳ Ｐゴシック" panose="020B0600070205080204" pitchFamily="50" charset="-128"/>
            </a:rPr>
            <a:t>4.35</a:t>
          </a:r>
          <a:r>
            <a:rPr kumimoji="1" lang="ja-JP" altLang="en-US" sz="1100">
              <a:latin typeface="ＭＳ Ｐゴシック" panose="020B0600070205080204" pitchFamily="50" charset="-128"/>
              <a:ea typeface="ＭＳ Ｐゴシック" panose="020B0600070205080204" pitchFamily="50" charset="-128"/>
            </a:rPr>
            <a:t>人少ない。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過去の行財政改革や近隣市町と共同した行政サービスの提供による職員の削減や、保育士業務などの外部委託によるものである。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今後も、今の水準の行政サービスが提供できるように職員数の管理に努める</a:t>
          </a:r>
          <a:r>
            <a:rPr kumimoji="1" lang="ja-JP" altLang="en-US" sz="12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7705</xdr:rowOff>
    </xdr:from>
    <xdr:to>
      <xdr:col>81</xdr:col>
      <xdr:colOff>44450</xdr:colOff>
      <xdr:row>60</xdr:row>
      <xdr:rowOff>60791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294705"/>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158242</xdr:rowOff>
    </xdr:from>
    <xdr:to>
      <xdr:col>77</xdr:col>
      <xdr:colOff>44450</xdr:colOff>
      <xdr:row>60</xdr:row>
      <xdr:rowOff>7705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273792"/>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158242</xdr:rowOff>
    </xdr:from>
    <xdr:to>
      <xdr:col>72</xdr:col>
      <xdr:colOff>203200</xdr:colOff>
      <xdr:row>60</xdr:row>
      <xdr:rowOff>466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273792"/>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158242</xdr:rowOff>
    </xdr:from>
    <xdr:to>
      <xdr:col>68</xdr:col>
      <xdr:colOff>152400</xdr:colOff>
      <xdr:row>60</xdr:row>
      <xdr:rowOff>466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273792"/>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45255</xdr:rowOff>
    </xdr:from>
    <xdr:to>
      <xdr:col>64</xdr:col>
      <xdr:colOff>152400</xdr:colOff>
      <xdr:row>61</xdr:row>
      <xdr:rowOff>146855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131632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59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9991</xdr:rowOff>
    </xdr:from>
    <xdr:to>
      <xdr:col>81</xdr:col>
      <xdr:colOff>95250</xdr:colOff>
      <xdr:row>60</xdr:row>
      <xdr:rowOff>111591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102718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1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128355</xdr:rowOff>
    </xdr:from>
    <xdr:to>
      <xdr:col>77</xdr:col>
      <xdr:colOff>95250</xdr:colOff>
      <xdr:row>60</xdr:row>
      <xdr:rowOff>58505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68682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1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107442</xdr:rowOff>
    </xdr:from>
    <xdr:to>
      <xdr:col>73</xdr:col>
      <xdr:colOff>44450</xdr:colOff>
      <xdr:row>60</xdr:row>
      <xdr:rowOff>37592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47769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121116</xdr:rowOff>
    </xdr:from>
    <xdr:to>
      <xdr:col>68</xdr:col>
      <xdr:colOff>203200</xdr:colOff>
      <xdr:row>60</xdr:row>
      <xdr:rowOff>51266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61443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0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107442</xdr:rowOff>
    </xdr:from>
    <xdr:to>
      <xdr:col>64</xdr:col>
      <xdr:colOff>152400</xdr:colOff>
      <xdr:row>60</xdr:row>
      <xdr:rowOff>37592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47769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実質公債費比率は、依然として類似団体平均値及び県平均値を上回っている。起債依存型の事業が多いことや、下水道事業債償還金が増加していること等が要因である。今後も、大型事業においては地方債の活用を予定しているため、繰上償還の活用や、交付税算入率が高い地方債の活用など、財政運営の健全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41</xdr:row>
      <xdr:rowOff>68156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9304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135044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286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135044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286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116417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9304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160883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170621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106273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170621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lt"/>
              <a:ea typeface="+mn-ea"/>
              <a:cs typeface="+mn-cs"/>
            </a:rPr>
            <a:t>　</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将来負担比率は、将来負担額を充当可能な財源等が大きく上回っているため、平成</a:t>
          </a:r>
          <a:r>
            <a:rPr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年度においても算定されなかった。</a:t>
          </a:r>
          <a:endPar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7722</xdr:rowOff>
    </xdr:from>
    <xdr:to>
      <xdr:col>64</xdr:col>
      <xdr:colOff>152400</xdr:colOff>
      <xdr:row>14</xdr:row>
      <xdr:rowOff>109322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119499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9,741
9,668
24.49
6,118,619
5,863,686
173,666
2,864,524
4,697,764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人件費は、昨年度数値とほぼ横ばいであり、類似団体平均値よりもやや低い水準で推移している。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令和元年度は、支給職員が増となったこと等により、職員給及び事業費支弁に係る人件費が増となった。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今後は、再任用職員及び会計年度任用職員等の効果的な活用を行いながら、適正な人員管理に努める。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06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4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37</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09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物件費は、類似団体平均値を</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ポイント、県平均値を</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ポイントそれぞれ下回っているが、昨年度と比較して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ポイント増加している。主な要因としては、一般廃棄物収集運搬業務委託料の増加と令和元年度に開園した公園の指定管理委託料が発生したためと考える。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今後とも、職員自らが節減の意識を持って、住民サービスを低下させないよう努める。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xdr:rowOff>
    </xdr:from>
    <xdr:to>
      <xdr:col>82</xdr:col>
      <xdr:colOff>107950</xdr:colOff>
      <xdr:row>14</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0728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14</xdr:row>
      <xdr:rowOff>6985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3901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121285</xdr:rowOff>
    </xdr:from>
    <xdr:to>
      <xdr:col>73</xdr:col>
      <xdr:colOff>180975</xdr:colOff>
      <xdr:row>13</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3501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86995</xdr:rowOff>
    </xdr:from>
    <xdr:to>
      <xdr:col>69</xdr:col>
      <xdr:colOff>92075</xdr:colOff>
      <xdr:row>13</xdr:row>
      <xdr:rowOff>121285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3158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127635</xdr:rowOff>
    </xdr:from>
    <xdr:to>
      <xdr:col>78</xdr:col>
      <xdr:colOff>120650</xdr:colOff>
      <xdr:row>14</xdr:row>
      <xdr:rowOff>57785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67962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25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70485</xdr:rowOff>
    </xdr:from>
    <xdr:to>
      <xdr:col>69</xdr:col>
      <xdr:colOff>142875</xdr:colOff>
      <xdr:row>14</xdr:row>
      <xdr:rowOff>635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10812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0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36195</xdr:rowOff>
    </xdr:from>
    <xdr:to>
      <xdr:col>65</xdr:col>
      <xdr:colOff>53975</xdr:colOff>
      <xdr:row>13</xdr:row>
      <xdr:rowOff>137795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147972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0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扶助費は、昨年度から</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ポイント増加し、類似団体平均値を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上回っている。増加の主な要因は、障害者自立支援関連経費の増加及び民間保育所の開園に伴う運営費負担金が増加によるものである。今後も、障害者自立支援関連経費のほか、小規模保育所や認定こども園の開園による子育て支援関係の事業費の増加が見込まれていることから、推移を注視し、場合によっては単独事業の見直し等の検討を行う。</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113393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7880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15422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26307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777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57</xdr:row>
      <xdr:rowOff>26307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6247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146957</xdr:rowOff>
    </xdr:from>
    <xdr:to>
      <xdr:col>11</xdr:col>
      <xdr:colOff>60325</xdr:colOff>
      <xdr:row>57</xdr:row>
      <xdr:rowOff>77107</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61884</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その他の経費は、昨年度と比較して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ポイント増加し、類似団体平均値及び県平均値を大幅に上回っている。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主な要因は各特別会計等への繰出金であり、昨年度と比較して</a:t>
          </a:r>
          <a:r>
            <a:rPr kumimoji="1" lang="en-US" altLang="ja-JP" sz="1100">
              <a:latin typeface="ＭＳ Ｐゴシック" panose="020B0600070205080204" pitchFamily="50" charset="-128"/>
              <a:ea typeface="ＭＳ Ｐゴシック" panose="020B0600070205080204" pitchFamily="50" charset="-128"/>
            </a:rPr>
            <a:t>8,508</a:t>
          </a:r>
          <a:r>
            <a:rPr kumimoji="1" lang="ja-JP" altLang="en-US" sz="1100">
              <a:latin typeface="ＭＳ Ｐゴシック" panose="020B0600070205080204" pitchFamily="50" charset="-128"/>
              <a:ea typeface="ＭＳ Ｐゴシック" panose="020B0600070205080204" pitchFamily="50" charset="-128"/>
            </a:rPr>
            <a:t>千円増加している。繰出金の</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割以上を下水道事業への繰出金が占めている状況であり、特に下水道事業は繰出金に依存した運営が続いている。今後も、下水道事業債の償還や老朽化した施設の維持・管理等のために、下水道事業への繰出金は増加していく見込みであることから、早急な下水道使用料の改定や接続戸数の増加、経営改善に向けた検討を行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110998</xdr:rowOff>
    </xdr:from>
    <xdr:to>
      <xdr:col>82</xdr:col>
      <xdr:colOff>107950</xdr:colOff>
      <xdr:row>59</xdr:row>
      <xdr:rowOff>147574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102265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97282</xdr:rowOff>
    </xdr:from>
    <xdr:to>
      <xdr:col>78</xdr:col>
      <xdr:colOff>69850</xdr:colOff>
      <xdr:row>59</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102128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97282</xdr:rowOff>
    </xdr:from>
    <xdr:to>
      <xdr:col>73</xdr:col>
      <xdr:colOff>180975</xdr:colOff>
      <xdr:row>59</xdr:row>
      <xdr:rowOff>101854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102128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19558</xdr:rowOff>
    </xdr:from>
    <xdr:to>
      <xdr:col>69</xdr:col>
      <xdr:colOff>92075</xdr:colOff>
      <xdr:row>59</xdr:row>
      <xdr:rowOff>101854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101351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96774</xdr:rowOff>
    </xdr:from>
    <xdr:to>
      <xdr:col>82</xdr:col>
      <xdr:colOff>158750</xdr:colOff>
      <xdr:row>60</xdr:row>
      <xdr:rowOff>26924</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2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5351</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1012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60198</xdr:rowOff>
    </xdr:from>
    <xdr:to>
      <xdr:col>78</xdr:col>
      <xdr:colOff>120650</xdr:colOff>
      <xdr:row>59</xdr:row>
      <xdr:rowOff>161798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146575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46482</xdr:rowOff>
    </xdr:from>
    <xdr:to>
      <xdr:col>74</xdr:col>
      <xdr:colOff>31750</xdr:colOff>
      <xdr:row>59</xdr:row>
      <xdr:rowOff>148082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101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132859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24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51054</xdr:rowOff>
    </xdr:from>
    <xdr:to>
      <xdr:col>69</xdr:col>
      <xdr:colOff>142875</xdr:colOff>
      <xdr:row>59</xdr:row>
      <xdr:rowOff>152654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137431</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1025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140208</xdr:rowOff>
    </xdr:from>
    <xdr:to>
      <xdr:col>65</xdr:col>
      <xdr:colOff>53975</xdr:colOff>
      <xdr:row>59</xdr:row>
      <xdr:rowOff>70358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10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55135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1017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補助費は、昨年度と比較してほぼ横ばいとなり、類似団体平均値を</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ポイント、県平均値を</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ポイントそれぞれ下回っている。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年度以降、認定こども園の開園による負担金が発生する見込みであり、消防やごみ処理等の一部事務組合への負担金は、今後も同規模の負担が続く見込みであるため、増加していくものと見込む。</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今後は、町単独の補助金等については、事業効果や初期の目的が達成された事業等について検証、見直しを行い、費用の抑制を図っていく。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35</xdr:row>
      <xdr:rowOff>161290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157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156718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116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152146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116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152146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088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年度に道路事業や大型事業で発行した地方債の償還が終了し、類似団体数値と同水準まで改善し、平成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年度から類似団体平均値より低い水準でほぼ横ばいで推移している。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しかし、地方債を活用した道路事業や大型事業が近年集中したこと、令和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頃から実施を予定している老朽化施設の改修等も地方債を活用する見込みであることから、公債費の増大が見込まれる。このため、計画的な事業の実施による年度間の事業量の平準化や事業費の圧縮等の発行額の抑制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8889</xdr:rowOff>
    </xdr:from>
    <xdr:to>
      <xdr:col>24</xdr:col>
      <xdr:colOff>25400</xdr:colOff>
      <xdr:row>76</xdr:row>
      <xdr:rowOff>16511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0390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16511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039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xdr:rowOff>
    </xdr:from>
    <xdr:to>
      <xdr:col>15</xdr:col>
      <xdr:colOff>98425</xdr:colOff>
      <xdr:row>76</xdr:row>
      <xdr:rowOff>16511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0314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xdr:rowOff>
    </xdr:from>
    <xdr:to>
      <xdr:col>11</xdr:col>
      <xdr:colOff>9525</xdr:colOff>
      <xdr:row>76</xdr:row>
      <xdr:rowOff>62230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031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137160</xdr:rowOff>
    </xdr:from>
    <xdr:to>
      <xdr:col>24</xdr:col>
      <xdr:colOff>76200</xdr:colOff>
      <xdr:row>76</xdr:row>
      <xdr:rowOff>67311</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153687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121920</xdr:rowOff>
    </xdr:from>
    <xdr:to>
      <xdr:col>11</xdr:col>
      <xdr:colOff>60325</xdr:colOff>
      <xdr:row>76</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62247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公債費以外の経常収支比率は、昨年度まで類似団体平均及び県平均値とほぼ同水準だったが、それぞれ</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ポイント上回ることとなった。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主な要因は、扶助費及び繰出金の増加によるものと考えられ、今後も扶助費及び繰出金については当面増加していくものと見込まれることから、人件費及び物件費等の固定経費の削減に努める。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79</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4315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xdr:rowOff>
    </xdr:from>
    <xdr:to>
      <xdr:col>78</xdr:col>
      <xdr:colOff>69850</xdr:colOff>
      <xdr:row>78</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374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153670</xdr:rowOff>
    </xdr:from>
    <xdr:to>
      <xdr:col>73</xdr:col>
      <xdr:colOff>180975</xdr:colOff>
      <xdr:row>78</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355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77</xdr:row>
      <xdr:rowOff>153670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0886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125730</xdr:rowOff>
    </xdr:from>
    <xdr:to>
      <xdr:col>82</xdr:col>
      <xdr:colOff>158750</xdr:colOff>
      <xdr:row>79</xdr:row>
      <xdr:rowOff>55880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97807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121920</xdr:rowOff>
    </xdr:from>
    <xdr:to>
      <xdr:col>74</xdr:col>
      <xdr:colOff>31750</xdr:colOff>
      <xdr:row>78</xdr:row>
      <xdr:rowOff>52070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62247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102870</xdr:rowOff>
    </xdr:from>
    <xdr:to>
      <xdr:col>69</xdr:col>
      <xdr:colOff>142875</xdr:colOff>
      <xdr:row>78</xdr:row>
      <xdr:rowOff>33020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17797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58588</xdr:rowOff>
    </xdr:from>
    <xdr:to>
      <xdr:col>29</xdr:col>
      <xdr:colOff>127000</xdr:colOff>
      <xdr:row>18</xdr:row>
      <xdr:rowOff>121057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2163"/>
          <a:ext cx="0" cy="12626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95123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121057</xdr:rowOff>
    </xdr:from>
    <xdr:to>
      <xdr:col>30</xdr:col>
      <xdr:colOff>25400</xdr:colOff>
      <xdr:row>18</xdr:row>
      <xdr:rowOff>121057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54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144965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58588</xdr:rowOff>
    </xdr:from>
    <xdr:to>
      <xdr:col>30</xdr:col>
      <xdr:colOff>25400</xdr:colOff>
      <xdr:row>11</xdr:row>
      <xdr:rowOff>58588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21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84945</xdr:rowOff>
    </xdr:from>
    <xdr:to>
      <xdr:col>29</xdr:col>
      <xdr:colOff>127000</xdr:colOff>
      <xdr:row>18</xdr:row>
      <xdr:rowOff>105184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18670"/>
          <a:ext cx="647700" cy="20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138066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121539</xdr:rowOff>
    </xdr:from>
    <xdr:to>
      <xdr:col>29</xdr:col>
      <xdr:colOff>177800</xdr:colOff>
      <xdr:row>16</xdr:row>
      <xdr:rowOff>51689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105184</xdr:rowOff>
    </xdr:from>
    <xdr:to>
      <xdr:col>26</xdr:col>
      <xdr:colOff>50800</xdr:colOff>
      <xdr:row>18</xdr:row>
      <xdr:rowOff>106860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8909"/>
          <a:ext cx="698500" cy="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150541</xdr:rowOff>
    </xdr:from>
    <xdr:to>
      <xdr:col>26</xdr:col>
      <xdr:colOff>101600</xdr:colOff>
      <xdr:row>16</xdr:row>
      <xdr:rowOff>80691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90868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8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106860</xdr:rowOff>
    </xdr:from>
    <xdr:to>
      <xdr:col>22</xdr:col>
      <xdr:colOff>114300</xdr:colOff>
      <xdr:row>18</xdr:row>
      <xdr:rowOff>130642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0585"/>
          <a:ext cx="698500" cy="2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164150</xdr:rowOff>
    </xdr:from>
    <xdr:to>
      <xdr:col>22</xdr:col>
      <xdr:colOff>165100</xdr:colOff>
      <xdr:row>16</xdr:row>
      <xdr:rowOff>94300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104477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130642</xdr:rowOff>
    </xdr:from>
    <xdr:to>
      <xdr:col>18</xdr:col>
      <xdr:colOff>177800</xdr:colOff>
      <xdr:row>18</xdr:row>
      <xdr:rowOff>154539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64367"/>
          <a:ext cx="698500" cy="23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16711</xdr:rowOff>
    </xdr:from>
    <xdr:to>
      <xdr:col>19</xdr:col>
      <xdr:colOff>38100</xdr:colOff>
      <xdr:row>16</xdr:row>
      <xdr:rowOff>118311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128488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106291</xdr:rowOff>
    </xdr:from>
    <xdr:to>
      <xdr:col>15</xdr:col>
      <xdr:colOff>101600</xdr:colOff>
      <xdr:row>17</xdr:row>
      <xdr:rowOff>36441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46618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6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34145</xdr:rowOff>
    </xdr:from>
    <xdr:to>
      <xdr:col>29</xdr:col>
      <xdr:colOff>177800</xdr:colOff>
      <xdr:row>18</xdr:row>
      <xdr:rowOff>135745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6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114172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54384</xdr:rowOff>
    </xdr:from>
    <xdr:to>
      <xdr:col>26</xdr:col>
      <xdr:colOff>101600</xdr:colOff>
      <xdr:row>18</xdr:row>
      <xdr:rowOff>155984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140761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56060</xdr:rowOff>
    </xdr:from>
    <xdr:to>
      <xdr:col>22</xdr:col>
      <xdr:colOff>165100</xdr:colOff>
      <xdr:row>18</xdr:row>
      <xdr:rowOff>157660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142438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79842</xdr:rowOff>
    </xdr:from>
    <xdr:to>
      <xdr:col>19</xdr:col>
      <xdr:colOff>38100</xdr:colOff>
      <xdr:row>19</xdr:row>
      <xdr:rowOff>9992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3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166219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103739</xdr:rowOff>
    </xdr:from>
    <xdr:to>
      <xdr:col>15</xdr:col>
      <xdr:colOff>101600</xdr:colOff>
      <xdr:row>19</xdr:row>
      <xdr:rowOff>33889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7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18666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2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151901</xdr:rowOff>
    </xdr:from>
    <xdr:to>
      <xdr:col>29</xdr:col>
      <xdr:colOff>127000</xdr:colOff>
      <xdr:row>37</xdr:row>
      <xdr:rowOff>26089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05151"/>
          <a:ext cx="647700" cy="45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26089</xdr:rowOff>
    </xdr:from>
    <xdr:to>
      <xdr:col>26</xdr:col>
      <xdr:colOff>50800</xdr:colOff>
      <xdr:row>37</xdr:row>
      <xdr:rowOff>104777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50789"/>
          <a:ext cx="698500" cy="78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104777</xdr:rowOff>
    </xdr:from>
    <xdr:to>
      <xdr:col>22</xdr:col>
      <xdr:colOff>114300</xdr:colOff>
      <xdr:row>37</xdr:row>
      <xdr:rowOff>138136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29477"/>
          <a:ext cx="698500" cy="33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120354</xdr:rowOff>
    </xdr:from>
    <xdr:to>
      <xdr:col>18</xdr:col>
      <xdr:colOff>177800</xdr:colOff>
      <xdr:row>37</xdr:row>
      <xdr:rowOff>138136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45054"/>
          <a:ext cx="698500" cy="17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26333</xdr:rowOff>
    </xdr:from>
    <xdr:to>
      <xdr:col>15</xdr:col>
      <xdr:colOff>101600</xdr:colOff>
      <xdr:row>37</xdr:row>
      <xdr:rowOff>127933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15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309560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1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101101</xdr:rowOff>
    </xdr:from>
    <xdr:to>
      <xdr:col>29</xdr:col>
      <xdr:colOff>177800</xdr:colOff>
      <xdr:row>37</xdr:row>
      <xdr:rowOff>31251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54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73178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2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146739</xdr:rowOff>
    </xdr:from>
    <xdr:to>
      <xdr:col>26</xdr:col>
      <xdr:colOff>101600</xdr:colOff>
      <xdr:row>37</xdr:row>
      <xdr:rowOff>76889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9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61666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8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53977</xdr:rowOff>
    </xdr:from>
    <xdr:to>
      <xdr:col>22</xdr:col>
      <xdr:colOff>165100</xdr:colOff>
      <xdr:row>37</xdr:row>
      <xdr:rowOff>155577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7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140354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6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87336</xdr:rowOff>
    </xdr:from>
    <xdr:to>
      <xdr:col>19</xdr:col>
      <xdr:colOff>38100</xdr:colOff>
      <xdr:row>37</xdr:row>
      <xdr:rowOff>188936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1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173713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69554</xdr:rowOff>
    </xdr:from>
    <xdr:to>
      <xdr:col>15</xdr:col>
      <xdr:colOff>101600</xdr:colOff>
      <xdr:row>37</xdr:row>
      <xdr:rowOff>171154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94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155931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8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9,741
9,668
24.49
6,118,619
5,863,686
173,666
2,864,524
4,697,764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59570</xdr:rowOff>
    </xdr:from>
    <xdr:to>
      <xdr:col>24</xdr:col>
      <xdr:colOff>63500</xdr:colOff>
      <xdr:row>38</xdr:row>
      <xdr:rowOff>65350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74670"/>
          <a:ext cx="8382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60506</xdr:rowOff>
    </xdr:from>
    <xdr:to>
      <xdr:col>19</xdr:col>
      <xdr:colOff>177800</xdr:colOff>
      <xdr:row>38</xdr:row>
      <xdr:rowOff>65350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75606"/>
          <a:ext cx="8890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60506</xdr:rowOff>
    </xdr:from>
    <xdr:to>
      <xdr:col>15</xdr:col>
      <xdr:colOff>50800</xdr:colOff>
      <xdr:row>38</xdr:row>
      <xdr:rowOff>93838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75606"/>
          <a:ext cx="889000" cy="3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93838</xdr:rowOff>
    </xdr:from>
    <xdr:to>
      <xdr:col>10</xdr:col>
      <xdr:colOff>114300</xdr:colOff>
      <xdr:row>38</xdr:row>
      <xdr:rowOff>116938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08938"/>
          <a:ext cx="889000" cy="2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71559</xdr:rowOff>
    </xdr:from>
    <xdr:to>
      <xdr:col>6</xdr:col>
      <xdr:colOff>38100</xdr:colOff>
      <xdr:row>37</xdr:row>
      <xdr:rowOff>1709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18236</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8770</xdr:rowOff>
    </xdr:from>
    <xdr:to>
      <xdr:col>24</xdr:col>
      <xdr:colOff>114300</xdr:colOff>
      <xdr:row>38</xdr:row>
      <xdr:rowOff>110370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95147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3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14550</xdr:rowOff>
    </xdr:from>
    <xdr:to>
      <xdr:col>20</xdr:col>
      <xdr:colOff>38100</xdr:colOff>
      <xdr:row>38</xdr:row>
      <xdr:rowOff>116150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107277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9706</xdr:rowOff>
    </xdr:from>
    <xdr:to>
      <xdr:col>15</xdr:col>
      <xdr:colOff>101600</xdr:colOff>
      <xdr:row>38</xdr:row>
      <xdr:rowOff>111306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102433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1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43038</xdr:rowOff>
    </xdr:from>
    <xdr:to>
      <xdr:col>10</xdr:col>
      <xdr:colOff>165100</xdr:colOff>
      <xdr:row>38</xdr:row>
      <xdr:rowOff>144638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135765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66138</xdr:rowOff>
    </xdr:from>
    <xdr:to>
      <xdr:col>6</xdr:col>
      <xdr:colOff>38100</xdr:colOff>
      <xdr:row>38</xdr:row>
      <xdr:rowOff>167738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158865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147239</xdr:rowOff>
    </xdr:from>
    <xdr:to>
      <xdr:col>24</xdr:col>
      <xdr:colOff>63500</xdr:colOff>
      <xdr:row>56</xdr:row>
      <xdr:rowOff>72597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576989"/>
          <a:ext cx="838200" cy="9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118252</xdr:rowOff>
    </xdr:from>
    <xdr:to>
      <xdr:col>19</xdr:col>
      <xdr:colOff>177800</xdr:colOff>
      <xdr:row>55</xdr:row>
      <xdr:rowOff>147239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548002"/>
          <a:ext cx="8890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118252</xdr:rowOff>
    </xdr:from>
    <xdr:to>
      <xdr:col>15</xdr:col>
      <xdr:colOff>50800</xdr:colOff>
      <xdr:row>56</xdr:row>
      <xdr:rowOff>100390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548002"/>
          <a:ext cx="889000" cy="15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100390</xdr:rowOff>
    </xdr:from>
    <xdr:to>
      <xdr:col>10</xdr:col>
      <xdr:colOff>114300</xdr:colOff>
      <xdr:row>57</xdr:row>
      <xdr:rowOff>64934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01590"/>
          <a:ext cx="889000" cy="1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21797</xdr:rowOff>
    </xdr:from>
    <xdr:to>
      <xdr:col>24</xdr:col>
      <xdr:colOff>114300</xdr:colOff>
      <xdr:row>56</xdr:row>
      <xdr:rowOff>123397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2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224</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96439</xdr:rowOff>
    </xdr:from>
    <xdr:to>
      <xdr:col>20</xdr:col>
      <xdr:colOff>38100</xdr:colOff>
      <xdr:row>56</xdr:row>
      <xdr:rowOff>26589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17716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1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67452</xdr:rowOff>
    </xdr:from>
    <xdr:to>
      <xdr:col>15</xdr:col>
      <xdr:colOff>101600</xdr:colOff>
      <xdr:row>55</xdr:row>
      <xdr:rowOff>169052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49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160179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8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49590</xdr:rowOff>
    </xdr:from>
    <xdr:to>
      <xdr:col>10</xdr:col>
      <xdr:colOff>165100</xdr:colOff>
      <xdr:row>56</xdr:row>
      <xdr:rowOff>151190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142317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14134</xdr:rowOff>
    </xdr:from>
    <xdr:to>
      <xdr:col>6</xdr:col>
      <xdr:colOff>38100</xdr:colOff>
      <xdr:row>57</xdr:row>
      <xdr:rowOff>115734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106861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7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104115</xdr:rowOff>
    </xdr:from>
    <xdr:to>
      <xdr:col>24</xdr:col>
      <xdr:colOff>63500</xdr:colOff>
      <xdr:row>78</xdr:row>
      <xdr:rowOff>156883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77215"/>
          <a:ext cx="838200" cy="5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28257</xdr:rowOff>
    </xdr:from>
    <xdr:to>
      <xdr:col>19</xdr:col>
      <xdr:colOff>177800</xdr:colOff>
      <xdr:row>78</xdr:row>
      <xdr:rowOff>104115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01357"/>
          <a:ext cx="889000" cy="7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28257</xdr:rowOff>
    </xdr:from>
    <xdr:to>
      <xdr:col>15</xdr:col>
      <xdr:colOff>50800</xdr:colOff>
      <xdr:row>78</xdr:row>
      <xdr:rowOff>111201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01357"/>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111201</xdr:rowOff>
    </xdr:from>
    <xdr:to>
      <xdr:col>10</xdr:col>
      <xdr:colOff>114300</xdr:colOff>
      <xdr:row>79</xdr:row>
      <xdr:rowOff>7035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84301"/>
          <a:ext cx="889000" cy="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106083</xdr:rowOff>
    </xdr:from>
    <xdr:to>
      <xdr:col>24</xdr:col>
      <xdr:colOff>114300</xdr:colOff>
      <xdr:row>79</xdr:row>
      <xdr:rowOff>36233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7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21010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9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53315</xdr:rowOff>
    </xdr:from>
    <xdr:to>
      <xdr:col>20</xdr:col>
      <xdr:colOff>38100</xdr:colOff>
      <xdr:row>78</xdr:row>
      <xdr:rowOff>154915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146042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1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148907</xdr:rowOff>
    </xdr:from>
    <xdr:to>
      <xdr:col>15</xdr:col>
      <xdr:colOff>101600</xdr:colOff>
      <xdr:row>78</xdr:row>
      <xdr:rowOff>79057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70184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4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60401</xdr:rowOff>
    </xdr:from>
    <xdr:to>
      <xdr:col>10</xdr:col>
      <xdr:colOff>165100</xdr:colOff>
      <xdr:row>78</xdr:row>
      <xdr:rowOff>162001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153128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127685</xdr:rowOff>
    </xdr:from>
    <xdr:to>
      <xdr:col>6</xdr:col>
      <xdr:colOff>38100</xdr:colOff>
      <xdr:row>79</xdr:row>
      <xdr:rowOff>57835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48962</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59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134531</xdr:rowOff>
    </xdr:from>
    <xdr:to>
      <xdr:col>24</xdr:col>
      <xdr:colOff>63500</xdr:colOff>
      <xdr:row>95</xdr:row>
      <xdr:rowOff>137288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50831"/>
          <a:ext cx="838200" cy="17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137288</xdr:rowOff>
    </xdr:from>
    <xdr:to>
      <xdr:col>19</xdr:col>
      <xdr:colOff>177800</xdr:colOff>
      <xdr:row>95</xdr:row>
      <xdr:rowOff>151575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250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151575</xdr:rowOff>
    </xdr:from>
    <xdr:to>
      <xdr:col>15</xdr:col>
      <xdr:colOff>50800</xdr:colOff>
      <xdr:row>96</xdr:row>
      <xdr:rowOff>19278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39325"/>
          <a:ext cx="889000" cy="3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19278</xdr:rowOff>
    </xdr:from>
    <xdr:to>
      <xdr:col>10</xdr:col>
      <xdr:colOff>114300</xdr:colOff>
      <xdr:row>96</xdr:row>
      <xdr:rowOff>104902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78478"/>
          <a:ext cx="889000" cy="8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83731</xdr:rowOff>
    </xdr:from>
    <xdr:to>
      <xdr:col>24</xdr:col>
      <xdr:colOff>114300</xdr:colOff>
      <xdr:row>95</xdr:row>
      <xdr:rowOff>13881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106608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5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86488</xdr:rowOff>
    </xdr:from>
    <xdr:to>
      <xdr:col>20</xdr:col>
      <xdr:colOff>38100</xdr:colOff>
      <xdr:row>96</xdr:row>
      <xdr:rowOff>16638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33165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4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100775</xdr:rowOff>
    </xdr:from>
    <xdr:to>
      <xdr:col>15</xdr:col>
      <xdr:colOff>101600</xdr:colOff>
      <xdr:row>96</xdr:row>
      <xdr:rowOff>30925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47452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6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139928</xdr:rowOff>
    </xdr:from>
    <xdr:to>
      <xdr:col>10</xdr:col>
      <xdr:colOff>165100</xdr:colOff>
      <xdr:row>96</xdr:row>
      <xdr:rowOff>70078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86605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54102</xdr:rowOff>
    </xdr:from>
    <xdr:to>
      <xdr:col>6</xdr:col>
      <xdr:colOff>38100</xdr:colOff>
      <xdr:row>96</xdr:row>
      <xdr:rowOff>155702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18793</xdr:rowOff>
    </xdr:from>
    <xdr:to>
      <xdr:col>55</xdr:col>
      <xdr:colOff>0</xdr:colOff>
      <xdr:row>37</xdr:row>
      <xdr:rowOff>58350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62443"/>
          <a:ext cx="838200" cy="3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58350</xdr:rowOff>
    </xdr:from>
    <xdr:to>
      <xdr:col>50</xdr:col>
      <xdr:colOff>114300</xdr:colOff>
      <xdr:row>37</xdr:row>
      <xdr:rowOff>74951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402000"/>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70233</xdr:rowOff>
    </xdr:from>
    <xdr:to>
      <xdr:col>45</xdr:col>
      <xdr:colOff>177800</xdr:colOff>
      <xdr:row>37</xdr:row>
      <xdr:rowOff>74951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413883"/>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150257</xdr:rowOff>
    </xdr:from>
    <xdr:to>
      <xdr:col>41</xdr:col>
      <xdr:colOff>50800</xdr:colOff>
      <xdr:row>37</xdr:row>
      <xdr:rowOff>70233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22457"/>
          <a:ext cx="889000" cy="9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7404</xdr:rowOff>
    </xdr:from>
    <xdr:to>
      <xdr:col>36</xdr:col>
      <xdr:colOff>165100</xdr:colOff>
      <xdr:row>36</xdr:row>
      <xdr:rowOff>109004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125531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139443</xdr:rowOff>
    </xdr:from>
    <xdr:to>
      <xdr:col>55</xdr:col>
      <xdr:colOff>50800</xdr:colOff>
      <xdr:row>37</xdr:row>
      <xdr:rowOff>69593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1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117870</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9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7550</xdr:rowOff>
    </xdr:from>
    <xdr:to>
      <xdr:col>50</xdr:col>
      <xdr:colOff>165100</xdr:colOff>
      <xdr:row>37</xdr:row>
      <xdr:rowOff>109150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100277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4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24151</xdr:rowOff>
    </xdr:from>
    <xdr:to>
      <xdr:col>46</xdr:col>
      <xdr:colOff>38100</xdr:colOff>
      <xdr:row>37</xdr:row>
      <xdr:rowOff>125751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6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116878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6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19433</xdr:rowOff>
    </xdr:from>
    <xdr:to>
      <xdr:col>41</xdr:col>
      <xdr:colOff>101600</xdr:colOff>
      <xdr:row>37</xdr:row>
      <xdr:rowOff>121033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112160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99457</xdr:rowOff>
    </xdr:from>
    <xdr:to>
      <xdr:col>36</xdr:col>
      <xdr:colOff>165100</xdr:colOff>
      <xdr:row>37</xdr:row>
      <xdr:rowOff>29607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20734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134703</xdr:rowOff>
    </xdr:from>
    <xdr:to>
      <xdr:col>55</xdr:col>
      <xdr:colOff>0</xdr:colOff>
      <xdr:row>58</xdr:row>
      <xdr:rowOff>144769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78803"/>
          <a:ext cx="8382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144769</xdr:rowOff>
    </xdr:from>
    <xdr:to>
      <xdr:col>50</xdr:col>
      <xdr:colOff>114300</xdr:colOff>
      <xdr:row>59</xdr:row>
      <xdr:rowOff>25514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88869"/>
          <a:ext cx="889000" cy="5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22314</xdr:rowOff>
    </xdr:from>
    <xdr:to>
      <xdr:col>45</xdr:col>
      <xdr:colOff>177800</xdr:colOff>
      <xdr:row>59</xdr:row>
      <xdr:rowOff>25514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3786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135517</xdr:rowOff>
    </xdr:from>
    <xdr:to>
      <xdr:col>41</xdr:col>
      <xdr:colOff>50800</xdr:colOff>
      <xdr:row>59</xdr:row>
      <xdr:rowOff>22314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79617"/>
          <a:ext cx="889000" cy="5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67098</xdr:rowOff>
    </xdr:from>
    <xdr:to>
      <xdr:col>36</xdr:col>
      <xdr:colOff>165100</xdr:colOff>
      <xdr:row>58</xdr:row>
      <xdr:rowOff>168698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13775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83903</xdr:rowOff>
    </xdr:from>
    <xdr:to>
      <xdr:col>55</xdr:col>
      <xdr:colOff>50800</xdr:colOff>
      <xdr:row>59</xdr:row>
      <xdr:rowOff>14053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7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93969</xdr:rowOff>
    </xdr:from>
    <xdr:to>
      <xdr:col>50</xdr:col>
      <xdr:colOff>165100</xdr:colOff>
      <xdr:row>59</xdr:row>
      <xdr:rowOff>24119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3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15246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146164</xdr:rowOff>
    </xdr:from>
    <xdr:to>
      <xdr:col>46</xdr:col>
      <xdr:colOff>38100</xdr:colOff>
      <xdr:row>59</xdr:row>
      <xdr:rowOff>76314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67441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8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142964</xdr:rowOff>
    </xdr:from>
    <xdr:to>
      <xdr:col>41</xdr:col>
      <xdr:colOff>101600</xdr:colOff>
      <xdr:row>59</xdr:row>
      <xdr:rowOff>73114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64241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7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84717</xdr:rowOff>
    </xdr:from>
    <xdr:to>
      <xdr:col>36</xdr:col>
      <xdr:colOff>165100</xdr:colOff>
      <xdr:row>59</xdr:row>
      <xdr:rowOff>14867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5994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51515</xdr:rowOff>
    </xdr:from>
    <xdr:to>
      <xdr:col>55</xdr:col>
      <xdr:colOff>0</xdr:colOff>
      <xdr:row>79</xdr:row>
      <xdr:rowOff>84105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96065"/>
          <a:ext cx="838200" cy="3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84105</xdr:rowOff>
    </xdr:from>
    <xdr:to>
      <xdr:col>50</xdr:col>
      <xdr:colOff>114300</xdr:colOff>
      <xdr:row>79</xdr:row>
      <xdr:rowOff>97808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28655"/>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82090</xdr:rowOff>
    </xdr:from>
    <xdr:to>
      <xdr:col>45</xdr:col>
      <xdr:colOff>177800</xdr:colOff>
      <xdr:row>79</xdr:row>
      <xdr:rowOff>97808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626640"/>
          <a:ext cx="8890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77174</xdr:rowOff>
    </xdr:from>
    <xdr:to>
      <xdr:col>41</xdr:col>
      <xdr:colOff>50800</xdr:colOff>
      <xdr:row>79</xdr:row>
      <xdr:rowOff>82090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621724"/>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148779</xdr:rowOff>
    </xdr:from>
    <xdr:to>
      <xdr:col>36</xdr:col>
      <xdr:colOff>165100</xdr:colOff>
      <xdr:row>79</xdr:row>
      <xdr:rowOff>78929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2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95456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9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715</xdr:rowOff>
    </xdr:from>
    <xdr:to>
      <xdr:col>55</xdr:col>
      <xdr:colOff>50800</xdr:colOff>
      <xdr:row>79</xdr:row>
      <xdr:rowOff>102315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4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33305</xdr:rowOff>
    </xdr:from>
    <xdr:to>
      <xdr:col>50</xdr:col>
      <xdr:colOff>165100</xdr:colOff>
      <xdr:row>79</xdr:row>
      <xdr:rowOff>134905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126032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7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47008</xdr:rowOff>
    </xdr:from>
    <xdr:to>
      <xdr:col>46</xdr:col>
      <xdr:colOff>38100</xdr:colOff>
      <xdr:row>79</xdr:row>
      <xdr:rowOff>148608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139735</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61017" y="1368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31290</xdr:rowOff>
    </xdr:from>
    <xdr:to>
      <xdr:col>41</xdr:col>
      <xdr:colOff>101600</xdr:colOff>
      <xdr:row>79</xdr:row>
      <xdr:rowOff>132890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7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124017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6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26374</xdr:rowOff>
    </xdr:from>
    <xdr:to>
      <xdr:col>36</xdr:col>
      <xdr:colOff>165100</xdr:colOff>
      <xdr:row>79</xdr:row>
      <xdr:rowOff>127974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7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119101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6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70338</xdr:rowOff>
    </xdr:from>
    <xdr:to>
      <xdr:col>55</xdr:col>
      <xdr:colOff>0</xdr:colOff>
      <xdr:row>97</xdr:row>
      <xdr:rowOff>146545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00988"/>
          <a:ext cx="838200" cy="7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146545</xdr:rowOff>
    </xdr:from>
    <xdr:to>
      <xdr:col>50</xdr:col>
      <xdr:colOff>114300</xdr:colOff>
      <xdr:row>98</xdr:row>
      <xdr:rowOff>56238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77195"/>
          <a:ext cx="889000" cy="8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56238</xdr:rowOff>
    </xdr:from>
    <xdr:to>
      <xdr:col>45</xdr:col>
      <xdr:colOff>177800</xdr:colOff>
      <xdr:row>98</xdr:row>
      <xdr:rowOff>85897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58338"/>
          <a:ext cx="889000" cy="2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94642</xdr:rowOff>
    </xdr:from>
    <xdr:to>
      <xdr:col>41</xdr:col>
      <xdr:colOff>50800</xdr:colOff>
      <xdr:row>98</xdr:row>
      <xdr:rowOff>85897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553842"/>
          <a:ext cx="889000" cy="33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55268</xdr:rowOff>
    </xdr:from>
    <xdr:to>
      <xdr:col>36</xdr:col>
      <xdr:colOff>165100</xdr:colOff>
      <xdr:row>97</xdr:row>
      <xdr:rowOff>156868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147995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7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19538</xdr:rowOff>
    </xdr:from>
    <xdr:to>
      <xdr:col>55</xdr:col>
      <xdr:colOff>50800</xdr:colOff>
      <xdr:row>97</xdr:row>
      <xdr:rowOff>121138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169415</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2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95745</xdr:rowOff>
    </xdr:from>
    <xdr:to>
      <xdr:col>50</xdr:col>
      <xdr:colOff>165100</xdr:colOff>
      <xdr:row>98</xdr:row>
      <xdr:rowOff>25895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1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5438</xdr:rowOff>
    </xdr:from>
    <xdr:to>
      <xdr:col>46</xdr:col>
      <xdr:colOff>38100</xdr:colOff>
      <xdr:row>98</xdr:row>
      <xdr:rowOff>107038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0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98165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0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35097</xdr:rowOff>
    </xdr:from>
    <xdr:to>
      <xdr:col>41</xdr:col>
      <xdr:colOff>101600</xdr:colOff>
      <xdr:row>98</xdr:row>
      <xdr:rowOff>136697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127824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43842</xdr:rowOff>
    </xdr:from>
    <xdr:to>
      <xdr:col>36</xdr:col>
      <xdr:colOff>165100</xdr:colOff>
      <xdr:row>96</xdr:row>
      <xdr:rowOff>145442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0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161969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2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81273</xdr:rowOff>
    </xdr:from>
    <xdr:to>
      <xdr:col>85</xdr:col>
      <xdr:colOff>127000</xdr:colOff>
      <xdr:row>38</xdr:row>
      <xdr:rowOff>118078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96373"/>
          <a:ext cx="8382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118078</xdr:rowOff>
    </xdr:from>
    <xdr:to>
      <xdr:col>81</xdr:col>
      <xdr:colOff>50800</xdr:colOff>
      <xdr:row>38</xdr:row>
      <xdr:rowOff>166942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33178"/>
          <a:ext cx="8890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166942</xdr:rowOff>
    </xdr:from>
    <xdr:to>
      <xdr:col>76</xdr:col>
      <xdr:colOff>114300</xdr:colOff>
      <xdr:row>39</xdr:row>
      <xdr:rowOff>11684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2042"/>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11684</xdr:rowOff>
    </xdr:from>
    <xdr:to>
      <xdr:col>71</xdr:col>
      <xdr:colOff>177800</xdr:colOff>
      <xdr:row>39</xdr:row>
      <xdr:rowOff>40354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98234"/>
          <a:ext cx="8890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42990</xdr:rowOff>
    </xdr:from>
    <xdr:to>
      <xdr:col>67</xdr:col>
      <xdr:colOff>101600</xdr:colOff>
      <xdr:row>38</xdr:row>
      <xdr:rowOff>144590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161117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30473</xdr:rowOff>
    </xdr:from>
    <xdr:to>
      <xdr:col>85</xdr:col>
      <xdr:colOff>177800</xdr:colOff>
      <xdr:row>38</xdr:row>
      <xdr:rowOff>132073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8900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67278</xdr:rowOff>
    </xdr:from>
    <xdr:to>
      <xdr:col>81</xdr:col>
      <xdr:colOff>101600</xdr:colOff>
      <xdr:row>38</xdr:row>
      <xdr:rowOff>168878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160005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67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116142</xdr:rowOff>
    </xdr:from>
    <xdr:to>
      <xdr:col>76</xdr:col>
      <xdr:colOff>165100</xdr:colOff>
      <xdr:row>39</xdr:row>
      <xdr:rowOff>46292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37419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2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132334</xdr:rowOff>
    </xdr:from>
    <xdr:to>
      <xdr:col>72</xdr:col>
      <xdr:colOff>38100</xdr:colOff>
      <xdr:row>39</xdr:row>
      <xdr:rowOff>62484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53611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4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161004</xdr:rowOff>
    </xdr:from>
    <xdr:to>
      <xdr:col>67</xdr:col>
      <xdr:colOff>101600</xdr:colOff>
      <xdr:row>39</xdr:row>
      <xdr:rowOff>91154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82281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6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108610</xdr:rowOff>
    </xdr:from>
    <xdr:to>
      <xdr:col>85</xdr:col>
      <xdr:colOff>127000</xdr:colOff>
      <xdr:row>77</xdr:row>
      <xdr:rowOff>114329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10260"/>
          <a:ext cx="83820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113361</xdr:rowOff>
    </xdr:from>
    <xdr:to>
      <xdr:col>81</xdr:col>
      <xdr:colOff>50800</xdr:colOff>
      <xdr:row>77</xdr:row>
      <xdr:rowOff>114329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15011"/>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113361</xdr:rowOff>
    </xdr:from>
    <xdr:to>
      <xdr:col>76</xdr:col>
      <xdr:colOff>114300</xdr:colOff>
      <xdr:row>77</xdr:row>
      <xdr:rowOff>123022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15011"/>
          <a:ext cx="8890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95278</xdr:rowOff>
    </xdr:from>
    <xdr:to>
      <xdr:col>71</xdr:col>
      <xdr:colOff>177800</xdr:colOff>
      <xdr:row>77</xdr:row>
      <xdr:rowOff>123022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96928"/>
          <a:ext cx="889000" cy="2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57810</xdr:rowOff>
    </xdr:from>
    <xdr:to>
      <xdr:col>85</xdr:col>
      <xdr:colOff>177800</xdr:colOff>
      <xdr:row>77</xdr:row>
      <xdr:rowOff>159410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36237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63529</xdr:rowOff>
    </xdr:from>
    <xdr:to>
      <xdr:col>81</xdr:col>
      <xdr:colOff>101600</xdr:colOff>
      <xdr:row>77</xdr:row>
      <xdr:rowOff>165129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156256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62561</xdr:rowOff>
    </xdr:from>
    <xdr:to>
      <xdr:col>76</xdr:col>
      <xdr:colOff>165100</xdr:colOff>
      <xdr:row>77</xdr:row>
      <xdr:rowOff>164161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155288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72222</xdr:rowOff>
    </xdr:from>
    <xdr:to>
      <xdr:col>72</xdr:col>
      <xdr:colOff>38100</xdr:colOff>
      <xdr:row>78</xdr:row>
      <xdr:rowOff>2372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7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164949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6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44478</xdr:rowOff>
    </xdr:from>
    <xdr:to>
      <xdr:col>67</xdr:col>
      <xdr:colOff>101600</xdr:colOff>
      <xdr:row>77</xdr:row>
      <xdr:rowOff>146078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137205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3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44180</xdr:rowOff>
    </xdr:from>
    <xdr:to>
      <xdr:col>85</xdr:col>
      <xdr:colOff>127000</xdr:colOff>
      <xdr:row>98</xdr:row>
      <xdr:rowOff>73403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46280"/>
          <a:ext cx="8382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20217</xdr:rowOff>
    </xdr:from>
    <xdr:to>
      <xdr:col>81</xdr:col>
      <xdr:colOff>50800</xdr:colOff>
      <xdr:row>98</xdr:row>
      <xdr:rowOff>44180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22317"/>
          <a:ext cx="889000" cy="2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90971</xdr:rowOff>
    </xdr:from>
    <xdr:to>
      <xdr:col>76</xdr:col>
      <xdr:colOff>114300</xdr:colOff>
      <xdr:row>98</xdr:row>
      <xdr:rowOff>20217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21621"/>
          <a:ext cx="889000" cy="10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90971</xdr:rowOff>
    </xdr:from>
    <xdr:to>
      <xdr:col>71</xdr:col>
      <xdr:colOff>177800</xdr:colOff>
      <xdr:row>98</xdr:row>
      <xdr:rowOff>108818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21621"/>
          <a:ext cx="889000" cy="18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169977</xdr:rowOff>
    </xdr:from>
    <xdr:to>
      <xdr:col>67</xdr:col>
      <xdr:colOff>101600</xdr:colOff>
      <xdr:row>98</xdr:row>
      <xdr:rowOff>100127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116654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22603</xdr:rowOff>
    </xdr:from>
    <xdr:to>
      <xdr:col>85</xdr:col>
      <xdr:colOff>177800</xdr:colOff>
      <xdr:row>98</xdr:row>
      <xdr:rowOff>124203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164830</xdr:rowOff>
    </xdr:from>
    <xdr:to>
      <xdr:col>81</xdr:col>
      <xdr:colOff>101600</xdr:colOff>
      <xdr:row>98</xdr:row>
      <xdr:rowOff>94980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9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86107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8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140867</xdr:rowOff>
    </xdr:from>
    <xdr:to>
      <xdr:col>76</xdr:col>
      <xdr:colOff>165100</xdr:colOff>
      <xdr:row>98</xdr:row>
      <xdr:rowOff>71017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7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62144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6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40171</xdr:rowOff>
    </xdr:from>
    <xdr:to>
      <xdr:col>72</xdr:col>
      <xdr:colOff>38100</xdr:colOff>
      <xdr:row>97</xdr:row>
      <xdr:rowOff>141771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158298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58018</xdr:rowOff>
    </xdr:from>
    <xdr:to>
      <xdr:col>67</xdr:col>
      <xdr:colOff>101600</xdr:colOff>
      <xdr:row>98</xdr:row>
      <xdr:rowOff>159618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150745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124338</xdr:rowOff>
    </xdr:from>
    <xdr:to>
      <xdr:col>116</xdr:col>
      <xdr:colOff>63500</xdr:colOff>
      <xdr:row>38</xdr:row>
      <xdr:rowOff>130099</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39438"/>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118806</xdr:rowOff>
    </xdr:from>
    <xdr:to>
      <xdr:col>111</xdr:col>
      <xdr:colOff>177800</xdr:colOff>
      <xdr:row>38</xdr:row>
      <xdr:rowOff>124338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33906"/>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111034</xdr:rowOff>
    </xdr:from>
    <xdr:to>
      <xdr:col>107</xdr:col>
      <xdr:colOff>50800</xdr:colOff>
      <xdr:row>38</xdr:row>
      <xdr:rowOff>118806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2613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111034</xdr:rowOff>
    </xdr:from>
    <xdr:to>
      <xdr:col>102</xdr:col>
      <xdr:colOff>114300</xdr:colOff>
      <xdr:row>38</xdr:row>
      <xdr:rowOff>111445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2613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156108</xdr:rowOff>
    </xdr:from>
    <xdr:to>
      <xdr:col>98</xdr:col>
      <xdr:colOff>38100</xdr:colOff>
      <xdr:row>38</xdr:row>
      <xdr:rowOff>86258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102785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79299</xdr:rowOff>
    </xdr:from>
    <xdr:to>
      <xdr:col>116</xdr:col>
      <xdr:colOff>114300</xdr:colOff>
      <xdr:row>39</xdr:row>
      <xdr:rowOff>9449</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713</xdr:rowOff>
    </xdr:from>
    <xdr:ext cx="378565"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73538</xdr:rowOff>
    </xdr:from>
    <xdr:to>
      <xdr:col>112</xdr:col>
      <xdr:colOff>38100</xdr:colOff>
      <xdr:row>39</xdr:row>
      <xdr:rowOff>3688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166265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68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68006</xdr:rowOff>
    </xdr:from>
    <xdr:to>
      <xdr:col>107</xdr:col>
      <xdr:colOff>101600</xdr:colOff>
      <xdr:row>38</xdr:row>
      <xdr:rowOff>169606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160733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675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60234</xdr:rowOff>
    </xdr:from>
    <xdr:to>
      <xdr:col>102</xdr:col>
      <xdr:colOff>165100</xdr:colOff>
      <xdr:row>38</xdr:row>
      <xdr:rowOff>161834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7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152961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668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60645</xdr:rowOff>
    </xdr:from>
    <xdr:to>
      <xdr:col>98</xdr:col>
      <xdr:colOff>38100</xdr:colOff>
      <xdr:row>38</xdr:row>
      <xdr:rowOff>162245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153372</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68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28012</xdr:rowOff>
    </xdr:from>
    <xdr:to>
      <xdr:col>116</xdr:col>
      <xdr:colOff>63500</xdr:colOff>
      <xdr:row>59</xdr:row>
      <xdr:rowOff>28470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4356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27621</xdr:rowOff>
    </xdr:from>
    <xdr:to>
      <xdr:col>111</xdr:col>
      <xdr:colOff>177800</xdr:colOff>
      <xdr:row>59</xdr:row>
      <xdr:rowOff>28012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43171"/>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27621</xdr:rowOff>
    </xdr:from>
    <xdr:to>
      <xdr:col>107</xdr:col>
      <xdr:colOff>50800</xdr:colOff>
      <xdr:row>59</xdr:row>
      <xdr:rowOff>27947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4317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27947</xdr:rowOff>
    </xdr:from>
    <xdr:to>
      <xdr:col>102</xdr:col>
      <xdr:colOff>114300</xdr:colOff>
      <xdr:row>59</xdr:row>
      <xdr:rowOff>28470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43497"/>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86059</xdr:rowOff>
    </xdr:from>
    <xdr:to>
      <xdr:col>98</xdr:col>
      <xdr:colOff>38100</xdr:colOff>
      <xdr:row>59</xdr:row>
      <xdr:rowOff>16209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3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32736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0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149120</xdr:rowOff>
    </xdr:from>
    <xdr:to>
      <xdr:col>116</xdr:col>
      <xdr:colOff>114300</xdr:colOff>
      <xdr:row>59</xdr:row>
      <xdr:rowOff>79270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90416</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148662</xdr:rowOff>
    </xdr:from>
    <xdr:to>
      <xdr:col>112</xdr:col>
      <xdr:colOff>38100</xdr:colOff>
      <xdr:row>59</xdr:row>
      <xdr:rowOff>78812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69939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8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148271</xdr:rowOff>
    </xdr:from>
    <xdr:to>
      <xdr:col>107</xdr:col>
      <xdr:colOff>101600</xdr:colOff>
      <xdr:row>59</xdr:row>
      <xdr:rowOff>78421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9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69548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8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148597</xdr:rowOff>
    </xdr:from>
    <xdr:to>
      <xdr:col>102</xdr:col>
      <xdr:colOff>165100</xdr:colOff>
      <xdr:row>59</xdr:row>
      <xdr:rowOff>78747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69874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8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149120</xdr:rowOff>
    </xdr:from>
    <xdr:to>
      <xdr:col>98</xdr:col>
      <xdr:colOff>38100</xdr:colOff>
      <xdr:row>59</xdr:row>
      <xdr:rowOff>79270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70397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8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156257</xdr:rowOff>
    </xdr:from>
    <xdr:to>
      <xdr:col>116</xdr:col>
      <xdr:colOff>63500</xdr:colOff>
      <xdr:row>76</xdr:row>
      <xdr:rowOff>16473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015007"/>
          <a:ext cx="8382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16473</xdr:rowOff>
    </xdr:from>
    <xdr:to>
      <xdr:col>111</xdr:col>
      <xdr:colOff>177800</xdr:colOff>
      <xdr:row>76</xdr:row>
      <xdr:rowOff>39453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04667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29525</xdr:rowOff>
    </xdr:from>
    <xdr:to>
      <xdr:col>107</xdr:col>
      <xdr:colOff>50800</xdr:colOff>
      <xdr:row>76</xdr:row>
      <xdr:rowOff>39453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059725"/>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29525</xdr:rowOff>
    </xdr:from>
    <xdr:to>
      <xdr:col>102</xdr:col>
      <xdr:colOff>114300</xdr:colOff>
      <xdr:row>76</xdr:row>
      <xdr:rowOff>80645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059725"/>
          <a:ext cx="889000" cy="5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88215</xdr:rowOff>
    </xdr:from>
    <xdr:to>
      <xdr:col>98</xdr:col>
      <xdr:colOff>38100</xdr:colOff>
      <xdr:row>77</xdr:row>
      <xdr:rowOff>18365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9492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105457</xdr:rowOff>
    </xdr:from>
    <xdr:to>
      <xdr:col>116</xdr:col>
      <xdr:colOff>114300</xdr:colOff>
      <xdr:row>76</xdr:row>
      <xdr:rowOff>35607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6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128334</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1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137123</xdr:rowOff>
    </xdr:from>
    <xdr:to>
      <xdr:col>112</xdr:col>
      <xdr:colOff>38100</xdr:colOff>
      <xdr:row>76</xdr:row>
      <xdr:rowOff>67273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9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83800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7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160103</xdr:rowOff>
    </xdr:from>
    <xdr:to>
      <xdr:col>107</xdr:col>
      <xdr:colOff>101600</xdr:colOff>
      <xdr:row>76</xdr:row>
      <xdr:rowOff>90253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01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106780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7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150175</xdr:rowOff>
    </xdr:from>
    <xdr:to>
      <xdr:col>102</xdr:col>
      <xdr:colOff>165100</xdr:colOff>
      <xdr:row>76</xdr:row>
      <xdr:rowOff>80325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0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96852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29845</xdr:rowOff>
    </xdr:from>
    <xdr:to>
      <xdr:col>98</xdr:col>
      <xdr:colOff>38100</xdr:colOff>
      <xdr:row>76</xdr:row>
      <xdr:rowOff>131445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0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147972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83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歳出決算総額は、住民一人当たりコストで</a:t>
          </a:r>
          <a:r>
            <a:rPr kumimoji="1" lang="en-US" altLang="ja-JP" sz="1300">
              <a:latin typeface="ＭＳ Ｐゴシック" panose="020B0600070205080204" pitchFamily="50" charset="-128"/>
              <a:ea typeface="ＭＳ Ｐゴシック" panose="020B0600070205080204" pitchFamily="50" charset="-128"/>
            </a:rPr>
            <a:t>601,959</a:t>
          </a:r>
          <a:r>
            <a:rPr kumimoji="1" lang="ja-JP" altLang="en-US" sz="1300">
              <a:latin typeface="ＭＳ Ｐゴシック" panose="020B0600070205080204" pitchFamily="50" charset="-128"/>
              <a:ea typeface="ＭＳ Ｐゴシック" panose="020B0600070205080204" pitchFamily="50" charset="-128"/>
            </a:rPr>
            <a:t>円となり、昨年度と比較して</a:t>
          </a:r>
          <a:r>
            <a:rPr kumimoji="1" lang="en-US" altLang="ja-JP" sz="1300">
              <a:latin typeface="ＭＳ Ｐゴシック" panose="020B0600070205080204" pitchFamily="50" charset="-128"/>
              <a:ea typeface="ＭＳ Ｐゴシック" panose="020B0600070205080204" pitchFamily="50" charset="-128"/>
            </a:rPr>
            <a:t>6,716</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性質別でみると最も大きな費目となったのは普通建設事業費であり、次いで扶助費、物件費、繰出金となっている。普通建設費については、公園の整備費や民間保育所の整備費、道路関連事業などにより、昨年度と比較して</a:t>
          </a:r>
          <a:r>
            <a:rPr kumimoji="1" lang="en-US" altLang="ja-JP" sz="1300">
              <a:latin typeface="ＭＳ Ｐゴシック" panose="020B0600070205080204" pitchFamily="50" charset="-128"/>
              <a:ea typeface="ＭＳ Ｐゴシック" panose="020B0600070205080204" pitchFamily="50" charset="-128"/>
            </a:rPr>
            <a:t>13,211</a:t>
          </a:r>
          <a:r>
            <a:rPr kumimoji="1" lang="ja-JP" altLang="en-US" sz="1300">
              <a:latin typeface="ＭＳ Ｐゴシック" panose="020B0600070205080204" pitchFamily="50" charset="-128"/>
              <a:ea typeface="ＭＳ Ｐゴシック" panose="020B0600070205080204" pitchFamily="50" charset="-128"/>
            </a:rPr>
            <a:t>円増加している。令和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も防災行政無線の更新や老朽化した施設の改修等の大型事業が計画されているため、当面、高い水準が続くものと見込まれる。公共施設等総合管理計画や各個別施設計画に基づき、計画的な事業展開に努める。扶助費については、障害者自立支援関連経費や民間保育所の運営費負担金の増加などにより、昨年度と比較して</a:t>
          </a:r>
          <a:r>
            <a:rPr kumimoji="1" lang="en-US" altLang="ja-JP" sz="1300">
              <a:latin typeface="ＭＳ Ｐゴシック" panose="020B0600070205080204" pitchFamily="50" charset="-128"/>
              <a:ea typeface="ＭＳ Ｐゴシック" panose="020B0600070205080204" pitchFamily="50" charset="-128"/>
            </a:rPr>
            <a:t>13,717</a:t>
          </a:r>
          <a:r>
            <a:rPr kumimoji="1" lang="ja-JP" altLang="en-US" sz="1300">
              <a:latin typeface="ＭＳ Ｐゴシック" panose="020B0600070205080204" pitchFamily="50" charset="-128"/>
              <a:ea typeface="ＭＳ Ｐゴシック" panose="020B0600070205080204" pitchFamily="50" charset="-128"/>
            </a:rPr>
            <a:t>円増加している。今後も小規模保育所や認定こども園の開園が予定されているほか、障害者自立支援関連経費も増加していくと見込まれる。物件費については、ふるさと納税制度の見直しによりふるさと納税業務委託料の減を主な要因として、</a:t>
          </a:r>
          <a:r>
            <a:rPr kumimoji="1" lang="en-US" altLang="ja-JP" sz="1300">
              <a:latin typeface="ＭＳ Ｐゴシック" panose="020B0600070205080204" pitchFamily="50" charset="-128"/>
              <a:ea typeface="ＭＳ Ｐゴシック" panose="020B0600070205080204" pitchFamily="50" charset="-128"/>
            </a:rPr>
            <a:t>21,.174</a:t>
          </a:r>
          <a:r>
            <a:rPr kumimoji="1" lang="ja-JP" altLang="en-US" sz="1300">
              <a:latin typeface="ＭＳ Ｐゴシック" panose="020B0600070205080204" pitchFamily="50" charset="-128"/>
              <a:ea typeface="ＭＳ Ｐゴシック" panose="020B0600070205080204" pitchFamily="50" charset="-128"/>
            </a:rPr>
            <a:t>円減少している。繰出金については、下水道事業への繰出金の増を主な要因として、</a:t>
          </a:r>
          <a:r>
            <a:rPr kumimoji="1" lang="en-US" altLang="ja-JP" sz="1300">
              <a:latin typeface="ＭＳ Ｐゴシック" panose="020B0600070205080204" pitchFamily="50" charset="-128"/>
              <a:ea typeface="ＭＳ Ｐゴシック" panose="020B0600070205080204" pitchFamily="50" charset="-128"/>
            </a:rPr>
            <a:t>2,909</a:t>
          </a:r>
          <a:r>
            <a:rPr kumimoji="1" lang="ja-JP" altLang="en-US" sz="1300">
              <a:latin typeface="ＭＳ Ｐゴシック" panose="020B0600070205080204" pitchFamily="50" charset="-128"/>
              <a:ea typeface="ＭＳ Ｐゴシック" panose="020B0600070205080204" pitchFamily="50" charset="-128"/>
            </a:rPr>
            <a:t>円増加している。扶助費、物件費、繰出金ともに町の歳出の大きな部分を占めるとともに、類似団体平均値や県平均値のどちらかを上回っている。各経費の推移を注視し、現在の行政サービスの水準を維持するために必要な取組の検討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9,741
9,668
24.49
6,118,619
5,863,686
173,666
2,864,524
4,697,764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165862</xdr:rowOff>
    </xdr:from>
    <xdr:to>
      <xdr:col>24</xdr:col>
      <xdr:colOff>63500</xdr:colOff>
      <xdr:row>38</xdr:row>
      <xdr:rowOff>14224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09512"/>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165862</xdr:rowOff>
    </xdr:from>
    <xdr:to>
      <xdr:col>19</xdr:col>
      <xdr:colOff>177800</xdr:colOff>
      <xdr:row>38</xdr:row>
      <xdr:rowOff>17653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09512"/>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17653</xdr:rowOff>
    </xdr:from>
    <xdr:to>
      <xdr:col>15</xdr:col>
      <xdr:colOff>50800</xdr:colOff>
      <xdr:row>38</xdr:row>
      <xdr:rowOff>28067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32753"/>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113665</xdr:rowOff>
    </xdr:from>
    <xdr:to>
      <xdr:col>10</xdr:col>
      <xdr:colOff>114300</xdr:colOff>
      <xdr:row>38</xdr:row>
      <xdr:rowOff>28067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57315"/>
          <a:ext cx="8890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38862</xdr:rowOff>
    </xdr:from>
    <xdr:to>
      <xdr:col>6</xdr:col>
      <xdr:colOff>38100</xdr:colOff>
      <xdr:row>36</xdr:row>
      <xdr:rowOff>140462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156989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8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134874</xdr:rowOff>
    </xdr:from>
    <xdr:to>
      <xdr:col>24</xdr:col>
      <xdr:colOff>114300</xdr:colOff>
      <xdr:row>38</xdr:row>
      <xdr:rowOff>65024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113301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5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115062</xdr:rowOff>
    </xdr:from>
    <xdr:to>
      <xdr:col>20</xdr:col>
      <xdr:colOff>38100</xdr:colOff>
      <xdr:row>38</xdr:row>
      <xdr:rowOff>45212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36339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138303</xdr:rowOff>
    </xdr:from>
    <xdr:to>
      <xdr:col>15</xdr:col>
      <xdr:colOff>101600</xdr:colOff>
      <xdr:row>38</xdr:row>
      <xdr:rowOff>68453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59580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7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148717</xdr:rowOff>
    </xdr:from>
    <xdr:to>
      <xdr:col>10</xdr:col>
      <xdr:colOff>165100</xdr:colOff>
      <xdr:row>38</xdr:row>
      <xdr:rowOff>78867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69994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62865</xdr:rowOff>
    </xdr:from>
    <xdr:to>
      <xdr:col>6</xdr:col>
      <xdr:colOff>38100</xdr:colOff>
      <xdr:row>37</xdr:row>
      <xdr:rowOff>164465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155592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9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27842</xdr:rowOff>
    </xdr:from>
    <xdr:to>
      <xdr:col>24</xdr:col>
      <xdr:colOff>63500</xdr:colOff>
      <xdr:row>58</xdr:row>
      <xdr:rowOff>123479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71942"/>
          <a:ext cx="838200" cy="9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25118</xdr:rowOff>
    </xdr:from>
    <xdr:to>
      <xdr:col>19</xdr:col>
      <xdr:colOff>177800</xdr:colOff>
      <xdr:row>58</xdr:row>
      <xdr:rowOff>27842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9218"/>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12594</xdr:rowOff>
    </xdr:from>
    <xdr:to>
      <xdr:col>15</xdr:col>
      <xdr:colOff>50800</xdr:colOff>
      <xdr:row>58</xdr:row>
      <xdr:rowOff>25118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56694"/>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12594</xdr:rowOff>
    </xdr:from>
    <xdr:to>
      <xdr:col>10</xdr:col>
      <xdr:colOff>114300</xdr:colOff>
      <xdr:row>59</xdr:row>
      <xdr:rowOff>16943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56694"/>
          <a:ext cx="889000" cy="17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10657</xdr:rowOff>
    </xdr:from>
    <xdr:to>
      <xdr:col>6</xdr:col>
      <xdr:colOff>38100</xdr:colOff>
      <xdr:row>58</xdr:row>
      <xdr:rowOff>112257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128784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72679</xdr:rowOff>
    </xdr:from>
    <xdr:to>
      <xdr:col>24</xdr:col>
      <xdr:colOff>114300</xdr:colOff>
      <xdr:row>59</xdr:row>
      <xdr:rowOff>2829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159056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3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148492</xdr:rowOff>
    </xdr:from>
    <xdr:to>
      <xdr:col>20</xdr:col>
      <xdr:colOff>38100</xdr:colOff>
      <xdr:row>58</xdr:row>
      <xdr:rowOff>78642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69769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1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145768</xdr:rowOff>
    </xdr:from>
    <xdr:to>
      <xdr:col>15</xdr:col>
      <xdr:colOff>101600</xdr:colOff>
      <xdr:row>58</xdr:row>
      <xdr:rowOff>75918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67045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133244</xdr:rowOff>
    </xdr:from>
    <xdr:to>
      <xdr:col>10</xdr:col>
      <xdr:colOff>165100</xdr:colOff>
      <xdr:row>58</xdr:row>
      <xdr:rowOff>63394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54521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9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137593</xdr:rowOff>
    </xdr:from>
    <xdr:to>
      <xdr:col>6</xdr:col>
      <xdr:colOff>38100</xdr:colOff>
      <xdr:row>59</xdr:row>
      <xdr:rowOff>67743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8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58870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7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6152</xdr:rowOff>
    </xdr:from>
    <xdr:to>
      <xdr:col>24</xdr:col>
      <xdr:colOff>63500</xdr:colOff>
      <xdr:row>76</xdr:row>
      <xdr:rowOff>104938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36352"/>
          <a:ext cx="838200" cy="9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6152</xdr:rowOff>
    </xdr:from>
    <xdr:to>
      <xdr:col>19</xdr:col>
      <xdr:colOff>177800</xdr:colOff>
      <xdr:row>77</xdr:row>
      <xdr:rowOff>81690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36352"/>
          <a:ext cx="889000" cy="24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81690</xdr:rowOff>
    </xdr:from>
    <xdr:to>
      <xdr:col>15</xdr:col>
      <xdr:colOff>50800</xdr:colOff>
      <xdr:row>77</xdr:row>
      <xdr:rowOff>116672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83340"/>
          <a:ext cx="889000" cy="3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116672</xdr:rowOff>
    </xdr:from>
    <xdr:to>
      <xdr:col>10</xdr:col>
      <xdr:colOff>114300</xdr:colOff>
      <xdr:row>78</xdr:row>
      <xdr:rowOff>27747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18322"/>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41526</xdr:rowOff>
    </xdr:from>
    <xdr:to>
      <xdr:col>6</xdr:col>
      <xdr:colOff>38100</xdr:colOff>
      <xdr:row>76</xdr:row>
      <xdr:rowOff>143126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159653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54138</xdr:rowOff>
    </xdr:from>
    <xdr:to>
      <xdr:col>24</xdr:col>
      <xdr:colOff>114300</xdr:colOff>
      <xdr:row>76</xdr:row>
      <xdr:rowOff>155738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32565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6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126802</xdr:rowOff>
    </xdr:from>
    <xdr:to>
      <xdr:col>20</xdr:col>
      <xdr:colOff>38100</xdr:colOff>
      <xdr:row>76</xdr:row>
      <xdr:rowOff>56952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73479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6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30890</xdr:rowOff>
    </xdr:from>
    <xdr:to>
      <xdr:col>15</xdr:col>
      <xdr:colOff>101600</xdr:colOff>
      <xdr:row>77</xdr:row>
      <xdr:rowOff>132490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123617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2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65872</xdr:rowOff>
    </xdr:from>
    <xdr:to>
      <xdr:col>10</xdr:col>
      <xdr:colOff>165100</xdr:colOff>
      <xdr:row>77</xdr:row>
      <xdr:rowOff>167472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158599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6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148397</xdr:rowOff>
    </xdr:from>
    <xdr:to>
      <xdr:col>6</xdr:col>
      <xdr:colOff>38100</xdr:colOff>
      <xdr:row>78</xdr:row>
      <xdr:rowOff>78547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69674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4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170635</xdr:rowOff>
    </xdr:from>
    <xdr:to>
      <xdr:col>24</xdr:col>
      <xdr:colOff>63500</xdr:colOff>
      <xdr:row>99</xdr:row>
      <xdr:rowOff>6696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72735"/>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6696</xdr:rowOff>
    </xdr:from>
    <xdr:to>
      <xdr:col>19</xdr:col>
      <xdr:colOff>177800</xdr:colOff>
      <xdr:row>99</xdr:row>
      <xdr:rowOff>10903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80246"/>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8401</xdr:rowOff>
    </xdr:from>
    <xdr:to>
      <xdr:col>15</xdr:col>
      <xdr:colOff>50800</xdr:colOff>
      <xdr:row>99</xdr:row>
      <xdr:rowOff>10903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81951"/>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5939</xdr:rowOff>
    </xdr:from>
    <xdr:to>
      <xdr:col>10</xdr:col>
      <xdr:colOff>114300</xdr:colOff>
      <xdr:row>99</xdr:row>
      <xdr:rowOff>8401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79489"/>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91726</xdr:rowOff>
    </xdr:from>
    <xdr:to>
      <xdr:col>6</xdr:col>
      <xdr:colOff>38100</xdr:colOff>
      <xdr:row>99</xdr:row>
      <xdr:rowOff>21876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9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38403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119835</xdr:rowOff>
    </xdr:from>
    <xdr:to>
      <xdr:col>24</xdr:col>
      <xdr:colOff>114300</xdr:colOff>
      <xdr:row>99</xdr:row>
      <xdr:rowOff>49985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127346</xdr:rowOff>
    </xdr:from>
    <xdr:to>
      <xdr:col>20</xdr:col>
      <xdr:colOff>38100</xdr:colOff>
      <xdr:row>99</xdr:row>
      <xdr:rowOff>57496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2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48623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2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131553</xdr:rowOff>
    </xdr:from>
    <xdr:to>
      <xdr:col>15</xdr:col>
      <xdr:colOff>101600</xdr:colOff>
      <xdr:row>99</xdr:row>
      <xdr:rowOff>61703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52830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2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129051</xdr:rowOff>
    </xdr:from>
    <xdr:to>
      <xdr:col>10</xdr:col>
      <xdr:colOff>165100</xdr:colOff>
      <xdr:row>99</xdr:row>
      <xdr:rowOff>59201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3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50328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2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126589</xdr:rowOff>
    </xdr:from>
    <xdr:to>
      <xdr:col>6</xdr:col>
      <xdr:colOff>38100</xdr:colOff>
      <xdr:row>99</xdr:row>
      <xdr:rowOff>56739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47866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2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5055</xdr:rowOff>
    </xdr:from>
    <xdr:to>
      <xdr:col>55</xdr:col>
      <xdr:colOff>0</xdr:colOff>
      <xdr:row>39</xdr:row>
      <xdr:rowOff>5359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91605"/>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4826</xdr:rowOff>
    </xdr:from>
    <xdr:to>
      <xdr:col>50</xdr:col>
      <xdr:colOff>114300</xdr:colOff>
      <xdr:row>39</xdr:row>
      <xdr:rowOff>5055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9137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4826</xdr:rowOff>
    </xdr:from>
    <xdr:to>
      <xdr:col>45</xdr:col>
      <xdr:colOff>177800</xdr:colOff>
      <xdr:row>39</xdr:row>
      <xdr:rowOff>5055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9137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5055</xdr:rowOff>
    </xdr:from>
    <xdr:to>
      <xdr:col>41</xdr:col>
      <xdr:colOff>50800</xdr:colOff>
      <xdr:row>39</xdr:row>
      <xdr:rowOff>5359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91605"/>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68859</xdr:rowOff>
    </xdr:from>
    <xdr:to>
      <xdr:col>36</xdr:col>
      <xdr:colOff>165100</xdr:colOff>
      <xdr:row>38</xdr:row>
      <xdr:rowOff>170459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15536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126009</xdr:rowOff>
    </xdr:from>
    <xdr:to>
      <xdr:col>55</xdr:col>
      <xdr:colOff>50800</xdr:colOff>
      <xdr:row>39</xdr:row>
      <xdr:rowOff>56159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52391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7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125705</xdr:rowOff>
    </xdr:from>
    <xdr:to>
      <xdr:col>50</xdr:col>
      <xdr:colOff>165100</xdr:colOff>
      <xdr:row>39</xdr:row>
      <xdr:rowOff>55855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46982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33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125476</xdr:rowOff>
    </xdr:from>
    <xdr:to>
      <xdr:col>46</xdr:col>
      <xdr:colOff>38100</xdr:colOff>
      <xdr:row>39</xdr:row>
      <xdr:rowOff>55626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46753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125705</xdr:rowOff>
    </xdr:from>
    <xdr:to>
      <xdr:col>41</xdr:col>
      <xdr:colOff>101600</xdr:colOff>
      <xdr:row>39</xdr:row>
      <xdr:rowOff>55855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46982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33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126009</xdr:rowOff>
    </xdr:from>
    <xdr:to>
      <xdr:col>36</xdr:col>
      <xdr:colOff>165100</xdr:colOff>
      <xdr:row>39</xdr:row>
      <xdr:rowOff>56159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4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47286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33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11244</xdr:rowOff>
    </xdr:from>
    <xdr:to>
      <xdr:col>55</xdr:col>
      <xdr:colOff>0</xdr:colOff>
      <xdr:row>56</xdr:row>
      <xdr:rowOff>119446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612444"/>
          <a:ext cx="838200" cy="10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114434</xdr:rowOff>
    </xdr:from>
    <xdr:to>
      <xdr:col>50</xdr:col>
      <xdr:colOff>114300</xdr:colOff>
      <xdr:row>56</xdr:row>
      <xdr:rowOff>119446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15634"/>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114434</xdr:rowOff>
    </xdr:from>
    <xdr:to>
      <xdr:col>45</xdr:col>
      <xdr:colOff>177800</xdr:colOff>
      <xdr:row>56</xdr:row>
      <xdr:rowOff>122258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15634"/>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59038</xdr:rowOff>
    </xdr:from>
    <xdr:to>
      <xdr:col>41</xdr:col>
      <xdr:colOff>50800</xdr:colOff>
      <xdr:row>56</xdr:row>
      <xdr:rowOff>122258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660238"/>
          <a:ext cx="889000" cy="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41786</xdr:rowOff>
    </xdr:from>
    <xdr:to>
      <xdr:col>36</xdr:col>
      <xdr:colOff>165100</xdr:colOff>
      <xdr:row>56</xdr:row>
      <xdr:rowOff>143386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4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134513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3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131894</xdr:rowOff>
    </xdr:from>
    <xdr:to>
      <xdr:col>55</xdr:col>
      <xdr:colOff>50800</xdr:colOff>
      <xdr:row>56</xdr:row>
      <xdr:rowOff>62044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154771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1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68646</xdr:rowOff>
    </xdr:from>
    <xdr:to>
      <xdr:col>50</xdr:col>
      <xdr:colOff>165100</xdr:colOff>
      <xdr:row>56</xdr:row>
      <xdr:rowOff>170246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161373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76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63634</xdr:rowOff>
    </xdr:from>
    <xdr:to>
      <xdr:col>46</xdr:col>
      <xdr:colOff>38100</xdr:colOff>
      <xdr:row>56</xdr:row>
      <xdr:rowOff>165234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156361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75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71458</xdr:rowOff>
    </xdr:from>
    <xdr:to>
      <xdr:col>41</xdr:col>
      <xdr:colOff>101600</xdr:colOff>
      <xdr:row>57</xdr:row>
      <xdr:rowOff>1608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18135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4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8238</xdr:rowOff>
    </xdr:from>
    <xdr:to>
      <xdr:col>36</xdr:col>
      <xdr:colOff>165100</xdr:colOff>
      <xdr:row>56</xdr:row>
      <xdr:rowOff>109838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0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126365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29285</xdr:rowOff>
    </xdr:from>
    <xdr:to>
      <xdr:col>55</xdr:col>
      <xdr:colOff>0</xdr:colOff>
      <xdr:row>79</xdr:row>
      <xdr:rowOff>31414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73835"/>
          <a:ext cx="838200" cy="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31414</xdr:rowOff>
    </xdr:from>
    <xdr:to>
      <xdr:col>50</xdr:col>
      <xdr:colOff>114300</xdr:colOff>
      <xdr:row>79</xdr:row>
      <xdr:rowOff>33519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75964"/>
          <a:ext cx="8890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33519</xdr:rowOff>
    </xdr:from>
    <xdr:to>
      <xdr:col>45</xdr:col>
      <xdr:colOff>177800</xdr:colOff>
      <xdr:row>79</xdr:row>
      <xdr:rowOff>34161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78069"/>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31243</xdr:rowOff>
    </xdr:from>
    <xdr:to>
      <xdr:col>41</xdr:col>
      <xdr:colOff>50800</xdr:colOff>
      <xdr:row>79</xdr:row>
      <xdr:rowOff>34161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75793"/>
          <a:ext cx="889000" cy="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127939</xdr:rowOff>
    </xdr:from>
    <xdr:to>
      <xdr:col>36</xdr:col>
      <xdr:colOff>165100</xdr:colOff>
      <xdr:row>79</xdr:row>
      <xdr:rowOff>58089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5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74616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7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149935</xdr:rowOff>
    </xdr:from>
    <xdr:to>
      <xdr:col>55</xdr:col>
      <xdr:colOff>50800</xdr:colOff>
      <xdr:row>79</xdr:row>
      <xdr:rowOff>80085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74609</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152064</xdr:rowOff>
    </xdr:from>
    <xdr:to>
      <xdr:col>50</xdr:col>
      <xdr:colOff>165100</xdr:colOff>
      <xdr:row>79</xdr:row>
      <xdr:rowOff>82214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2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73341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61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154169</xdr:rowOff>
    </xdr:from>
    <xdr:to>
      <xdr:col>46</xdr:col>
      <xdr:colOff>38100</xdr:colOff>
      <xdr:row>79</xdr:row>
      <xdr:rowOff>84319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2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75446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154811</xdr:rowOff>
    </xdr:from>
    <xdr:to>
      <xdr:col>41</xdr:col>
      <xdr:colOff>101600</xdr:colOff>
      <xdr:row>79</xdr:row>
      <xdr:rowOff>84961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2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76088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2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151893</xdr:rowOff>
    </xdr:from>
    <xdr:to>
      <xdr:col>36</xdr:col>
      <xdr:colOff>165100</xdr:colOff>
      <xdr:row>79</xdr:row>
      <xdr:rowOff>82043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73170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1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36562</xdr:rowOff>
    </xdr:from>
    <xdr:to>
      <xdr:col>55</xdr:col>
      <xdr:colOff>0</xdr:colOff>
      <xdr:row>98</xdr:row>
      <xdr:rowOff>1925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67212"/>
          <a:ext cx="838200" cy="13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1925</xdr:rowOff>
    </xdr:from>
    <xdr:to>
      <xdr:col>50</xdr:col>
      <xdr:colOff>114300</xdr:colOff>
      <xdr:row>98</xdr:row>
      <xdr:rowOff>65996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04025"/>
          <a:ext cx="889000" cy="6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48792</xdr:rowOff>
    </xdr:from>
    <xdr:to>
      <xdr:col>45</xdr:col>
      <xdr:colOff>177800</xdr:colOff>
      <xdr:row>98</xdr:row>
      <xdr:rowOff>65996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50892"/>
          <a:ext cx="889000" cy="1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149194</xdr:rowOff>
    </xdr:from>
    <xdr:to>
      <xdr:col>41</xdr:col>
      <xdr:colOff>50800</xdr:colOff>
      <xdr:row>98</xdr:row>
      <xdr:rowOff>48792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08394"/>
          <a:ext cx="889000" cy="24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97692</xdr:rowOff>
    </xdr:from>
    <xdr:to>
      <xdr:col>36</xdr:col>
      <xdr:colOff>165100</xdr:colOff>
      <xdr:row>98</xdr:row>
      <xdr:rowOff>27842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2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18969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2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157212</xdr:rowOff>
    </xdr:from>
    <xdr:to>
      <xdr:col>55</xdr:col>
      <xdr:colOff>50800</xdr:colOff>
      <xdr:row>97</xdr:row>
      <xdr:rowOff>87362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8639</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6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122575</xdr:rowOff>
    </xdr:from>
    <xdr:to>
      <xdr:col>50</xdr:col>
      <xdr:colOff>165100</xdr:colOff>
      <xdr:row>98</xdr:row>
      <xdr:rowOff>52725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69252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2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15196</xdr:rowOff>
    </xdr:from>
    <xdr:to>
      <xdr:col>46</xdr:col>
      <xdr:colOff>38100</xdr:colOff>
      <xdr:row>98</xdr:row>
      <xdr:rowOff>116796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107923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169442</xdr:rowOff>
    </xdr:from>
    <xdr:to>
      <xdr:col>41</xdr:col>
      <xdr:colOff>101600</xdr:colOff>
      <xdr:row>98</xdr:row>
      <xdr:rowOff>99592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0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90719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9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98394</xdr:rowOff>
    </xdr:from>
    <xdr:to>
      <xdr:col>36</xdr:col>
      <xdr:colOff>165100</xdr:colOff>
      <xdr:row>97</xdr:row>
      <xdr:rowOff>28544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45071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33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67005</xdr:rowOff>
    </xdr:from>
    <xdr:to>
      <xdr:col>85</xdr:col>
      <xdr:colOff>127000</xdr:colOff>
      <xdr:row>39</xdr:row>
      <xdr:rowOff>83065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753555"/>
          <a:ext cx="8382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83065</xdr:rowOff>
    </xdr:from>
    <xdr:to>
      <xdr:col>81</xdr:col>
      <xdr:colOff>50800</xdr:colOff>
      <xdr:row>39</xdr:row>
      <xdr:rowOff>93485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69615"/>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93485</xdr:rowOff>
    </xdr:from>
    <xdr:to>
      <xdr:col>76</xdr:col>
      <xdr:colOff>114300</xdr:colOff>
      <xdr:row>39</xdr:row>
      <xdr:rowOff>101447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780035"/>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93904</xdr:rowOff>
    </xdr:from>
    <xdr:to>
      <xdr:col>71</xdr:col>
      <xdr:colOff>177800</xdr:colOff>
      <xdr:row>39</xdr:row>
      <xdr:rowOff>101447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780454"/>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119685</xdr:rowOff>
    </xdr:from>
    <xdr:to>
      <xdr:col>67</xdr:col>
      <xdr:colOff>101600</xdr:colOff>
      <xdr:row>38</xdr:row>
      <xdr:rowOff>49835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66362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16205</xdr:rowOff>
    </xdr:from>
    <xdr:to>
      <xdr:col>85</xdr:col>
      <xdr:colOff>177800</xdr:colOff>
      <xdr:row>39</xdr:row>
      <xdr:rowOff>117805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7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102582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61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32265</xdr:rowOff>
    </xdr:from>
    <xdr:to>
      <xdr:col>81</xdr:col>
      <xdr:colOff>101600</xdr:colOff>
      <xdr:row>39</xdr:row>
      <xdr:rowOff>133865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7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124992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8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42685</xdr:rowOff>
    </xdr:from>
    <xdr:to>
      <xdr:col>76</xdr:col>
      <xdr:colOff>165100</xdr:colOff>
      <xdr:row>39</xdr:row>
      <xdr:rowOff>144285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7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135412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82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50647</xdr:rowOff>
    </xdr:from>
    <xdr:to>
      <xdr:col>72</xdr:col>
      <xdr:colOff>38100</xdr:colOff>
      <xdr:row>39</xdr:row>
      <xdr:rowOff>152247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7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143374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8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43104</xdr:rowOff>
    </xdr:from>
    <xdr:to>
      <xdr:col>67</xdr:col>
      <xdr:colOff>101600</xdr:colOff>
      <xdr:row>39</xdr:row>
      <xdr:rowOff>144704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7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135831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8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48188</xdr:rowOff>
    </xdr:from>
    <xdr:to>
      <xdr:col>85</xdr:col>
      <xdr:colOff>127000</xdr:colOff>
      <xdr:row>58</xdr:row>
      <xdr:rowOff>73051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92288"/>
          <a:ext cx="838200" cy="2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73051</xdr:rowOff>
    </xdr:from>
    <xdr:to>
      <xdr:col>81</xdr:col>
      <xdr:colOff>50800</xdr:colOff>
      <xdr:row>58</xdr:row>
      <xdr:rowOff>78180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17151"/>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76926</xdr:rowOff>
    </xdr:from>
    <xdr:to>
      <xdr:col>76</xdr:col>
      <xdr:colOff>114300</xdr:colOff>
      <xdr:row>58</xdr:row>
      <xdr:rowOff>78180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10021026"/>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76926</xdr:rowOff>
    </xdr:from>
    <xdr:to>
      <xdr:col>71</xdr:col>
      <xdr:colOff>177800</xdr:colOff>
      <xdr:row>58</xdr:row>
      <xdr:rowOff>87709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21026"/>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58424</xdr:rowOff>
    </xdr:from>
    <xdr:to>
      <xdr:col>67</xdr:col>
      <xdr:colOff>101600</xdr:colOff>
      <xdr:row>57</xdr:row>
      <xdr:rowOff>160024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5101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168838</xdr:rowOff>
    </xdr:from>
    <xdr:to>
      <xdr:col>85</xdr:col>
      <xdr:colOff>177800</xdr:colOff>
      <xdr:row>58</xdr:row>
      <xdr:rowOff>98988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83765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5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22251</xdr:rowOff>
    </xdr:from>
    <xdr:to>
      <xdr:col>81</xdr:col>
      <xdr:colOff>101600</xdr:colOff>
      <xdr:row>58</xdr:row>
      <xdr:rowOff>123851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114978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27380</xdr:rowOff>
    </xdr:from>
    <xdr:to>
      <xdr:col>76</xdr:col>
      <xdr:colOff>165100</xdr:colOff>
      <xdr:row>58</xdr:row>
      <xdr:rowOff>128980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120107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6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26126</xdr:rowOff>
    </xdr:from>
    <xdr:to>
      <xdr:col>72</xdr:col>
      <xdr:colOff>38100</xdr:colOff>
      <xdr:row>58</xdr:row>
      <xdr:rowOff>127726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118853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6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36909</xdr:rowOff>
    </xdr:from>
    <xdr:to>
      <xdr:col>67</xdr:col>
      <xdr:colOff>101600</xdr:colOff>
      <xdr:row>58</xdr:row>
      <xdr:rowOff>138509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8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129636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7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81274</xdr:rowOff>
    </xdr:from>
    <xdr:to>
      <xdr:col>85</xdr:col>
      <xdr:colOff>127000</xdr:colOff>
      <xdr:row>78</xdr:row>
      <xdr:rowOff>118078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54374"/>
          <a:ext cx="8382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118078</xdr:rowOff>
    </xdr:from>
    <xdr:to>
      <xdr:col>81</xdr:col>
      <xdr:colOff>50800</xdr:colOff>
      <xdr:row>78</xdr:row>
      <xdr:rowOff>166942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91178"/>
          <a:ext cx="8890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166942</xdr:rowOff>
    </xdr:from>
    <xdr:to>
      <xdr:col>76</xdr:col>
      <xdr:colOff>114300</xdr:colOff>
      <xdr:row>79</xdr:row>
      <xdr:rowOff>11685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40042"/>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11685</xdr:rowOff>
    </xdr:from>
    <xdr:to>
      <xdr:col>71</xdr:col>
      <xdr:colOff>177800</xdr:colOff>
      <xdr:row>79</xdr:row>
      <xdr:rowOff>40354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56235"/>
          <a:ext cx="889000" cy="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42990</xdr:rowOff>
    </xdr:from>
    <xdr:to>
      <xdr:col>67</xdr:col>
      <xdr:colOff>101600</xdr:colOff>
      <xdr:row>78</xdr:row>
      <xdr:rowOff>144590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161117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30474</xdr:rowOff>
    </xdr:from>
    <xdr:to>
      <xdr:col>85</xdr:col>
      <xdr:colOff>177800</xdr:colOff>
      <xdr:row>78</xdr:row>
      <xdr:rowOff>132074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8901</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67278</xdr:rowOff>
    </xdr:from>
    <xdr:to>
      <xdr:col>81</xdr:col>
      <xdr:colOff>101600</xdr:colOff>
      <xdr:row>78</xdr:row>
      <xdr:rowOff>168878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160005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3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116142</xdr:rowOff>
    </xdr:from>
    <xdr:to>
      <xdr:col>76</xdr:col>
      <xdr:colOff>165100</xdr:colOff>
      <xdr:row>79</xdr:row>
      <xdr:rowOff>46292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37419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8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132335</xdr:rowOff>
    </xdr:from>
    <xdr:to>
      <xdr:col>72</xdr:col>
      <xdr:colOff>38100</xdr:colOff>
      <xdr:row>79</xdr:row>
      <xdr:rowOff>62485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53612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9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161004</xdr:rowOff>
    </xdr:from>
    <xdr:to>
      <xdr:col>67</xdr:col>
      <xdr:colOff>101600</xdr:colOff>
      <xdr:row>79</xdr:row>
      <xdr:rowOff>91154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82281</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108610</xdr:rowOff>
    </xdr:from>
    <xdr:to>
      <xdr:col>85</xdr:col>
      <xdr:colOff>127000</xdr:colOff>
      <xdr:row>97</xdr:row>
      <xdr:rowOff>114329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39260"/>
          <a:ext cx="83820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113361</xdr:rowOff>
    </xdr:from>
    <xdr:to>
      <xdr:col>81</xdr:col>
      <xdr:colOff>50800</xdr:colOff>
      <xdr:row>97</xdr:row>
      <xdr:rowOff>114329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44011"/>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113361</xdr:rowOff>
    </xdr:from>
    <xdr:to>
      <xdr:col>76</xdr:col>
      <xdr:colOff>114300</xdr:colOff>
      <xdr:row>97</xdr:row>
      <xdr:rowOff>123022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44011"/>
          <a:ext cx="8890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95278</xdr:rowOff>
    </xdr:from>
    <xdr:to>
      <xdr:col>71</xdr:col>
      <xdr:colOff>177800</xdr:colOff>
      <xdr:row>97</xdr:row>
      <xdr:rowOff>123022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25928"/>
          <a:ext cx="889000" cy="2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57810</xdr:rowOff>
    </xdr:from>
    <xdr:to>
      <xdr:col>85</xdr:col>
      <xdr:colOff>177800</xdr:colOff>
      <xdr:row>97</xdr:row>
      <xdr:rowOff>159410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36237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6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63529</xdr:rowOff>
    </xdr:from>
    <xdr:to>
      <xdr:col>81</xdr:col>
      <xdr:colOff>101600</xdr:colOff>
      <xdr:row>97</xdr:row>
      <xdr:rowOff>165129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156256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62561</xdr:rowOff>
    </xdr:from>
    <xdr:to>
      <xdr:col>76</xdr:col>
      <xdr:colOff>165100</xdr:colOff>
      <xdr:row>97</xdr:row>
      <xdr:rowOff>164161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155288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72222</xdr:rowOff>
    </xdr:from>
    <xdr:to>
      <xdr:col>72</xdr:col>
      <xdr:colOff>38100</xdr:colOff>
      <xdr:row>98</xdr:row>
      <xdr:rowOff>2372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0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164949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9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44478</xdr:rowOff>
    </xdr:from>
    <xdr:to>
      <xdr:col>67</xdr:col>
      <xdr:colOff>101600</xdr:colOff>
      <xdr:row>97</xdr:row>
      <xdr:rowOff>146078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137205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6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39878</xdr:rowOff>
    </xdr:from>
    <xdr:to>
      <xdr:col>98</xdr:col>
      <xdr:colOff>38100</xdr:colOff>
      <xdr:row>38</xdr:row>
      <xdr:rowOff>141478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158005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令和元年度決算では、農林水産業費及び土木費が類似団体平均値を上回った。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農林水産業費は、住民一人当たりコストが</a:t>
          </a:r>
          <a:r>
            <a:rPr kumimoji="1" lang="en-US" altLang="ja-JP" sz="1300">
              <a:latin typeface="ＭＳ Ｐゴシック" panose="020B0600070205080204" pitchFamily="50" charset="-128"/>
              <a:ea typeface="ＭＳ Ｐゴシック" panose="020B0600070205080204" pitchFamily="50" charset="-128"/>
            </a:rPr>
            <a:t>62,477</a:t>
          </a:r>
          <a:r>
            <a:rPr kumimoji="1" lang="ja-JP" altLang="en-US" sz="1300">
              <a:latin typeface="ＭＳ Ｐゴシック" panose="020B0600070205080204" pitchFamily="50" charset="-128"/>
              <a:ea typeface="ＭＳ Ｐゴシック" panose="020B0600070205080204" pitchFamily="50" charset="-128"/>
            </a:rPr>
            <a:t>円となり、昨年度と比較して</a:t>
          </a:r>
          <a:r>
            <a:rPr kumimoji="1" lang="en-US" altLang="ja-JP" sz="1300">
              <a:latin typeface="ＭＳ Ｐゴシック" panose="020B0600070205080204" pitchFamily="50" charset="-128"/>
              <a:ea typeface="ＭＳ Ｐゴシック" panose="020B0600070205080204" pitchFamily="50" charset="-128"/>
            </a:rPr>
            <a:t>18,933</a:t>
          </a:r>
          <a:r>
            <a:rPr kumimoji="1" lang="ja-JP" altLang="en-US" sz="1300">
              <a:latin typeface="ＭＳ Ｐゴシック" panose="020B0600070205080204" pitchFamily="50" charset="-128"/>
              <a:ea typeface="ＭＳ Ｐゴシック" panose="020B0600070205080204" pitchFamily="50" charset="-128"/>
            </a:rPr>
            <a:t>円増加し、土木費は、住民一人当たりコストが</a:t>
          </a:r>
          <a:r>
            <a:rPr kumimoji="1" lang="en-US" altLang="ja-JP" sz="1300">
              <a:latin typeface="ＭＳ Ｐゴシック" panose="020B0600070205080204" pitchFamily="50" charset="-128"/>
              <a:ea typeface="ＭＳ Ｐゴシック" panose="020B0600070205080204" pitchFamily="50" charset="-128"/>
            </a:rPr>
            <a:t>124,082</a:t>
          </a:r>
          <a:r>
            <a:rPr kumimoji="1" lang="ja-JP" altLang="en-US" sz="1300">
              <a:latin typeface="ＭＳ Ｐゴシック" panose="020B0600070205080204" pitchFamily="50" charset="-128"/>
              <a:ea typeface="ＭＳ Ｐゴシック" panose="020B0600070205080204" pitchFamily="50" charset="-128"/>
            </a:rPr>
            <a:t>円となり、昨年度と比較して</a:t>
          </a:r>
          <a:r>
            <a:rPr kumimoji="1" lang="en-US" altLang="ja-JP" sz="1300">
              <a:latin typeface="ＭＳ Ｐゴシック" panose="020B0600070205080204" pitchFamily="50" charset="-128"/>
              <a:ea typeface="ＭＳ Ｐゴシック" panose="020B0600070205080204" pitchFamily="50" charset="-128"/>
            </a:rPr>
            <a:t>41,9894</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農林水産業費は、各排水施設の設備の改修・更新工事に係るものが、土木費は、令和元年度に開園した公園の整備費や道路関連事業が、主に影響しているものと見込まれる。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財政調整基金残高は、適切な財源の確保と歳出の精査により、取崩を回避しており、前年度とほぼ同額を維持できている。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実質単年度収支については、次年度の財源確保のため、多額の繰越金を見込んでいることにより高い水準が続いている。今後は、的確に決算見込額を把握するように努めていく。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全会計における標準財政規模比の黒字額は平成</a:t>
          </a:r>
          <a:r>
            <a:rPr lang="en-US" altLang="ja-JP"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年度と比較して、</a:t>
          </a:r>
          <a:r>
            <a:rPr lang="en-US" altLang="ja-JP"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2.16</a:t>
          </a:r>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減少した。主な要因としては、一般会計の黒字額及び水道事業特別会計の黒字額の減少である。一般会計は、翌年度の財源として見込んだ繰越額の減少によるものであり、水度事業特別会計は、水道管の付設等の事業の実施によるものである。また、平成</a:t>
          </a:r>
          <a:r>
            <a:rPr lang="en-US" altLang="ja-JP"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年度まで赤字の決算となっていた国保会計については、平成</a:t>
          </a:r>
          <a:r>
            <a:rPr lang="en-US" altLang="ja-JP"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年度から黒字の決算となっており、令和元年度も黒字の決算となった。</a:t>
          </a:r>
          <a:endParaRPr lang="en-US" altLang="ja-JP"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令和</a:t>
          </a:r>
          <a:r>
            <a:rPr lang="en-US" altLang="ja-JP"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a:t>
          </a:r>
          <a:r>
            <a:rPr lang="ja-JP" altLang="en-US"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年度から水道事業の広域化が予定されているため、全会計における標準財政規模比の黒字額は、更なる減少が見込まれているが、今後も健全な財政運営に努める。</a:t>
          </a:r>
          <a:endParaRPr lang="en-US" altLang="ja-JP" sz="14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Y10" sqref="AY10:BM1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6118619</v>
      </c>
      <c r="BO4" s="462"/>
      <c r="BP4" s="462"/>
      <c r="BQ4" s="462"/>
      <c r="BR4" s="462"/>
      <c r="BS4" s="462"/>
      <c r="BT4" s="462"/>
      <c r="BU4" s="463"/>
      <c r="BV4" s="461">
        <v>5974760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6.1</v>
      </c>
      <c r="CU4" s="646"/>
      <c r="CV4" s="646"/>
      <c r="CW4" s="646"/>
      <c r="CX4" s="646"/>
      <c r="CY4" s="646"/>
      <c r="CZ4" s="646"/>
      <c r="DA4" s="647"/>
      <c r="DB4" s="645">
        <v>6.8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5863686</v>
      </c>
      <c r="BO5" s="467"/>
      <c r="BP5" s="467"/>
      <c r="BQ5" s="467"/>
      <c r="BR5" s="467"/>
      <c r="BS5" s="467"/>
      <c r="BT5" s="467"/>
      <c r="BU5" s="468"/>
      <c r="BV5" s="466">
        <v>5761356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91.4</v>
      </c>
      <c r="CU5" s="437"/>
      <c r="CV5" s="437"/>
      <c r="CW5" s="437"/>
      <c r="CX5" s="437"/>
      <c r="CY5" s="437"/>
      <c r="CZ5" s="437"/>
      <c r="DA5" s="438"/>
      <c r="DB5" s="436">
        <v>88.1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254933</v>
      </c>
      <c r="BO6" s="467"/>
      <c r="BP6" s="467"/>
      <c r="BQ6" s="467"/>
      <c r="BR6" s="467"/>
      <c r="BS6" s="467"/>
      <c r="BT6" s="467"/>
      <c r="BU6" s="468"/>
      <c r="BV6" s="466">
        <v>213404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94.9</v>
      </c>
      <c r="CU6" s="620"/>
      <c r="CV6" s="620"/>
      <c r="CW6" s="620"/>
      <c r="CX6" s="620"/>
      <c r="CY6" s="620"/>
      <c r="CZ6" s="620"/>
      <c r="DA6" s="621"/>
      <c r="DB6" s="619">
        <v>92.4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81267</v>
      </c>
      <c r="BO7" s="467"/>
      <c r="BP7" s="467"/>
      <c r="BQ7" s="467"/>
      <c r="BR7" s="467"/>
      <c r="BS7" s="467"/>
      <c r="BT7" s="467"/>
      <c r="BU7" s="468"/>
      <c r="BV7" s="466">
        <v>17148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2864524</v>
      </c>
      <c r="CU7" s="467"/>
      <c r="CV7" s="467"/>
      <c r="CW7" s="467"/>
      <c r="CX7" s="467"/>
      <c r="CY7" s="467"/>
      <c r="CZ7" s="467"/>
      <c r="DA7" s="468"/>
      <c r="DB7" s="466">
        <v>2885347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105</v>
      </c>
      <c r="AV8" s="524"/>
      <c r="AW8" s="524"/>
      <c r="AX8" s="524"/>
      <c r="AY8" s="446" t="s">
        <v>109</v>
      </c>
      <c r="AZ8" s="447"/>
      <c r="BA8" s="447"/>
      <c r="BB8" s="447"/>
      <c r="BC8" s="447"/>
      <c r="BD8" s="447"/>
      <c r="BE8" s="447"/>
      <c r="BF8" s="447"/>
      <c r="BG8" s="447"/>
      <c r="BH8" s="447"/>
      <c r="BI8" s="447"/>
      <c r="BJ8" s="447"/>
      <c r="BK8" s="447"/>
      <c r="BL8" s="447"/>
      <c r="BM8" s="448"/>
      <c r="BN8" s="466">
        <v>173666</v>
      </c>
      <c r="BO8" s="467"/>
      <c r="BP8" s="467"/>
      <c r="BQ8" s="467"/>
      <c r="BR8" s="467"/>
      <c r="BS8" s="467"/>
      <c r="BT8" s="467"/>
      <c r="BU8" s="468"/>
      <c r="BV8" s="466">
        <v>196256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v>
      </c>
      <c r="CU8" s="580"/>
      <c r="CV8" s="580"/>
      <c r="CW8" s="580"/>
      <c r="CX8" s="580"/>
      <c r="CY8" s="580"/>
      <c r="CZ8" s="580"/>
      <c r="DA8" s="581"/>
      <c r="DB8" s="579">
        <v>0.39</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9583</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-22590</v>
      </c>
      <c r="BO9" s="467"/>
      <c r="BP9" s="467"/>
      <c r="BQ9" s="467"/>
      <c r="BR9" s="467"/>
      <c r="BS9" s="467"/>
      <c r="BT9" s="467"/>
      <c r="BU9" s="468"/>
      <c r="BV9" s="466">
        <v>17147</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11.7</v>
      </c>
      <c r="CU9" s="437"/>
      <c r="CV9" s="437"/>
      <c r="CW9" s="437"/>
      <c r="CX9" s="437"/>
      <c r="CY9" s="437"/>
      <c r="CZ9" s="437"/>
      <c r="DA9" s="438"/>
      <c r="DB9" s="436">
        <v>11.8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9515</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3935</v>
      </c>
      <c r="BO10" s="467"/>
      <c r="BP10" s="467"/>
      <c r="BQ10" s="467"/>
      <c r="BR10" s="467"/>
      <c r="BS10" s="467"/>
      <c r="BT10" s="467"/>
      <c r="BU10" s="468"/>
      <c r="BV10" s="466">
        <v>4082</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9741</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120000</v>
      </c>
      <c r="BO12" s="467"/>
      <c r="BP12" s="467"/>
      <c r="BQ12" s="467"/>
      <c r="BR12" s="467"/>
      <c r="BS12" s="467"/>
      <c r="BT12" s="467"/>
      <c r="BU12" s="468"/>
      <c r="BV12" s="466">
        <v>90000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9668</v>
      </c>
      <c r="S13" s="570"/>
      <c r="T13" s="570"/>
      <c r="U13" s="570"/>
      <c r="V13" s="571"/>
      <c r="W13" s="557" t="s">
        <v>139</v>
      </c>
      <c r="X13" s="479"/>
      <c r="Y13" s="479"/>
      <c r="Z13" s="479"/>
      <c r="AA13" s="479"/>
      <c r="AB13" s="480"/>
      <c r="AC13" s="442">
        <v>590</v>
      </c>
      <c r="AD13" s="443"/>
      <c r="AE13" s="443"/>
      <c r="AF13" s="443"/>
      <c r="AG13" s="444"/>
      <c r="AH13" s="442">
        <v>593</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-138655</v>
      </c>
      <c r="BO13" s="467"/>
      <c r="BP13" s="467"/>
      <c r="BQ13" s="467"/>
      <c r="BR13" s="467"/>
      <c r="BS13" s="467"/>
      <c r="BT13" s="467"/>
      <c r="BU13" s="468"/>
      <c r="BV13" s="466">
        <v>-68771</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11.4</v>
      </c>
      <c r="CU13" s="437"/>
      <c r="CV13" s="437"/>
      <c r="CW13" s="437"/>
      <c r="CX13" s="437"/>
      <c r="CY13" s="437"/>
      <c r="CZ13" s="437"/>
      <c r="DA13" s="438"/>
      <c r="DB13" s="436">
        <v>10.1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9679</v>
      </c>
      <c r="S14" s="570"/>
      <c r="T14" s="570"/>
      <c r="U14" s="570"/>
      <c r="V14" s="571"/>
      <c r="W14" s="572"/>
      <c r="X14" s="482"/>
      <c r="Y14" s="482"/>
      <c r="Z14" s="482"/>
      <c r="AA14" s="482"/>
      <c r="AB14" s="483"/>
      <c r="AC14" s="562">
        <v>11.9</v>
      </c>
      <c r="AD14" s="563"/>
      <c r="AE14" s="563"/>
      <c r="AF14" s="563"/>
      <c r="AG14" s="564"/>
      <c r="AH14" s="562">
        <v>12.8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9621</v>
      </c>
      <c r="S15" s="570"/>
      <c r="T15" s="570"/>
      <c r="U15" s="570"/>
      <c r="V15" s="571"/>
      <c r="W15" s="557" t="s">
        <v>146</v>
      </c>
      <c r="X15" s="479"/>
      <c r="Y15" s="479"/>
      <c r="Z15" s="479"/>
      <c r="AA15" s="479"/>
      <c r="AB15" s="480"/>
      <c r="AC15" s="442">
        <v>1347</v>
      </c>
      <c r="AD15" s="443"/>
      <c r="AE15" s="443"/>
      <c r="AF15" s="443"/>
      <c r="AG15" s="444"/>
      <c r="AH15" s="442">
        <v>1270</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1023546</v>
      </c>
      <c r="BO15" s="462"/>
      <c r="BP15" s="462"/>
      <c r="BQ15" s="462"/>
      <c r="BR15" s="462"/>
      <c r="BS15" s="462"/>
      <c r="BT15" s="462"/>
      <c r="BU15" s="463"/>
      <c r="BV15" s="461">
        <v>1000344</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27.3</v>
      </c>
      <c r="AD16" s="563"/>
      <c r="AE16" s="563"/>
      <c r="AF16" s="563"/>
      <c r="AG16" s="564"/>
      <c r="AH16" s="562">
        <v>27.4</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2488786</v>
      </c>
      <c r="BO16" s="467"/>
      <c r="BP16" s="467"/>
      <c r="BQ16" s="467"/>
      <c r="BR16" s="467"/>
      <c r="BS16" s="467"/>
      <c r="BT16" s="467"/>
      <c r="BU16" s="468"/>
      <c r="BV16" s="466">
        <v>2473280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3003</v>
      </c>
      <c r="AD17" s="443"/>
      <c r="AE17" s="443"/>
      <c r="AF17" s="443"/>
      <c r="AG17" s="444"/>
      <c r="AH17" s="442">
        <v>2765</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1295888</v>
      </c>
      <c r="BO17" s="467"/>
      <c r="BP17" s="467"/>
      <c r="BQ17" s="467"/>
      <c r="BR17" s="467"/>
      <c r="BS17" s="467"/>
      <c r="BT17" s="467"/>
      <c r="BU17" s="468"/>
      <c r="BV17" s="466">
        <v>1264928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24.49</v>
      </c>
      <c r="M18" s="531"/>
      <c r="N18" s="531"/>
      <c r="O18" s="531"/>
      <c r="P18" s="531"/>
      <c r="Q18" s="531"/>
      <c r="R18" s="532"/>
      <c r="S18" s="532"/>
      <c r="T18" s="532"/>
      <c r="U18" s="532"/>
      <c r="V18" s="533"/>
      <c r="W18" s="547"/>
      <c r="X18" s="548"/>
      <c r="Y18" s="548"/>
      <c r="Z18" s="548"/>
      <c r="AA18" s="548"/>
      <c r="AB18" s="558"/>
      <c r="AC18" s="430">
        <v>60.8</v>
      </c>
      <c r="AD18" s="431"/>
      <c r="AE18" s="431"/>
      <c r="AF18" s="431"/>
      <c r="AG18" s="534"/>
      <c r="AH18" s="430">
        <v>59.7</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2649968</v>
      </c>
      <c r="BO18" s="467"/>
      <c r="BP18" s="467"/>
      <c r="BQ18" s="467"/>
      <c r="BR18" s="467"/>
      <c r="BS18" s="467"/>
      <c r="BT18" s="467"/>
      <c r="BU18" s="468"/>
      <c r="BV18" s="466">
        <v>2565134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391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3489865</v>
      </c>
      <c r="BO19" s="467"/>
      <c r="BP19" s="467"/>
      <c r="BQ19" s="467"/>
      <c r="BR19" s="467"/>
      <c r="BS19" s="467"/>
      <c r="BT19" s="467"/>
      <c r="BU19" s="468"/>
      <c r="BV19" s="466">
        <v>3429027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3225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4697764</v>
      </c>
      <c r="BO23" s="467"/>
      <c r="BP23" s="467"/>
      <c r="BQ23" s="467"/>
      <c r="BR23" s="467"/>
      <c r="BS23" s="467"/>
      <c r="BT23" s="467"/>
      <c r="BU23" s="468"/>
      <c r="BV23" s="466">
        <v>4410633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7146</v>
      </c>
      <c r="R24" s="443"/>
      <c r="S24" s="443"/>
      <c r="T24" s="443"/>
      <c r="U24" s="443"/>
      <c r="V24" s="444"/>
      <c r="W24" s="508"/>
      <c r="X24" s="499"/>
      <c r="Y24" s="500"/>
      <c r="Z24" s="439" t="s">
        <v>170</v>
      </c>
      <c r="AA24" s="440"/>
      <c r="AB24" s="440"/>
      <c r="AC24" s="440"/>
      <c r="AD24" s="440"/>
      <c r="AE24" s="440"/>
      <c r="AF24" s="440"/>
      <c r="AG24" s="441"/>
      <c r="AH24" s="442">
        <v>84</v>
      </c>
      <c r="AI24" s="443"/>
      <c r="AJ24" s="443"/>
      <c r="AK24" s="443"/>
      <c r="AL24" s="444"/>
      <c r="AM24" s="442">
        <v>235620</v>
      </c>
      <c r="AN24" s="443"/>
      <c r="AO24" s="443"/>
      <c r="AP24" s="443"/>
      <c r="AQ24" s="443"/>
      <c r="AR24" s="444"/>
      <c r="AS24" s="442">
        <v>2805</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4601589</v>
      </c>
      <c r="BO24" s="467"/>
      <c r="BP24" s="467"/>
      <c r="BQ24" s="467"/>
      <c r="BR24" s="467"/>
      <c r="BS24" s="467"/>
      <c r="BT24" s="467"/>
      <c r="BU24" s="468"/>
      <c r="BV24" s="466">
        <v>4329344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5859</v>
      </c>
      <c r="R25" s="443"/>
      <c r="S25" s="443"/>
      <c r="T25" s="443"/>
      <c r="U25" s="443"/>
      <c r="V25" s="444"/>
      <c r="W25" s="508"/>
      <c r="X25" s="499"/>
      <c r="Y25" s="500"/>
      <c r="Z25" s="439" t="s">
        <v>173</v>
      </c>
      <c r="AA25" s="440"/>
      <c r="AB25" s="440"/>
      <c r="AC25" s="440"/>
      <c r="AD25" s="440"/>
      <c r="AE25" s="440"/>
      <c r="AF25" s="440"/>
      <c r="AG25" s="441"/>
      <c r="AH25" s="442" t="s">
        <v>137</v>
      </c>
      <c r="AI25" s="443"/>
      <c r="AJ25" s="443"/>
      <c r="AK25" s="443"/>
      <c r="AL25" s="444"/>
      <c r="AM25" s="442" t="s">
        <v>174</v>
      </c>
      <c r="AN25" s="443"/>
      <c r="AO25" s="443"/>
      <c r="AP25" s="443"/>
      <c r="AQ25" s="443"/>
      <c r="AR25" s="444"/>
      <c r="AS25" s="442" t="s">
        <v>137</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771076</v>
      </c>
      <c r="BO25" s="462"/>
      <c r="BP25" s="462"/>
      <c r="BQ25" s="462"/>
      <c r="BR25" s="462"/>
      <c r="BS25" s="462"/>
      <c r="BT25" s="462"/>
      <c r="BU25" s="463"/>
      <c r="BV25" s="461">
        <v>662868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4950</v>
      </c>
      <c r="R26" s="443"/>
      <c r="S26" s="443"/>
      <c r="T26" s="443"/>
      <c r="U26" s="443"/>
      <c r="V26" s="444"/>
      <c r="W26" s="508"/>
      <c r="X26" s="499"/>
      <c r="Y26" s="500"/>
      <c r="Z26" s="439" t="s">
        <v>177</v>
      </c>
      <c r="AA26" s="521"/>
      <c r="AB26" s="521"/>
      <c r="AC26" s="521"/>
      <c r="AD26" s="521"/>
      <c r="AE26" s="521"/>
      <c r="AF26" s="521"/>
      <c r="AG26" s="522"/>
      <c r="AH26" s="442" t="s">
        <v>174</v>
      </c>
      <c r="AI26" s="443"/>
      <c r="AJ26" s="443"/>
      <c r="AK26" s="443"/>
      <c r="AL26" s="444"/>
      <c r="AM26" s="442" t="s">
        <v>137</v>
      </c>
      <c r="AN26" s="443"/>
      <c r="AO26" s="443"/>
      <c r="AP26" s="443"/>
      <c r="AQ26" s="443"/>
      <c r="AR26" s="444"/>
      <c r="AS26" s="442" t="s">
        <v>137</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3260</v>
      </c>
      <c r="R27" s="443"/>
      <c r="S27" s="443"/>
      <c r="T27" s="443"/>
      <c r="U27" s="443"/>
      <c r="V27" s="444"/>
      <c r="W27" s="508"/>
      <c r="X27" s="499"/>
      <c r="Y27" s="500"/>
      <c r="Z27" s="439" t="s">
        <v>180</v>
      </c>
      <c r="AA27" s="440"/>
      <c r="AB27" s="440"/>
      <c r="AC27" s="440"/>
      <c r="AD27" s="440"/>
      <c r="AE27" s="440"/>
      <c r="AF27" s="440"/>
      <c r="AG27" s="441"/>
      <c r="AH27" s="442">
        <v>8</v>
      </c>
      <c r="AI27" s="443"/>
      <c r="AJ27" s="443"/>
      <c r="AK27" s="443"/>
      <c r="AL27" s="444"/>
      <c r="AM27" s="442">
        <v>25729</v>
      </c>
      <c r="AN27" s="443"/>
      <c r="AO27" s="443"/>
      <c r="AP27" s="443"/>
      <c r="AQ27" s="443"/>
      <c r="AR27" s="444"/>
      <c r="AS27" s="442">
        <v>3216</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725809</v>
      </c>
      <c r="BO27" s="470"/>
      <c r="BP27" s="470"/>
      <c r="BQ27" s="470"/>
      <c r="BR27" s="470"/>
      <c r="BS27" s="470"/>
      <c r="BT27" s="470"/>
      <c r="BU27" s="471"/>
      <c r="BV27" s="469">
        <v>717454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2710</v>
      </c>
      <c r="R28" s="443"/>
      <c r="S28" s="443"/>
      <c r="T28" s="443"/>
      <c r="U28" s="443"/>
      <c r="V28" s="444"/>
      <c r="W28" s="508"/>
      <c r="X28" s="499"/>
      <c r="Y28" s="500"/>
      <c r="Z28" s="439" t="s">
        <v>183</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794550</v>
      </c>
      <c r="BO28" s="462"/>
      <c r="BP28" s="462"/>
      <c r="BQ28" s="462"/>
      <c r="BR28" s="462"/>
      <c r="BS28" s="462"/>
      <c r="BT28" s="462"/>
      <c r="BU28" s="463"/>
      <c r="BV28" s="461">
        <v>810615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8</v>
      </c>
      <c r="M29" s="443"/>
      <c r="N29" s="443"/>
      <c r="O29" s="443"/>
      <c r="P29" s="444"/>
      <c r="Q29" s="442">
        <v>2540</v>
      </c>
      <c r="R29" s="443"/>
      <c r="S29" s="443"/>
      <c r="T29" s="443"/>
      <c r="U29" s="443"/>
      <c r="V29" s="444"/>
      <c r="W29" s="509"/>
      <c r="X29" s="510"/>
      <c r="Y29" s="511"/>
      <c r="Z29" s="439" t="s">
        <v>186</v>
      </c>
      <c r="AA29" s="440"/>
      <c r="AB29" s="440"/>
      <c r="AC29" s="440"/>
      <c r="AD29" s="440"/>
      <c r="AE29" s="440"/>
      <c r="AF29" s="440"/>
      <c r="AG29" s="441"/>
      <c r="AH29" s="442">
        <v>92</v>
      </c>
      <c r="AI29" s="443"/>
      <c r="AJ29" s="443"/>
      <c r="AK29" s="443"/>
      <c r="AL29" s="444"/>
      <c r="AM29" s="442">
        <v>261349</v>
      </c>
      <c r="AN29" s="443"/>
      <c r="AO29" s="443"/>
      <c r="AP29" s="443"/>
      <c r="AQ29" s="443"/>
      <c r="AR29" s="444"/>
      <c r="AS29" s="442">
        <v>2841</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921197</v>
      </c>
      <c r="BO29" s="467"/>
      <c r="BP29" s="467"/>
      <c r="BQ29" s="467"/>
      <c r="BR29" s="467"/>
      <c r="BS29" s="467"/>
      <c r="BT29" s="467"/>
      <c r="BU29" s="468"/>
      <c r="BV29" s="466">
        <v>1060993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97.9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10155565</v>
      </c>
      <c r="BO30" s="470"/>
      <c r="BP30" s="470"/>
      <c r="BQ30" s="470"/>
      <c r="BR30" s="470"/>
      <c r="BS30" s="470"/>
      <c r="BT30" s="470"/>
      <c r="BU30" s="471"/>
      <c r="BV30" s="469">
        <v>10183463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196</v>
      </c>
      <c r="X33" s="428"/>
      <c r="Y33" s="428"/>
      <c r="Z33" s="428"/>
      <c r="AA33" s="428"/>
      <c r="AB33" s="428"/>
      <c r="AC33" s="428"/>
      <c r="AD33" s="428"/>
      <c r="AE33" s="428"/>
      <c r="AF33" s="428"/>
      <c r="AG33" s="428"/>
      <c r="AH33" s="428"/>
      <c r="AI33" s="428"/>
      <c r="AJ33" s="428"/>
      <c r="AK33" s="428"/>
      <c r="AL33" s="216"/>
      <c r="AM33" s="429" t="s">
        <v>197</v>
      </c>
      <c r="AN33" s="429"/>
      <c r="AO33" s="428" t="s">
        <v>196</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195</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江北町国民健康保険事業特別会計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IF('各会計、関係団体の財政状況及び健全化判断比率'!B30="","",'各会計、関係団体の財政状況及び健全化判断比率'!B30)</f>
        <v>江北町水道事業特別会計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江北町下水道事業特別会計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杵藤地区広域市町村圏組合　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江北町土地開発公社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江北町無資力臨鉱ポンプ等維持管理事業特別会計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江北町後期高齢者医療特別会計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杵藤地区広域市町村圏組合　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佐賀西部広域水道企業団</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杵島工業用水道企業団</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杵東地区衛生処理場組合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佐賀県後期高齢者医療広域連合　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佐賀県後期高齢者医療広域連合　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佐賀県西部広域環境組合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佐賀県市町総合事務組合　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佐賀県市町総合事務組合　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iTWQZ+W7qVbkPpXZqeHR3rthipsrR3iu/iGiagBs7fQBh5qwACKo0NBHuB8s9gXkC3VFvWmcXWQqPSkX8R7HqQ==" saltValue="W+K4vAAnqVG0J92ICZAb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abSelected="1" zoomScale="80" zoomScaleNormal="80" zoomScaleSheetLayoutView="100" workbookViewId="0">
      <selection activeCell="AY10" sqref="AY10:BM1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567</v>
      </c>
      <c r="D34" s="1248"/>
      <c r="E34" s="1249"/>
      <c r="F34" s="32">
        <v>11.14</v>
      </c>
      <c r="G34" s="33">
        <v>15.73</v>
      </c>
      <c r="H34" s="33">
        <v>16.39</v>
      </c>
      <c r="I34" s="33">
        <v>12.37</v>
      </c>
      <c r="J34" s="34">
        <v>11.4</v>
      </c>
      <c r="K34" s="22"/>
      <c r="L34" s="22"/>
      <c r="M34" s="22"/>
      <c r="N34" s="22"/>
      <c r="O34" s="22"/>
      <c r="P34" s="22"/>
    </row>
    <row r="35" spans="1:16" ht="39" customHeight="1" x14ac:dyDescent="0.15">
      <c r="A35" s="22"/>
      <c r="B35" s="35"/>
      <c r="C35" s="1242" t="s">
        <v>568</v>
      </c>
      <c r="D35" s="1243"/>
      <c r="E35" s="1244"/>
      <c r="F35" s="36">
        <v>10.17</v>
      </c>
      <c r="G35" s="37">
        <v>6.14</v>
      </c>
      <c r="H35" s="37">
        <v>6.04</v>
      </c>
      <c r="I35" s="37">
        <v>6.62</v>
      </c>
      <c r="J35" s="38">
        <v>5.97</v>
      </c>
      <c r="K35" s="22"/>
      <c r="L35" s="22"/>
      <c r="M35" s="22"/>
      <c r="N35" s="22"/>
      <c r="O35" s="22"/>
      <c r="P35" s="22"/>
    </row>
    <row r="36" spans="1:16" ht="39" customHeight="1" x14ac:dyDescent="0.15">
      <c r="A36" s="22"/>
      <c r="B36" s="35"/>
      <c r="C36" s="1242" t="s">
        <v>569</v>
      </c>
      <c r="D36" s="1243"/>
      <c r="E36" s="1244"/>
      <c r="F36" s="36" t="s">
        <v>570</v>
      </c>
      <c r="G36" s="37" t="s">
        <v>571</v>
      </c>
      <c r="H36" s="37">
        <v>1.71</v>
      </c>
      <c r="I36" s="37">
        <v>1.88</v>
      </c>
      <c r="J36" s="38">
        <v>1.68</v>
      </c>
      <c r="K36" s="22"/>
      <c r="L36" s="22"/>
      <c r="M36" s="22"/>
      <c r="N36" s="22"/>
      <c r="O36" s="22"/>
      <c r="P36" s="22"/>
    </row>
    <row r="37" spans="1:16" ht="39" customHeight="1" x14ac:dyDescent="0.15">
      <c r="A37" s="22"/>
      <c r="B37" s="35"/>
      <c r="C37" s="1242" t="s">
        <v>572</v>
      </c>
      <c r="D37" s="1243"/>
      <c r="E37" s="1244"/>
      <c r="F37" s="36">
        <v>0.46</v>
      </c>
      <c r="G37" s="37">
        <v>0.63</v>
      </c>
      <c r="H37" s="37">
        <v>0.22</v>
      </c>
      <c r="I37" s="37">
        <v>0.56000000000000005</v>
      </c>
      <c r="J37" s="38">
        <v>0.31</v>
      </c>
      <c r="K37" s="22"/>
      <c r="L37" s="22"/>
      <c r="M37" s="22"/>
      <c r="N37" s="22"/>
      <c r="O37" s="22"/>
      <c r="P37" s="22"/>
    </row>
    <row r="38" spans="1:16" ht="39" customHeight="1" x14ac:dyDescent="0.15">
      <c r="A38" s="22"/>
      <c r="B38" s="35"/>
      <c r="C38" s="1242" t="s">
        <v>573</v>
      </c>
      <c r="D38" s="1243"/>
      <c r="E38" s="1244"/>
      <c r="F38" s="36">
        <v>0.17</v>
      </c>
      <c r="G38" s="37">
        <v>0.14000000000000001</v>
      </c>
      <c r="H38" s="37">
        <v>0.22</v>
      </c>
      <c r="I38" s="37">
        <v>0.17</v>
      </c>
      <c r="J38" s="38">
        <v>0.08</v>
      </c>
      <c r="K38" s="22"/>
      <c r="L38" s="22"/>
      <c r="M38" s="22"/>
      <c r="N38" s="22"/>
      <c r="O38" s="22"/>
      <c r="P38" s="22"/>
    </row>
    <row r="39" spans="1:16" ht="39" customHeight="1" x14ac:dyDescent="0.15">
      <c r="A39" s="22"/>
      <c r="B39" s="35"/>
      <c r="C39" s="1242" t="s">
        <v>574</v>
      </c>
      <c r="D39" s="1243"/>
      <c r="E39" s="1244"/>
      <c r="F39" s="36">
        <v>0.01</v>
      </c>
      <c r="G39" s="37">
        <v>0.01</v>
      </c>
      <c r="H39" s="37">
        <v>0.01</v>
      </c>
      <c r="I39" s="37">
        <v>0.01</v>
      </c>
      <c r="J39" s="38">
        <v>0.01</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575</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576</v>
      </c>
      <c r="D43" s="1246"/>
      <c r="E43" s="1247"/>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gTpGqG+2hQg/o1mt7HPHc+oEpr7X/pGUCWPvjt8JX0kByZuLkylpD3Rn+C/oF0fvMay9cuQDpcrG9X4h11Gxw==" saltValue="OIozy87MiLWtOko49OVa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abSelected="1" zoomScaleSheetLayoutView="55" workbookViewId="0">
      <selection activeCell="AY10" sqref="AY10:BM1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460</v>
      </c>
      <c r="L45" s="60">
        <v>398</v>
      </c>
      <c r="M45" s="60">
        <v>416</v>
      </c>
      <c r="N45" s="60">
        <v>417</v>
      </c>
      <c r="O45" s="61">
        <v>431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515</v>
      </c>
      <c r="L46" s="64" t="s">
        <v>515</v>
      </c>
      <c r="M46" s="64" t="s">
        <v>515</v>
      </c>
      <c r="N46" s="64" t="s">
        <v>515</v>
      </c>
      <c r="O46" s="65" t="s">
        <v>515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515</v>
      </c>
      <c r="L47" s="64" t="s">
        <v>515</v>
      </c>
      <c r="M47" s="64" t="s">
        <v>515</v>
      </c>
      <c r="N47" s="64" t="s">
        <v>515</v>
      </c>
      <c r="O47" s="65" t="s">
        <v>515</v>
      </c>
      <c r="P47" s="48"/>
      <c r="Q47" s="48"/>
      <c r="R47" s="48"/>
      <c r="S47" s="48"/>
      <c r="T47" s="48"/>
      <c r="U47" s="48"/>
    </row>
    <row r="48" spans="1:21" ht="30.75" customHeight="1" x14ac:dyDescent="0.15">
      <c r="A48" s="48"/>
      <c r="B48" s="1270"/>
      <c r="C48" s="1271"/>
      <c r="D48" s="62"/>
      <c r="E48" s="1252" t="s">
        <v>15</v>
      </c>
      <c r="F48" s="1252"/>
      <c r="G48" s="1252"/>
      <c r="H48" s="1252"/>
      <c r="I48" s="1252"/>
      <c r="J48" s="1253"/>
      <c r="K48" s="63">
        <v>340</v>
      </c>
      <c r="L48" s="64">
        <v>352</v>
      </c>
      <c r="M48" s="64">
        <v>355</v>
      </c>
      <c r="N48" s="64">
        <v>377</v>
      </c>
      <c r="O48" s="65">
        <v>384</v>
      </c>
      <c r="P48" s="48"/>
      <c r="Q48" s="48"/>
      <c r="R48" s="48"/>
      <c r="S48" s="48"/>
      <c r="T48" s="48"/>
      <c r="U48" s="48"/>
    </row>
    <row r="49" spans="1:21" ht="30.75" customHeight="1" x14ac:dyDescent="0.15">
      <c r="A49" s="48"/>
      <c r="B49" s="1270"/>
      <c r="C49" s="1271"/>
      <c r="D49" s="62"/>
      <c r="E49" s="1252" t="s">
        <v>16</v>
      </c>
      <c r="F49" s="1252"/>
      <c r="G49" s="1252"/>
      <c r="H49" s="1252"/>
      <c r="I49" s="1252"/>
      <c r="J49" s="1253"/>
      <c r="K49" s="63">
        <v>12</v>
      </c>
      <c r="L49" s="64">
        <v>16</v>
      </c>
      <c r="M49" s="64">
        <v>17</v>
      </c>
      <c r="N49" s="64">
        <v>42</v>
      </c>
      <c r="O49" s="65">
        <v>52</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v>0</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594</v>
      </c>
      <c r="L52" s="64">
        <v>560</v>
      </c>
      <c r="M52" s="64">
        <v>563</v>
      </c>
      <c r="N52" s="64">
        <v>563</v>
      </c>
      <c r="O52" s="65">
        <v>567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218</v>
      </c>
      <c r="L53" s="69">
        <v>206</v>
      </c>
      <c r="M53" s="69">
        <v>225</v>
      </c>
      <c r="N53" s="69">
        <v>273</v>
      </c>
      <c r="O53" s="70">
        <v>300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602</v>
      </c>
      <c r="L57" s="84" t="s">
        <v>602</v>
      </c>
      <c r="M57" s="84" t="s">
        <v>602</v>
      </c>
      <c r="N57" s="84" t="s">
        <v>602</v>
      </c>
      <c r="O57" s="85" t="s">
        <v>602</v>
      </c>
    </row>
    <row r="58" spans="1:21" ht="31.5" customHeight="1" thickBot="1" x14ac:dyDescent="0.2">
      <c r="B58" s="1260"/>
      <c r="C58" s="1261"/>
      <c r="D58" s="1265" t="s">
        <v>27</v>
      </c>
      <c r="E58" s="1266"/>
      <c r="F58" s="1266"/>
      <c r="G58" s="1266"/>
      <c r="H58" s="1266"/>
      <c r="I58" s="1266"/>
      <c r="J58" s="1267"/>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JkaM2Wu+kbXS41ug6Av9COO7cHQ3qUvVi80YR5VKrRcyCixsguyG48/gvhW1XCPdBugcWGrd8LccVQZqL86Rw==" saltValue="sw4OO0iKkF5wPfJztVQC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3"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abSelected="1" zoomScale="70" zoomScaleNormal="70" zoomScaleSheetLayoutView="100" workbookViewId="0">
      <selection activeCell="AY10" sqref="AY10:BM1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88" t="s">
        <v>30</v>
      </c>
      <c r="C41" s="1289"/>
      <c r="D41" s="102"/>
      <c r="E41" s="1290" t="s">
        <v>31</v>
      </c>
      <c r="F41" s="1290"/>
      <c r="G41" s="1290"/>
      <c r="H41" s="1291"/>
      <c r="I41" s="103">
        <v>4590</v>
      </c>
      <c r="J41" s="104">
        <v>4502</v>
      </c>
      <c r="K41" s="104">
        <v>4322</v>
      </c>
      <c r="L41" s="104">
        <v>4411</v>
      </c>
      <c r="M41" s="105">
        <v>4698</v>
      </c>
    </row>
    <row r="42" spans="2:13" ht="27.75" customHeight="1" x14ac:dyDescent="0.15">
      <c r="B42" s="1278"/>
      <c r="C42" s="1279"/>
      <c r="D42" s="106"/>
      <c r="E42" s="1282" t="s">
        <v>32</v>
      </c>
      <c r="F42" s="1282"/>
      <c r="G42" s="1282"/>
      <c r="H42" s="1283"/>
      <c r="I42" s="107" t="s">
        <v>515</v>
      </c>
      <c r="J42" s="108">
        <v>45</v>
      </c>
      <c r="K42" s="108">
        <v>7</v>
      </c>
      <c r="L42" s="108">
        <v>7</v>
      </c>
      <c r="M42" s="109">
        <v>7</v>
      </c>
    </row>
    <row r="43" spans="2:13" ht="27.75" customHeight="1" x14ac:dyDescent="0.15">
      <c r="B43" s="1278"/>
      <c r="C43" s="1279"/>
      <c r="D43" s="106"/>
      <c r="E43" s="1282" t="s">
        <v>33</v>
      </c>
      <c r="F43" s="1282"/>
      <c r="G43" s="1282"/>
      <c r="H43" s="1283"/>
      <c r="I43" s="107">
        <v>5470</v>
      </c>
      <c r="J43" s="108">
        <v>5369</v>
      </c>
      <c r="K43" s="108">
        <v>5237</v>
      </c>
      <c r="L43" s="108">
        <v>5127</v>
      </c>
      <c r="M43" s="109">
        <v>4934</v>
      </c>
    </row>
    <row r="44" spans="2:13" ht="27.75" customHeight="1" x14ac:dyDescent="0.15">
      <c r="B44" s="1278"/>
      <c r="C44" s="1279"/>
      <c r="D44" s="106"/>
      <c r="E44" s="1282" t="s">
        <v>34</v>
      </c>
      <c r="F44" s="1282"/>
      <c r="G44" s="1282"/>
      <c r="H44" s="1283"/>
      <c r="I44" s="107">
        <v>570</v>
      </c>
      <c r="J44" s="108">
        <v>578</v>
      </c>
      <c r="K44" s="108">
        <v>565</v>
      </c>
      <c r="L44" s="108">
        <v>553</v>
      </c>
      <c r="M44" s="109">
        <v>505</v>
      </c>
    </row>
    <row r="45" spans="2:13" ht="27.75" customHeight="1" x14ac:dyDescent="0.15">
      <c r="B45" s="1278"/>
      <c r="C45" s="1279"/>
      <c r="D45" s="106"/>
      <c r="E45" s="1282" t="s">
        <v>35</v>
      </c>
      <c r="F45" s="1282"/>
      <c r="G45" s="1282"/>
      <c r="H45" s="1283"/>
      <c r="I45" s="107">
        <v>933</v>
      </c>
      <c r="J45" s="108">
        <v>890</v>
      </c>
      <c r="K45" s="108">
        <v>854</v>
      </c>
      <c r="L45" s="108">
        <v>800</v>
      </c>
      <c r="M45" s="109">
        <v>763</v>
      </c>
    </row>
    <row r="46" spans="2:13" ht="27.75" customHeight="1" x14ac:dyDescent="0.15">
      <c r="B46" s="1278"/>
      <c r="C46" s="1279"/>
      <c r="D46" s="110"/>
      <c r="E46" s="1282" t="s">
        <v>36</v>
      </c>
      <c r="F46" s="1282"/>
      <c r="G46" s="1282"/>
      <c r="H46" s="1283"/>
      <c r="I46" s="107" t="s">
        <v>515</v>
      </c>
      <c r="J46" s="108" t="s">
        <v>515</v>
      </c>
      <c r="K46" s="108" t="s">
        <v>515</v>
      </c>
      <c r="L46" s="108" t="s">
        <v>515</v>
      </c>
      <c r="M46" s="109" t="s">
        <v>515</v>
      </c>
    </row>
    <row r="47" spans="2:13" ht="27.75" customHeight="1" x14ac:dyDescent="0.15">
      <c r="B47" s="1278"/>
      <c r="C47" s="1279"/>
      <c r="D47" s="111"/>
      <c r="E47" s="1292" t="s">
        <v>37</v>
      </c>
      <c r="F47" s="1293"/>
      <c r="G47" s="1293"/>
      <c r="H47" s="1294"/>
      <c r="I47" s="107" t="s">
        <v>515</v>
      </c>
      <c r="J47" s="108" t="s">
        <v>515</v>
      </c>
      <c r="K47" s="108" t="s">
        <v>515</v>
      </c>
      <c r="L47" s="108" t="s">
        <v>515</v>
      </c>
      <c r="M47" s="109" t="s">
        <v>515</v>
      </c>
    </row>
    <row r="48" spans="2:13" ht="27.75" customHeight="1" x14ac:dyDescent="0.15">
      <c r="B48" s="1278"/>
      <c r="C48" s="1279"/>
      <c r="D48" s="106"/>
      <c r="E48" s="1282" t="s">
        <v>38</v>
      </c>
      <c r="F48" s="1282"/>
      <c r="G48" s="1282"/>
      <c r="H48" s="1283"/>
      <c r="I48" s="107" t="s">
        <v>515</v>
      </c>
      <c r="J48" s="108" t="s">
        <v>515</v>
      </c>
      <c r="K48" s="108" t="s">
        <v>515</v>
      </c>
      <c r="L48" s="108" t="s">
        <v>515</v>
      </c>
      <c r="M48" s="109" t="s">
        <v>515</v>
      </c>
    </row>
    <row r="49" spans="2:13" ht="27.75" customHeight="1" x14ac:dyDescent="0.15">
      <c r="B49" s="1280"/>
      <c r="C49" s="1281"/>
      <c r="D49" s="106"/>
      <c r="E49" s="1282" t="s">
        <v>39</v>
      </c>
      <c r="F49" s="1282"/>
      <c r="G49" s="1282"/>
      <c r="H49" s="1283"/>
      <c r="I49" s="107" t="s">
        <v>515</v>
      </c>
      <c r="J49" s="108" t="s">
        <v>515</v>
      </c>
      <c r="K49" s="108" t="s">
        <v>515</v>
      </c>
      <c r="L49" s="108" t="s">
        <v>515</v>
      </c>
      <c r="M49" s="109" t="s">
        <v>515</v>
      </c>
    </row>
    <row r="50" spans="2:13" ht="27.75" customHeight="1" x14ac:dyDescent="0.15">
      <c r="B50" s="1276" t="s">
        <v>40</v>
      </c>
      <c r="C50" s="1277"/>
      <c r="D50" s="112"/>
      <c r="E50" s="1282" t="s">
        <v>41</v>
      </c>
      <c r="F50" s="1282"/>
      <c r="G50" s="1282"/>
      <c r="H50" s="1283"/>
      <c r="I50" s="107">
        <v>11474</v>
      </c>
      <c r="J50" s="108">
        <v>12045</v>
      </c>
      <c r="K50" s="108">
        <v>12463</v>
      </c>
      <c r="L50" s="108">
        <v>12793</v>
      </c>
      <c r="M50" s="109">
        <v>12619</v>
      </c>
    </row>
    <row r="51" spans="2:13" ht="27.75" customHeight="1" x14ac:dyDescent="0.15">
      <c r="B51" s="1278"/>
      <c r="C51" s="1279"/>
      <c r="D51" s="106"/>
      <c r="E51" s="1282" t="s">
        <v>42</v>
      </c>
      <c r="F51" s="1282"/>
      <c r="G51" s="1282"/>
      <c r="H51" s="1283"/>
      <c r="I51" s="107">
        <v>95</v>
      </c>
      <c r="J51" s="108">
        <v>84</v>
      </c>
      <c r="K51" s="108">
        <v>34</v>
      </c>
      <c r="L51" s="108">
        <v>29</v>
      </c>
      <c r="M51" s="109">
        <v>98</v>
      </c>
    </row>
    <row r="52" spans="2:13" ht="27.75" customHeight="1" x14ac:dyDescent="0.15">
      <c r="B52" s="1280"/>
      <c r="C52" s="1281"/>
      <c r="D52" s="106"/>
      <c r="E52" s="1282" t="s">
        <v>43</v>
      </c>
      <c r="F52" s="1282"/>
      <c r="G52" s="1282"/>
      <c r="H52" s="1283"/>
      <c r="I52" s="107">
        <v>6374</v>
      </c>
      <c r="J52" s="108">
        <v>6175</v>
      </c>
      <c r="K52" s="108">
        <v>5776</v>
      </c>
      <c r="L52" s="108">
        <v>5767</v>
      </c>
      <c r="M52" s="109">
        <v>5445</v>
      </c>
    </row>
    <row r="53" spans="2:13" ht="27.75" customHeight="1" thickBot="1" x14ac:dyDescent="0.2">
      <c r="B53" s="1284" t="s">
        <v>44</v>
      </c>
      <c r="C53" s="1285"/>
      <c r="D53" s="113"/>
      <c r="E53" s="1286" t="s">
        <v>45</v>
      </c>
      <c r="F53" s="1286"/>
      <c r="G53" s="1286"/>
      <c r="H53" s="1287"/>
      <c r="I53" s="114">
        <v>-6381</v>
      </c>
      <c r="J53" s="115">
        <v>-6920</v>
      </c>
      <c r="K53" s="115">
        <v>-7287</v>
      </c>
      <c r="L53" s="115">
        <v>-7692</v>
      </c>
      <c r="M53" s="116">
        <v>-7254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2ymluYr7uO+Yr1Oth+GX4bXrOFPzTvt+HuCy7xGVUPRAlQEhGE2wKtWkG56JlMQLBimnVdQesT0reJ3gEFIDA==" saltValue="5jH6wtux+AYOJ4ndQwj2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70" zoomScaleNormal="70" zoomScaleSheetLayoutView="100" workbookViewId="0">
      <selection activeCell="AY10" sqref="AY10:BM1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0" t="s">
        <v>48</v>
      </c>
      <c r="D55" s="1300"/>
      <c r="E55" s="1301"/>
      <c r="F55" s="128">
        <v>807</v>
      </c>
      <c r="G55" s="128">
        <v>811</v>
      </c>
      <c r="H55" s="129">
        <v>795</v>
      </c>
    </row>
    <row r="56" spans="2:8" ht="52.5" customHeight="1" x14ac:dyDescent="0.15">
      <c r="B56" s="130"/>
      <c r="C56" s="1302" t="s">
        <v>49</v>
      </c>
      <c r="D56" s="1302"/>
      <c r="E56" s="1303"/>
      <c r="F56" s="131">
        <v>1053</v>
      </c>
      <c r="G56" s="131">
        <v>1061</v>
      </c>
      <c r="H56" s="132">
        <v>921</v>
      </c>
    </row>
    <row r="57" spans="2:8" ht="53.25" customHeight="1" x14ac:dyDescent="0.15">
      <c r="B57" s="130"/>
      <c r="C57" s="1304" t="s">
        <v>50</v>
      </c>
      <c r="D57" s="1304"/>
      <c r="E57" s="1305"/>
      <c r="F57" s="133">
        <v>9975</v>
      </c>
      <c r="G57" s="133">
        <v>10183</v>
      </c>
      <c r="H57" s="134">
        <v>10156</v>
      </c>
    </row>
    <row r="58" spans="2:8" ht="45.75" customHeight="1" x14ac:dyDescent="0.15">
      <c r="B58" s="135"/>
      <c r="C58" s="1295" t="s">
        <v>603</v>
      </c>
      <c r="D58" s="1296"/>
      <c r="E58" s="1297"/>
      <c r="F58" s="136">
        <v>8482</v>
      </c>
      <c r="G58" s="136">
        <v>8537</v>
      </c>
      <c r="H58" s="137">
        <v>8501</v>
      </c>
    </row>
    <row r="59" spans="2:8" ht="45.75" customHeight="1" x14ac:dyDescent="0.15">
      <c r="B59" s="135"/>
      <c r="C59" s="1295" t="s">
        <v>604</v>
      </c>
      <c r="D59" s="1296"/>
      <c r="E59" s="1297"/>
      <c r="F59" s="136">
        <v>883</v>
      </c>
      <c r="G59" s="136">
        <v>1003</v>
      </c>
      <c r="H59" s="137">
        <v>902</v>
      </c>
    </row>
    <row r="60" spans="2:8" ht="45.75" customHeight="1" x14ac:dyDescent="0.15">
      <c r="B60" s="135"/>
      <c r="C60" s="1295" t="s">
        <v>605</v>
      </c>
      <c r="D60" s="1296"/>
      <c r="E60" s="1297"/>
      <c r="F60" s="136">
        <v>355</v>
      </c>
      <c r="G60" s="136">
        <v>376</v>
      </c>
      <c r="H60" s="137">
        <v>470</v>
      </c>
    </row>
    <row r="61" spans="2:8" ht="45.75" customHeight="1" x14ac:dyDescent="0.15">
      <c r="B61" s="135"/>
      <c r="C61" s="1295" t="s">
        <v>606</v>
      </c>
      <c r="D61" s="1296"/>
      <c r="E61" s="1297"/>
      <c r="F61" s="136">
        <v>185</v>
      </c>
      <c r="G61" s="136">
        <v>186</v>
      </c>
      <c r="H61" s="137">
        <v>187</v>
      </c>
    </row>
    <row r="62" spans="2:8" ht="45.75" customHeight="1" thickBot="1" x14ac:dyDescent="0.2">
      <c r="B62" s="138"/>
      <c r="C62" s="1295" t="s">
        <v>607</v>
      </c>
      <c r="D62" s="1296"/>
      <c r="E62" s="1297"/>
      <c r="F62" s="139">
        <v>43</v>
      </c>
      <c r="G62" s="139">
        <v>59</v>
      </c>
      <c r="H62" s="140">
        <v>73</v>
      </c>
    </row>
    <row r="63" spans="2:8" ht="52.5" customHeight="1" thickBot="1" x14ac:dyDescent="0.2">
      <c r="B63" s="141"/>
      <c r="C63" s="1298" t="s">
        <v>51</v>
      </c>
      <c r="D63" s="1298"/>
      <c r="E63" s="1299"/>
      <c r="F63" s="142">
        <v>11834</v>
      </c>
      <c r="G63" s="142">
        <v>12055</v>
      </c>
      <c r="H63" s="143">
        <v>11871</v>
      </c>
    </row>
    <row r="64" spans="2:8" ht="15" customHeight="1" x14ac:dyDescent="0.15"/>
  </sheetData>
  <sheetProtection algorithmName="SHA-512" hashValue="+tUdWwAinGRrACBlMNOuRVjNzzDAWlKBG6zd1Nfqyjfq8o25Rk2eQA6tZa6e01cFV4DK4ovQaXB9gO8yIE42cA==" saltValue="zix8ncM6Hw0PG5am9BaY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abSelected="1" topLeftCell="A22" zoomScale="75" zoomScaleNormal="75" zoomScaleSheetLayoutView="55" workbookViewId="0">
      <selection activeCell="AY10" sqref="AY10:BM1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8" t="s">
        <v>611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12"/>
      <c r="H50" s="1312"/>
      <c r="I50" s="1312"/>
      <c r="J50" s="1312"/>
      <c r="K50" s="405"/>
      <c r="L50" s="405"/>
      <c r="M50" s="406"/>
      <c r="N50" s="406"/>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x14ac:dyDescent="0.15">
      <c r="B51" s="395"/>
      <c r="G51" s="1314"/>
      <c r="H51" s="1314"/>
      <c r="I51" s="1327"/>
      <c r="J51" s="1327"/>
      <c r="K51" s="1313"/>
      <c r="L51" s="1313"/>
      <c r="M51" s="1313"/>
      <c r="N51" s="1313"/>
      <c r="AM51" s="404"/>
      <c r="AN51" s="1309" t="s">
        <v>613</v>
      </c>
      <c r="AO51" s="1309"/>
      <c r="AP51" s="1309"/>
      <c r="AQ51" s="1309"/>
      <c r="AR51" s="1309"/>
      <c r="AS51" s="1309"/>
      <c r="AT51" s="1309"/>
      <c r="AU51" s="1309"/>
      <c r="AV51" s="1309"/>
      <c r="AW51" s="1309"/>
      <c r="AX51" s="1309"/>
      <c r="AY51" s="1309"/>
      <c r="AZ51" s="1309"/>
      <c r="BA51" s="1309"/>
      <c r="BB51" s="1309" t="s">
        <v>615</v>
      </c>
      <c r="BC51" s="1309"/>
      <c r="BD51" s="1309"/>
      <c r="BE51" s="1309"/>
      <c r="BF51" s="1309"/>
      <c r="BG51" s="1309"/>
      <c r="BH51" s="1309"/>
      <c r="BI51" s="1309"/>
      <c r="BJ51" s="1309"/>
      <c r="BK51" s="1309"/>
      <c r="BL51" s="1309"/>
      <c r="BM51" s="1309"/>
      <c r="BN51" s="1309"/>
      <c r="BO51" s="1309"/>
      <c r="BP51" s="1306"/>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x14ac:dyDescent="0.15">
      <c r="B52" s="395"/>
      <c r="G52" s="1314"/>
      <c r="H52" s="1314"/>
      <c r="I52" s="1327"/>
      <c r="J52" s="1327"/>
      <c r="K52" s="1313"/>
      <c r="L52" s="1313"/>
      <c r="M52" s="1313"/>
      <c r="N52" s="1313"/>
      <c r="AM52" s="404"/>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3"/>
      <c r="B53" s="395"/>
      <c r="G53" s="1314"/>
      <c r="H53" s="1314"/>
      <c r="I53" s="1312"/>
      <c r="J53" s="1312"/>
      <c r="K53" s="1313"/>
      <c r="L53" s="1313"/>
      <c r="M53" s="1313"/>
      <c r="N53" s="1313"/>
      <c r="AM53" s="404"/>
      <c r="AN53" s="1309"/>
      <c r="AO53" s="1309"/>
      <c r="AP53" s="1309"/>
      <c r="AQ53" s="1309"/>
      <c r="AR53" s="1309"/>
      <c r="AS53" s="1309"/>
      <c r="AT53" s="1309"/>
      <c r="AU53" s="1309"/>
      <c r="AV53" s="1309"/>
      <c r="AW53" s="1309"/>
      <c r="AX53" s="1309"/>
      <c r="AY53" s="1309"/>
      <c r="AZ53" s="1309"/>
      <c r="BA53" s="1309"/>
      <c r="BB53" s="1309" t="s">
        <v>616</v>
      </c>
      <c r="BC53" s="1309"/>
      <c r="BD53" s="1309"/>
      <c r="BE53" s="1309"/>
      <c r="BF53" s="1309"/>
      <c r="BG53" s="1309"/>
      <c r="BH53" s="1309"/>
      <c r="BI53" s="1309"/>
      <c r="BJ53" s="1309"/>
      <c r="BK53" s="1309"/>
      <c r="BL53" s="1309"/>
      <c r="BM53" s="1309"/>
      <c r="BN53" s="1309"/>
      <c r="BO53" s="1309"/>
      <c r="BP53" s="1306">
        <v>57.4</v>
      </c>
      <c r="BQ53" s="1306"/>
      <c r="BR53" s="1306"/>
      <c r="BS53" s="1306"/>
      <c r="BT53" s="1306"/>
      <c r="BU53" s="1306"/>
      <c r="BV53" s="1306"/>
      <c r="BW53" s="1306"/>
      <c r="BX53" s="1306">
        <v>54.9</v>
      </c>
      <c r="BY53" s="1306"/>
      <c r="BZ53" s="1306"/>
      <c r="CA53" s="1306"/>
      <c r="CB53" s="1306"/>
      <c r="CC53" s="1306"/>
      <c r="CD53" s="1306"/>
      <c r="CE53" s="1306"/>
      <c r="CF53" s="1306">
        <v>61</v>
      </c>
      <c r="CG53" s="1306"/>
      <c r="CH53" s="1306"/>
      <c r="CI53" s="1306"/>
      <c r="CJ53" s="1306"/>
      <c r="CK53" s="1306"/>
      <c r="CL53" s="1306"/>
      <c r="CM53" s="1306"/>
      <c r="CN53" s="1306">
        <v>62.5</v>
      </c>
      <c r="CO53" s="1306"/>
      <c r="CP53" s="1306"/>
      <c r="CQ53" s="1306"/>
      <c r="CR53" s="1306"/>
      <c r="CS53" s="1306"/>
      <c r="CT53" s="1306"/>
      <c r="CU53" s="1306"/>
      <c r="CV53" s="1306">
        <v>62.8</v>
      </c>
      <c r="CW53" s="1306"/>
      <c r="CX53" s="1306"/>
      <c r="CY53" s="1306"/>
      <c r="CZ53" s="1306"/>
      <c r="DA53" s="1306"/>
      <c r="DB53" s="1306"/>
      <c r="DC53" s="1306"/>
    </row>
    <row r="54" spans="1:109" x14ac:dyDescent="0.15">
      <c r="A54" s="403"/>
      <c r="B54" s="395"/>
      <c r="G54" s="1314"/>
      <c r="H54" s="1314"/>
      <c r="I54" s="1312"/>
      <c r="J54" s="1312"/>
      <c r="K54" s="1313"/>
      <c r="L54" s="1313"/>
      <c r="M54" s="1313"/>
      <c r="N54" s="1313"/>
      <c r="AM54" s="404"/>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3"/>
      <c r="B55" s="395"/>
      <c r="G55" s="1312"/>
      <c r="H55" s="1312"/>
      <c r="I55" s="1312"/>
      <c r="J55" s="1312"/>
      <c r="K55" s="1313"/>
      <c r="L55" s="1313"/>
      <c r="M55" s="1313"/>
      <c r="N55" s="1313"/>
      <c r="AN55" s="1311" t="s">
        <v>617</v>
      </c>
      <c r="AO55" s="1311"/>
      <c r="AP55" s="1311"/>
      <c r="AQ55" s="1311"/>
      <c r="AR55" s="1311"/>
      <c r="AS55" s="1311"/>
      <c r="AT55" s="1311"/>
      <c r="AU55" s="1311"/>
      <c r="AV55" s="1311"/>
      <c r="AW55" s="1311"/>
      <c r="AX55" s="1311"/>
      <c r="AY55" s="1311"/>
      <c r="AZ55" s="1311"/>
      <c r="BA55" s="1311"/>
      <c r="BB55" s="1309" t="s">
        <v>615</v>
      </c>
      <c r="BC55" s="1309"/>
      <c r="BD55" s="1309"/>
      <c r="BE55" s="1309"/>
      <c r="BF55" s="1309"/>
      <c r="BG55" s="1309"/>
      <c r="BH55" s="1309"/>
      <c r="BI55" s="1309"/>
      <c r="BJ55" s="1309"/>
      <c r="BK55" s="1309"/>
      <c r="BL55" s="1309"/>
      <c r="BM55" s="1309"/>
      <c r="BN55" s="1309"/>
      <c r="BO55" s="1309"/>
      <c r="BP55" s="1306">
        <v>0.8</v>
      </c>
      <c r="BQ55" s="1306"/>
      <c r="BR55" s="1306"/>
      <c r="BS55" s="1306"/>
      <c r="BT55" s="1306"/>
      <c r="BU55" s="1306"/>
      <c r="BV55" s="1306"/>
      <c r="BW55" s="1306"/>
      <c r="BX55" s="1306">
        <v>25.4</v>
      </c>
      <c r="BY55" s="1306"/>
      <c r="BZ55" s="1306"/>
      <c r="CA55" s="1306"/>
      <c r="CB55" s="1306"/>
      <c r="CC55" s="1306"/>
      <c r="CD55" s="1306"/>
      <c r="CE55" s="1306"/>
      <c r="CF55" s="1306">
        <v>23.4</v>
      </c>
      <c r="CG55" s="1306"/>
      <c r="CH55" s="1306"/>
      <c r="CI55" s="1306"/>
      <c r="CJ55" s="1306"/>
      <c r="CK55" s="1306"/>
      <c r="CL55" s="1306"/>
      <c r="CM55" s="1306"/>
      <c r="CN55" s="1306">
        <v>7.7</v>
      </c>
      <c r="CO55" s="1306"/>
      <c r="CP55" s="1306"/>
      <c r="CQ55" s="1306"/>
      <c r="CR55" s="1306"/>
      <c r="CS55" s="1306"/>
      <c r="CT55" s="1306"/>
      <c r="CU55" s="1306"/>
      <c r="CV55" s="1306">
        <v>3.2</v>
      </c>
      <c r="CW55" s="1306"/>
      <c r="CX55" s="1306"/>
      <c r="CY55" s="1306"/>
      <c r="CZ55" s="1306"/>
      <c r="DA55" s="1306"/>
      <c r="DB55" s="1306"/>
      <c r="DC55" s="1306"/>
    </row>
    <row r="56" spans="1:109" x14ac:dyDescent="0.15">
      <c r="A56" s="403"/>
      <c r="B56" s="395"/>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3" customFormat="1" x14ac:dyDescent="0.15">
      <c r="B57" s="407"/>
      <c r="G57" s="1312"/>
      <c r="H57" s="1312"/>
      <c r="I57" s="1307"/>
      <c r="J57" s="1307"/>
      <c r="K57" s="1313"/>
      <c r="L57" s="1313"/>
      <c r="M57" s="1313"/>
      <c r="N57" s="1313"/>
      <c r="AM57" s="388"/>
      <c r="AN57" s="1311"/>
      <c r="AO57" s="1311"/>
      <c r="AP57" s="1311"/>
      <c r="AQ57" s="1311"/>
      <c r="AR57" s="1311"/>
      <c r="AS57" s="1311"/>
      <c r="AT57" s="1311"/>
      <c r="AU57" s="1311"/>
      <c r="AV57" s="1311"/>
      <c r="AW57" s="1311"/>
      <c r="AX57" s="1311"/>
      <c r="AY57" s="1311"/>
      <c r="AZ57" s="1311"/>
      <c r="BA57" s="1311"/>
      <c r="BB57" s="1309" t="s">
        <v>616</v>
      </c>
      <c r="BC57" s="1309"/>
      <c r="BD57" s="1309"/>
      <c r="BE57" s="1309"/>
      <c r="BF57" s="1309"/>
      <c r="BG57" s="1309"/>
      <c r="BH57" s="1309"/>
      <c r="BI57" s="1309"/>
      <c r="BJ57" s="1309"/>
      <c r="BK57" s="1309"/>
      <c r="BL57" s="1309"/>
      <c r="BM57" s="1309"/>
      <c r="BN57" s="1309"/>
      <c r="BO57" s="1309"/>
      <c r="BP57" s="1306">
        <v>56.2</v>
      </c>
      <c r="BQ57" s="1306"/>
      <c r="BR57" s="1306"/>
      <c r="BS57" s="1306"/>
      <c r="BT57" s="1306"/>
      <c r="BU57" s="1306"/>
      <c r="BV57" s="1306"/>
      <c r="BW57" s="1306"/>
      <c r="BX57" s="1306">
        <v>58.7</v>
      </c>
      <c r="BY57" s="1306"/>
      <c r="BZ57" s="1306"/>
      <c r="CA57" s="1306"/>
      <c r="CB57" s="1306"/>
      <c r="CC57" s="1306"/>
      <c r="CD57" s="1306"/>
      <c r="CE57" s="1306"/>
      <c r="CF57" s="1306">
        <v>59.2</v>
      </c>
      <c r="CG57" s="1306"/>
      <c r="CH57" s="1306"/>
      <c r="CI57" s="1306"/>
      <c r="CJ57" s="1306"/>
      <c r="CK57" s="1306"/>
      <c r="CL57" s="1306"/>
      <c r="CM57" s="1306"/>
      <c r="CN57" s="1306">
        <v>63.4</v>
      </c>
      <c r="CO57" s="1306"/>
      <c r="CP57" s="1306"/>
      <c r="CQ57" s="1306"/>
      <c r="CR57" s="1306"/>
      <c r="CS57" s="1306"/>
      <c r="CT57" s="1306"/>
      <c r="CU57" s="1306"/>
      <c r="CV57" s="1306">
        <v>63.1</v>
      </c>
      <c r="CW57" s="1306"/>
      <c r="CX57" s="1306"/>
      <c r="CY57" s="1306"/>
      <c r="CZ57" s="1306"/>
      <c r="DA57" s="1306"/>
      <c r="DB57" s="1306"/>
      <c r="DC57" s="1306"/>
      <c r="DD57" s="408"/>
      <c r="DE57" s="407"/>
    </row>
    <row r="58" spans="1:109" s="403" customFormat="1" x14ac:dyDescent="0.15">
      <c r="A58" s="388"/>
      <c r="B58" s="407"/>
      <c r="G58" s="1312"/>
      <c r="H58" s="1312"/>
      <c r="I58" s="1307"/>
      <c r="J58" s="1307"/>
      <c r="K58" s="1313"/>
      <c r="L58" s="1313"/>
      <c r="M58" s="1313"/>
      <c r="N58" s="1313"/>
      <c r="AM58" s="388"/>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618</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8" t="s">
        <v>619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12"/>
      <c r="H72" s="1312"/>
      <c r="I72" s="1312"/>
      <c r="J72" s="1312"/>
      <c r="K72" s="405"/>
      <c r="L72" s="405"/>
      <c r="M72" s="406"/>
      <c r="N72" s="406"/>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x14ac:dyDescent="0.15">
      <c r="B73" s="395"/>
      <c r="G73" s="1314"/>
      <c r="H73" s="1314"/>
      <c r="I73" s="1314"/>
      <c r="J73" s="1314"/>
      <c r="K73" s="1310"/>
      <c r="L73" s="1310"/>
      <c r="M73" s="1310"/>
      <c r="N73" s="1310"/>
      <c r="AM73" s="404"/>
      <c r="AN73" s="1309" t="s">
        <v>613</v>
      </c>
      <c r="AO73" s="1309"/>
      <c r="AP73" s="1309"/>
      <c r="AQ73" s="1309"/>
      <c r="AR73" s="1309"/>
      <c r="AS73" s="1309"/>
      <c r="AT73" s="1309"/>
      <c r="AU73" s="1309"/>
      <c r="AV73" s="1309"/>
      <c r="AW73" s="1309"/>
      <c r="AX73" s="1309"/>
      <c r="AY73" s="1309"/>
      <c r="AZ73" s="1309"/>
      <c r="BA73" s="1309"/>
      <c r="BB73" s="1309" t="s">
        <v>614</v>
      </c>
      <c r="BC73" s="1309"/>
      <c r="BD73" s="1309"/>
      <c r="BE73" s="1309"/>
      <c r="BF73" s="1309"/>
      <c r="BG73" s="1309"/>
      <c r="BH73" s="1309"/>
      <c r="BI73" s="1309"/>
      <c r="BJ73" s="1309"/>
      <c r="BK73" s="1309"/>
      <c r="BL73" s="1309"/>
      <c r="BM73" s="1309"/>
      <c r="BN73" s="1309"/>
      <c r="BO73" s="1309"/>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395"/>
      <c r="G74" s="1314"/>
      <c r="H74" s="1314"/>
      <c r="I74" s="1314"/>
      <c r="J74" s="1314"/>
      <c r="K74" s="1310"/>
      <c r="L74" s="1310"/>
      <c r="M74" s="1310"/>
      <c r="N74" s="1310"/>
      <c r="AM74" s="404"/>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5"/>
      <c r="G75" s="1314"/>
      <c r="H75" s="1314"/>
      <c r="I75" s="1312"/>
      <c r="J75" s="1312"/>
      <c r="K75" s="1313"/>
      <c r="L75" s="1313"/>
      <c r="M75" s="1313"/>
      <c r="N75" s="1313"/>
      <c r="AM75" s="404"/>
      <c r="AN75" s="1309"/>
      <c r="AO75" s="1309"/>
      <c r="AP75" s="1309"/>
      <c r="AQ75" s="1309"/>
      <c r="AR75" s="1309"/>
      <c r="AS75" s="1309"/>
      <c r="AT75" s="1309"/>
      <c r="AU75" s="1309"/>
      <c r="AV75" s="1309"/>
      <c r="AW75" s="1309"/>
      <c r="AX75" s="1309"/>
      <c r="AY75" s="1309"/>
      <c r="AZ75" s="1309"/>
      <c r="BA75" s="1309"/>
      <c r="BB75" s="1309" t="s">
        <v>620</v>
      </c>
      <c r="BC75" s="1309"/>
      <c r="BD75" s="1309"/>
      <c r="BE75" s="1309"/>
      <c r="BF75" s="1309"/>
      <c r="BG75" s="1309"/>
      <c r="BH75" s="1309"/>
      <c r="BI75" s="1309"/>
      <c r="BJ75" s="1309"/>
      <c r="BK75" s="1309"/>
      <c r="BL75" s="1309"/>
      <c r="BM75" s="1309"/>
      <c r="BN75" s="1309"/>
      <c r="BO75" s="1309"/>
      <c r="BP75" s="1306">
        <v>12</v>
      </c>
      <c r="BQ75" s="1306"/>
      <c r="BR75" s="1306"/>
      <c r="BS75" s="1306"/>
      <c r="BT75" s="1306"/>
      <c r="BU75" s="1306"/>
      <c r="BV75" s="1306"/>
      <c r="BW75" s="1306"/>
      <c r="BX75" s="1306">
        <v>10.1</v>
      </c>
      <c r="BY75" s="1306"/>
      <c r="BZ75" s="1306"/>
      <c r="CA75" s="1306"/>
      <c r="CB75" s="1306"/>
      <c r="CC75" s="1306"/>
      <c r="CD75" s="1306"/>
      <c r="CE75" s="1306"/>
      <c r="CF75" s="1306">
        <v>9.3000000000000007</v>
      </c>
      <c r="CG75" s="1306"/>
      <c r="CH75" s="1306"/>
      <c r="CI75" s="1306"/>
      <c r="CJ75" s="1306"/>
      <c r="CK75" s="1306"/>
      <c r="CL75" s="1306"/>
      <c r="CM75" s="1306"/>
      <c r="CN75" s="1306">
        <v>10.1</v>
      </c>
      <c r="CO75" s="1306"/>
      <c r="CP75" s="1306"/>
      <c r="CQ75" s="1306"/>
      <c r="CR75" s="1306"/>
      <c r="CS75" s="1306"/>
      <c r="CT75" s="1306"/>
      <c r="CU75" s="1306"/>
      <c r="CV75" s="1306">
        <v>11.4</v>
      </c>
      <c r="CW75" s="1306"/>
      <c r="CX75" s="1306"/>
      <c r="CY75" s="1306"/>
      <c r="CZ75" s="1306"/>
      <c r="DA75" s="1306"/>
      <c r="DB75" s="1306"/>
      <c r="DC75" s="1306"/>
    </row>
    <row r="76" spans="2:107" x14ac:dyDescent="0.15">
      <c r="B76" s="395"/>
      <c r="G76" s="1314"/>
      <c r="H76" s="1314"/>
      <c r="I76" s="1312"/>
      <c r="J76" s="1312"/>
      <c r="K76" s="1313"/>
      <c r="L76" s="1313"/>
      <c r="M76" s="1313"/>
      <c r="N76" s="1313"/>
      <c r="AM76" s="404"/>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5"/>
      <c r="G77" s="1312"/>
      <c r="H77" s="1312"/>
      <c r="I77" s="1312"/>
      <c r="J77" s="1312"/>
      <c r="K77" s="1310"/>
      <c r="L77" s="1310"/>
      <c r="M77" s="1310"/>
      <c r="N77" s="1310"/>
      <c r="AN77" s="1311" t="s">
        <v>617</v>
      </c>
      <c r="AO77" s="1311"/>
      <c r="AP77" s="1311"/>
      <c r="AQ77" s="1311"/>
      <c r="AR77" s="1311"/>
      <c r="AS77" s="1311"/>
      <c r="AT77" s="1311"/>
      <c r="AU77" s="1311"/>
      <c r="AV77" s="1311"/>
      <c r="AW77" s="1311"/>
      <c r="AX77" s="1311"/>
      <c r="AY77" s="1311"/>
      <c r="AZ77" s="1311"/>
      <c r="BA77" s="1311"/>
      <c r="BB77" s="1309" t="s">
        <v>621</v>
      </c>
      <c r="BC77" s="1309"/>
      <c r="BD77" s="1309"/>
      <c r="BE77" s="1309"/>
      <c r="BF77" s="1309"/>
      <c r="BG77" s="1309"/>
      <c r="BH77" s="1309"/>
      <c r="BI77" s="1309"/>
      <c r="BJ77" s="1309"/>
      <c r="BK77" s="1309"/>
      <c r="BL77" s="1309"/>
      <c r="BM77" s="1309"/>
      <c r="BN77" s="1309"/>
      <c r="BO77" s="1309"/>
      <c r="BP77" s="1306">
        <v>0.8</v>
      </c>
      <c r="BQ77" s="1306"/>
      <c r="BR77" s="1306"/>
      <c r="BS77" s="1306"/>
      <c r="BT77" s="1306"/>
      <c r="BU77" s="1306"/>
      <c r="BV77" s="1306"/>
      <c r="BW77" s="1306"/>
      <c r="BX77" s="1306">
        <v>25.4</v>
      </c>
      <c r="BY77" s="1306"/>
      <c r="BZ77" s="1306"/>
      <c r="CA77" s="1306"/>
      <c r="CB77" s="1306"/>
      <c r="CC77" s="1306"/>
      <c r="CD77" s="1306"/>
      <c r="CE77" s="1306"/>
      <c r="CF77" s="1306">
        <v>23.4</v>
      </c>
      <c r="CG77" s="1306"/>
      <c r="CH77" s="1306"/>
      <c r="CI77" s="1306"/>
      <c r="CJ77" s="1306"/>
      <c r="CK77" s="1306"/>
      <c r="CL77" s="1306"/>
      <c r="CM77" s="1306"/>
      <c r="CN77" s="1306">
        <v>7.7</v>
      </c>
      <c r="CO77" s="1306"/>
      <c r="CP77" s="1306"/>
      <c r="CQ77" s="1306"/>
      <c r="CR77" s="1306"/>
      <c r="CS77" s="1306"/>
      <c r="CT77" s="1306"/>
      <c r="CU77" s="1306"/>
      <c r="CV77" s="1306">
        <v>3.2</v>
      </c>
      <c r="CW77" s="1306"/>
      <c r="CX77" s="1306"/>
      <c r="CY77" s="1306"/>
      <c r="CZ77" s="1306"/>
      <c r="DA77" s="1306"/>
      <c r="DB77" s="1306"/>
      <c r="DC77" s="1306"/>
    </row>
    <row r="78" spans="2:107" x14ac:dyDescent="0.15">
      <c r="B78" s="395"/>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5"/>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620</v>
      </c>
      <c r="BC79" s="1309"/>
      <c r="BD79" s="1309"/>
      <c r="BE79" s="1309"/>
      <c r="BF79" s="1309"/>
      <c r="BG79" s="1309"/>
      <c r="BH79" s="1309"/>
      <c r="BI79" s="1309"/>
      <c r="BJ79" s="1309"/>
      <c r="BK79" s="1309"/>
      <c r="BL79" s="1309"/>
      <c r="BM79" s="1309"/>
      <c r="BN79" s="1309"/>
      <c r="BO79" s="1309"/>
      <c r="BP79" s="1306">
        <v>8.1</v>
      </c>
      <c r="BQ79" s="1306"/>
      <c r="BR79" s="1306"/>
      <c r="BS79" s="1306"/>
      <c r="BT79" s="1306"/>
      <c r="BU79" s="1306"/>
      <c r="BV79" s="1306"/>
      <c r="BW79" s="1306"/>
      <c r="BX79" s="1306">
        <v>8.6</v>
      </c>
      <c r="BY79" s="1306"/>
      <c r="BZ79" s="1306"/>
      <c r="CA79" s="1306"/>
      <c r="CB79" s="1306"/>
      <c r="CC79" s="1306"/>
      <c r="CD79" s="1306"/>
      <c r="CE79" s="1306"/>
      <c r="CF79" s="1306">
        <v>8.5</v>
      </c>
      <c r="CG79" s="1306"/>
      <c r="CH79" s="1306"/>
      <c r="CI79" s="1306"/>
      <c r="CJ79" s="1306"/>
      <c r="CK79" s="1306"/>
      <c r="CL79" s="1306"/>
      <c r="CM79" s="1306"/>
      <c r="CN79" s="1306">
        <v>8.6</v>
      </c>
      <c r="CO79" s="1306"/>
      <c r="CP79" s="1306"/>
      <c r="CQ79" s="1306"/>
      <c r="CR79" s="1306"/>
      <c r="CS79" s="1306"/>
      <c r="CT79" s="1306"/>
      <c r="CU79" s="1306"/>
      <c r="CV79" s="1306">
        <v>8.8000000000000007</v>
      </c>
      <c r="CW79" s="1306"/>
      <c r="CX79" s="1306"/>
      <c r="CY79" s="1306"/>
      <c r="CZ79" s="1306"/>
      <c r="DA79" s="1306"/>
      <c r="DB79" s="1306"/>
      <c r="DC79" s="1306"/>
    </row>
    <row r="80" spans="2:107" x14ac:dyDescent="0.15">
      <c r="B80" s="395"/>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Dp9p4hE07RFpszlglyt5AIJ9C21wSwLUy/cwQvfDFktMRNFmM7lwCTLIohanq3FplJHBDlKD48BmmKdWofpIg==" saltValue="V2Q4VvVtL3okXhzl45uyt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abSelected="1" topLeftCell="E97" zoomScale="75" zoomScaleNormal="75" zoomScaleSheetLayoutView="70" workbookViewId="0">
      <selection activeCell="AY10" sqref="AY10:BM1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Pv38QOc7xStcDeD8S97/Nsok5yWbMmnltxjrOfMBnpkWq8MWeRE/V2BcvkgorcUWtRra1eNZ/tjlBUgkw4GqHg==" saltValue="GG+5O8UHcMmssnDt8h013Q=="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abSelected="1" topLeftCell="A85" zoomScale="75" zoomScaleNormal="75" zoomScaleSheetLayoutView="55" workbookViewId="0">
      <selection activeCell="AY10" sqref="AY10:BM1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9Qs0gLxGm1mI/6SOltp0jHRXEij9DAbWkncZPQmgWVsDzKgfgpffwXQv3ZviRSCAizOEsRqj5nEnoVXUMFZo+Q==" saltValue="ba0FJlmLjOCnuac9Qakj8w=="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105489</v>
      </c>
      <c r="E3" s="162"/>
      <c r="F3" s="163">
        <v>128611</v>
      </c>
      <c r="G3" s="164"/>
      <c r="H3" s="165"/>
    </row>
    <row r="4" spans="1:8" x14ac:dyDescent="0.15">
      <c r="A4" s="166"/>
      <c r="B4" s="167"/>
      <c r="C4" s="168"/>
      <c r="D4" s="169">
        <v>26902</v>
      </c>
      <c r="E4" s="170"/>
      <c r="F4" s="171">
        <v>61552</v>
      </c>
      <c r="G4" s="172"/>
      <c r="H4" s="173"/>
    </row>
    <row r="5" spans="1:8" x14ac:dyDescent="0.15">
      <c r="A5" s="154" t="s">
        <v>549</v>
      </c>
      <c r="B5" s="159"/>
      <c r="C5" s="160"/>
      <c r="D5" s="161">
        <v>29050</v>
      </c>
      <c r="E5" s="162"/>
      <c r="F5" s="163">
        <v>119882</v>
      </c>
      <c r="G5" s="164"/>
      <c r="H5" s="165"/>
    </row>
    <row r="6" spans="1:8" x14ac:dyDescent="0.15">
      <c r="A6" s="166"/>
      <c r="B6" s="167"/>
      <c r="C6" s="168"/>
      <c r="D6" s="169">
        <v>13422</v>
      </c>
      <c r="E6" s="170"/>
      <c r="F6" s="171">
        <v>66481</v>
      </c>
      <c r="G6" s="172"/>
      <c r="H6" s="173"/>
    </row>
    <row r="7" spans="1:8" x14ac:dyDescent="0.15">
      <c r="A7" s="154" t="s">
        <v>550</v>
      </c>
      <c r="B7" s="159"/>
      <c r="C7" s="160"/>
      <c r="D7" s="161">
        <v>24850</v>
      </c>
      <c r="E7" s="162"/>
      <c r="F7" s="163">
        <v>116162</v>
      </c>
      <c r="G7" s="164"/>
      <c r="H7" s="165"/>
    </row>
    <row r="8" spans="1:8" x14ac:dyDescent="0.15">
      <c r="A8" s="166"/>
      <c r="B8" s="167"/>
      <c r="C8" s="168"/>
      <c r="D8" s="169">
        <v>12544</v>
      </c>
      <c r="E8" s="170"/>
      <c r="F8" s="171">
        <v>61562</v>
      </c>
      <c r="G8" s="172"/>
      <c r="H8" s="173"/>
    </row>
    <row r="9" spans="1:8" x14ac:dyDescent="0.15">
      <c r="A9" s="154" t="s">
        <v>551</v>
      </c>
      <c r="B9" s="159"/>
      <c r="C9" s="160"/>
      <c r="D9" s="161">
        <v>93347</v>
      </c>
      <c r="E9" s="162"/>
      <c r="F9" s="163">
        <v>121449</v>
      </c>
      <c r="G9" s="164"/>
      <c r="H9" s="165"/>
    </row>
    <row r="10" spans="1:8" x14ac:dyDescent="0.15">
      <c r="A10" s="166"/>
      <c r="B10" s="167"/>
      <c r="C10" s="168"/>
      <c r="D10" s="169">
        <v>48490</v>
      </c>
      <c r="E10" s="170"/>
      <c r="F10" s="171">
        <v>62922</v>
      </c>
      <c r="G10" s="172"/>
      <c r="H10" s="173"/>
    </row>
    <row r="11" spans="1:8" x14ac:dyDescent="0.15">
      <c r="A11" s="154" t="s">
        <v>552</v>
      </c>
      <c r="B11" s="159"/>
      <c r="C11" s="160"/>
      <c r="D11" s="161">
        <v>106558</v>
      </c>
      <c r="E11" s="162"/>
      <c r="F11" s="163">
        <v>145139</v>
      </c>
      <c r="G11" s="164"/>
      <c r="H11" s="165"/>
    </row>
    <row r="12" spans="1:8" x14ac:dyDescent="0.15">
      <c r="A12" s="166"/>
      <c r="B12" s="167"/>
      <c r="C12" s="174"/>
      <c r="D12" s="169">
        <v>79234</v>
      </c>
      <c r="E12" s="170"/>
      <c r="F12" s="171">
        <v>83762</v>
      </c>
      <c r="G12" s="172"/>
      <c r="H12" s="173"/>
    </row>
    <row r="13" spans="1:8" x14ac:dyDescent="0.15">
      <c r="A13" s="154"/>
      <c r="B13" s="159"/>
      <c r="C13" s="175"/>
      <c r="D13" s="176">
        <v>71859</v>
      </c>
      <c r="E13" s="177"/>
      <c r="F13" s="178">
        <v>126249</v>
      </c>
      <c r="G13" s="179"/>
      <c r="H13" s="165"/>
    </row>
    <row r="14" spans="1:8" x14ac:dyDescent="0.15">
      <c r="A14" s="166"/>
      <c r="B14" s="167"/>
      <c r="C14" s="168"/>
      <c r="D14" s="169">
        <v>36118</v>
      </c>
      <c r="E14" s="170"/>
      <c r="F14" s="171">
        <v>67256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10.36</v>
      </c>
      <c r="C19" s="180">
        <f>ROUND(VALUE(SUBSTITUTE(実質収支比率等に係る経年分析!G$48,"▲","-")),2)</f>
        <v>6.29</v>
      </c>
      <c r="D19" s="180">
        <f>ROUND(VALUE(SUBSTITUTE(実質収支比率等に係る経年分析!H$48,"▲","-")),2)</f>
        <v>6.27</v>
      </c>
      <c r="E19" s="180">
        <f>ROUND(VALUE(SUBSTITUTE(実質収支比率等に係る経年分析!I$48,"▲","-")),2)</f>
        <v>6.8</v>
      </c>
      <c r="F19" s="180">
        <f>ROUND(VALUE(SUBSTITUTE(実質収支比率等に係る経年分析!J$48,"▲","-")),2)</f>
        <v>6.06</v>
      </c>
    </row>
    <row r="20" spans="1:11" x14ac:dyDescent="0.15">
      <c r="A20" s="180" t="s">
        <v>55</v>
      </c>
      <c r="B20" s="180">
        <f>ROUND(VALUE(SUBSTITUTE(実質収支比率等に係る経年分析!F$47,"▲","-")),2)</f>
        <v>28.64</v>
      </c>
      <c r="C20" s="180">
        <f>ROUND(VALUE(SUBSTITUTE(実質収支比率等に係る経年分析!G$47,"▲","-")),2)</f>
        <v>29.43</v>
      </c>
      <c r="D20" s="180">
        <f>ROUND(VALUE(SUBSTITUTE(実質収支比率等に係る経年分析!H$47,"▲","-")),2)</f>
        <v>28.23</v>
      </c>
      <c r="E20" s="180">
        <f>ROUND(VALUE(SUBSTITUTE(実質収支比率等に係る経年分析!I$47,"▲","-")),2)</f>
        <v>28.09</v>
      </c>
      <c r="F20" s="180">
        <f>ROUND(VALUE(SUBSTITUTE(実質収支比率等に係る経年分析!J$47,"▲","-")),2)</f>
        <v>27.74</v>
      </c>
    </row>
    <row r="21" spans="1:11" x14ac:dyDescent="0.15">
      <c r="A21" s="180" t="s">
        <v>56</v>
      </c>
      <c r="B21" s="180">
        <f>IF(ISNUMBER(VALUE(SUBSTITUTE(実質収支比率等に係る経年分析!F$49,"▲","-"))),ROUND(VALUE(SUBSTITUTE(実質収支比率等に係る経年分析!F$49,"▲","-")),2),NA())</f>
        <v>-3.31</v>
      </c>
      <c r="C21" s="180">
        <f>IF(ISNUMBER(VALUE(SUBSTITUTE(実質収支比率等に係る経年分析!G$49,"▲","-"))),ROUND(VALUE(SUBSTITUTE(実質収支比率等に係る経年分析!G$49,"▲","-")),2),NA())</f>
        <v>-11.18</v>
      </c>
      <c r="D21" s="180">
        <f>IF(ISNUMBER(VALUE(SUBSTITUTE(実質収支比率等に係る経年分析!H$49,"▲","-"))),ROUND(VALUE(SUBSTITUTE(実質収支比率等に係る経年分析!H$49,"▲","-")),2),NA())</f>
        <v>-4.22</v>
      </c>
      <c r="E21" s="180">
        <f>IF(ISNUMBER(VALUE(SUBSTITUTE(実質収支比率等に係る経年分析!I$49,"▲","-"))),ROUND(VALUE(SUBSTITUTE(実質収支比率等に係る経年分析!I$49,"▲","-")),2),NA())</f>
        <v>-2.38</v>
      </c>
      <c r="F21" s="180">
        <f>IF(ISNUMBER(VALUE(SUBSTITUTE(実質収支比率等に係る経年分析!J$49,"▲","-"))),ROUND(VALUE(SUBSTITUTE(実質収支比率等に係る経年分析!J$49,"▲","-")),2),NA())</f>
        <v>-4.84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江北町後期高齢者医療特別会計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江北町無資力臨鉱ポンプ等維持管理事業特別会計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江北町下水道事業特別会計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0.56000000000000005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x14ac:dyDescent="0.15">
      <c r="A34" s="181" t="str">
        <f>IF(連結実質赤字比率に係る赤字・黒字の構成分析!C$36="",NA(),連結実質赤字比率に係る赤字・黒字の構成分析!C$36)</f>
        <v>江北町国民健康保険事業特別会計</v>
      </c>
      <c r="B34" s="181">
        <f>IF(ROUND(VALUE(SUBSTITUTE(連結実質赤字比率に係る赤字・黒字の構成分析!F$36,"▲", "-")), 2) &lt; 0, ABS(ROUND(VALUE(SUBSTITUTE(連結実質赤字比率に係る赤字・黒字の構成分析!F$36,"▲", "-")), 2)), NA())</f>
        <v>1.63</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0.15</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5.97</v>
      </c>
    </row>
    <row r="36" spans="1:16" x14ac:dyDescent="0.15">
      <c r="A36" s="181" t="str">
        <f>IF(連結実質赤字比率に係る赤字・黒字の構成分析!C$34="",NA(),連結実質赤字比率に係る赤字・黒字の構成分析!C$34)</f>
        <v>江北町水道事業特別会計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594</v>
      </c>
      <c r="E42" s="182"/>
      <c r="F42" s="182"/>
      <c r="G42" s="182">
        <f>'実質公債費比率（分子）の構造'!L$52</f>
        <v>560</v>
      </c>
      <c r="H42" s="182"/>
      <c r="I42" s="182"/>
      <c r="J42" s="182">
        <f>'実質公債費比率（分子）の構造'!M$52</f>
        <v>563</v>
      </c>
      <c r="K42" s="182"/>
      <c r="L42" s="182"/>
      <c r="M42" s="182">
        <f>'実質公債費比率（分子）の構造'!N$52</f>
        <v>563</v>
      </c>
      <c r="N42" s="182"/>
      <c r="O42" s="182"/>
      <c r="P42" s="182">
        <f>'実質公債費比率（分子）の構造'!O$52</f>
        <v>567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12</v>
      </c>
      <c r="C45" s="182"/>
      <c r="D45" s="182"/>
      <c r="E45" s="182">
        <f>'実質公債費比率（分子）の構造'!L$49</f>
        <v>16</v>
      </c>
      <c r="F45" s="182"/>
      <c r="G45" s="182"/>
      <c r="H45" s="182">
        <f>'実質公債費比率（分子）の構造'!M$49</f>
        <v>17</v>
      </c>
      <c r="I45" s="182"/>
      <c r="J45" s="182"/>
      <c r="K45" s="182">
        <f>'実質公債費比率（分子）の構造'!N$49</f>
        <v>42</v>
      </c>
      <c r="L45" s="182"/>
      <c r="M45" s="182"/>
      <c r="N45" s="182">
        <f>'実質公債費比率（分子）の構造'!O$49</f>
        <v>52</v>
      </c>
      <c r="O45" s="182"/>
      <c r="P45" s="182"/>
    </row>
    <row r="46" spans="1:16" x14ac:dyDescent="0.15">
      <c r="A46" s="182" t="s">
        <v>67</v>
      </c>
      <c r="B46" s="182">
        <f>'実質公債費比率（分子）の構造'!K$48</f>
        <v>340</v>
      </c>
      <c r="C46" s="182"/>
      <c r="D46" s="182"/>
      <c r="E46" s="182">
        <f>'実質公債費比率（分子）の構造'!L$48</f>
        <v>352</v>
      </c>
      <c r="F46" s="182"/>
      <c r="G46" s="182"/>
      <c r="H46" s="182">
        <f>'実質公債費比率（分子）の構造'!M$48</f>
        <v>355</v>
      </c>
      <c r="I46" s="182"/>
      <c r="J46" s="182"/>
      <c r="K46" s="182">
        <f>'実質公債費比率（分子）の構造'!N$48</f>
        <v>377</v>
      </c>
      <c r="L46" s="182"/>
      <c r="M46" s="182"/>
      <c r="N46" s="182">
        <f>'実質公債費比率（分子）の構造'!O$48</f>
        <v>384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460</v>
      </c>
      <c r="C49" s="182"/>
      <c r="D49" s="182"/>
      <c r="E49" s="182">
        <f>'実質公債費比率（分子）の構造'!L$45</f>
        <v>398</v>
      </c>
      <c r="F49" s="182"/>
      <c r="G49" s="182"/>
      <c r="H49" s="182">
        <f>'実質公債費比率（分子）の構造'!M$45</f>
        <v>416</v>
      </c>
      <c r="I49" s="182"/>
      <c r="J49" s="182"/>
      <c r="K49" s="182">
        <f>'実質公債費比率（分子）の構造'!N$45</f>
        <v>417</v>
      </c>
      <c r="L49" s="182"/>
      <c r="M49" s="182"/>
      <c r="N49" s="182">
        <f>'実質公債費比率（分子）の構造'!O$45</f>
        <v>431</v>
      </c>
      <c r="O49" s="182"/>
      <c r="P49" s="182"/>
    </row>
    <row r="50" spans="1:16" x14ac:dyDescent="0.15">
      <c r="A50" s="182" t="s">
        <v>71</v>
      </c>
      <c r="B50" s="182" t="e">
        <f>NA()</f>
        <v>#N/A</v>
      </c>
      <c r="C50" s="182">
        <f>IF(ISNUMBER('実質公債費比率（分子）の構造'!K$53),'実質公債費比率（分子）の構造'!K$53,NA())</f>
        <v>218</v>
      </c>
      <c r="D50" s="182" t="e">
        <f>NA()</f>
        <v>#N/A</v>
      </c>
      <c r="E50" s="182" t="e">
        <f>NA()</f>
        <v>#N/A</v>
      </c>
      <c r="F50" s="182">
        <f>IF(ISNUMBER('実質公債費比率（分子）の構造'!L$53),'実質公債費比率（分子）の構造'!L$53,NA())</f>
        <v>206</v>
      </c>
      <c r="G50" s="182" t="e">
        <f>NA()</f>
        <v>#N/A</v>
      </c>
      <c r="H50" s="182" t="e">
        <f>NA()</f>
        <v>#N/A</v>
      </c>
      <c r="I50" s="182">
        <f>IF(ISNUMBER('実質公債費比率（分子）の構造'!M$53),'実質公債費比率（分子）の構造'!M$53,NA())</f>
        <v>225</v>
      </c>
      <c r="J50" s="182" t="e">
        <f>NA()</f>
        <v>#N/A</v>
      </c>
      <c r="K50" s="182" t="e">
        <f>NA()</f>
        <v>#N/A</v>
      </c>
      <c r="L50" s="182">
        <f>IF(ISNUMBER('実質公債費比率（分子）の構造'!N$53),'実質公債費比率（分子）の構造'!N$53,NA())</f>
        <v>273</v>
      </c>
      <c r="M50" s="182" t="e">
        <f>NA()</f>
        <v>#N/A</v>
      </c>
      <c r="N50" s="182" t="e">
        <f>NA()</f>
        <v>#N/A</v>
      </c>
      <c r="O50" s="182">
        <f>IF(ISNUMBER('実質公債費比率（分子）の構造'!O$53),'実質公債費比率（分子）の構造'!O$53,NA())</f>
        <v>300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6374</v>
      </c>
      <c r="E56" s="181"/>
      <c r="F56" s="181"/>
      <c r="G56" s="181">
        <f>'将来負担比率（分子）の構造'!J$52</f>
        <v>6175</v>
      </c>
      <c r="H56" s="181"/>
      <c r="I56" s="181"/>
      <c r="J56" s="181">
        <f>'将来負担比率（分子）の構造'!K$52</f>
        <v>5776</v>
      </c>
      <c r="K56" s="181"/>
      <c r="L56" s="181"/>
      <c r="M56" s="181">
        <f>'将来負担比率（分子）の構造'!L$52</f>
        <v>5767</v>
      </c>
      <c r="N56" s="181"/>
      <c r="O56" s="181"/>
      <c r="P56" s="181">
        <f>'将来負担比率（分子）の構造'!M$52</f>
        <v>5445</v>
      </c>
    </row>
    <row r="57" spans="1:16" x14ac:dyDescent="0.15">
      <c r="A57" s="181" t="s">
        <v>42</v>
      </c>
      <c r="B57" s="181"/>
      <c r="C57" s="181"/>
      <c r="D57" s="181">
        <f>'将来負担比率（分子）の構造'!I$51</f>
        <v>95</v>
      </c>
      <c r="E57" s="181"/>
      <c r="F57" s="181"/>
      <c r="G57" s="181">
        <f>'将来負担比率（分子）の構造'!J$51</f>
        <v>84</v>
      </c>
      <c r="H57" s="181"/>
      <c r="I57" s="181"/>
      <c r="J57" s="181">
        <f>'将来負担比率（分子）の構造'!K$51</f>
        <v>34</v>
      </c>
      <c r="K57" s="181"/>
      <c r="L57" s="181"/>
      <c r="M57" s="181">
        <f>'将来負担比率（分子）の構造'!L$51</f>
        <v>29</v>
      </c>
      <c r="N57" s="181"/>
      <c r="O57" s="181"/>
      <c r="P57" s="181">
        <f>'将来負担比率（分子）の構造'!M$51</f>
        <v>98</v>
      </c>
    </row>
    <row r="58" spans="1:16" x14ac:dyDescent="0.15">
      <c r="A58" s="181" t="s">
        <v>41</v>
      </c>
      <c r="B58" s="181"/>
      <c r="C58" s="181"/>
      <c r="D58" s="181">
        <f>'将来負担比率（分子）の構造'!I$50</f>
        <v>11474</v>
      </c>
      <c r="E58" s="181"/>
      <c r="F58" s="181"/>
      <c r="G58" s="181">
        <f>'将来負担比率（分子）の構造'!J$50</f>
        <v>12045</v>
      </c>
      <c r="H58" s="181"/>
      <c r="I58" s="181"/>
      <c r="J58" s="181">
        <f>'将来負担比率（分子）の構造'!K$50</f>
        <v>12463</v>
      </c>
      <c r="K58" s="181"/>
      <c r="L58" s="181"/>
      <c r="M58" s="181">
        <f>'将来負担比率（分子）の構造'!L$50</f>
        <v>12793</v>
      </c>
      <c r="N58" s="181"/>
      <c r="O58" s="181"/>
      <c r="P58" s="181">
        <f>'将来負担比率（分子）の構造'!M$50</f>
        <v>12619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933</v>
      </c>
      <c r="C62" s="181"/>
      <c r="D62" s="181"/>
      <c r="E62" s="181">
        <f>'将来負担比率（分子）の構造'!J$45</f>
        <v>890</v>
      </c>
      <c r="F62" s="181"/>
      <c r="G62" s="181"/>
      <c r="H62" s="181">
        <f>'将来負担比率（分子）の構造'!K$45</f>
        <v>854</v>
      </c>
      <c r="I62" s="181"/>
      <c r="J62" s="181"/>
      <c r="K62" s="181">
        <f>'将来負担比率（分子）の構造'!L$45</f>
        <v>800</v>
      </c>
      <c r="L62" s="181"/>
      <c r="M62" s="181"/>
      <c r="N62" s="181">
        <f>'将来負担比率（分子）の構造'!M$45</f>
        <v>763</v>
      </c>
      <c r="O62" s="181"/>
      <c r="P62" s="181"/>
    </row>
    <row r="63" spans="1:16" x14ac:dyDescent="0.15">
      <c r="A63" s="181" t="s">
        <v>34</v>
      </c>
      <c r="B63" s="181">
        <f>'将来負担比率（分子）の構造'!I$44</f>
        <v>570</v>
      </c>
      <c r="C63" s="181"/>
      <c r="D63" s="181"/>
      <c r="E63" s="181">
        <f>'将来負担比率（分子）の構造'!J$44</f>
        <v>578</v>
      </c>
      <c r="F63" s="181"/>
      <c r="G63" s="181"/>
      <c r="H63" s="181">
        <f>'将来負担比率（分子）の構造'!K$44</f>
        <v>565</v>
      </c>
      <c r="I63" s="181"/>
      <c r="J63" s="181"/>
      <c r="K63" s="181">
        <f>'将来負担比率（分子）の構造'!L$44</f>
        <v>553</v>
      </c>
      <c r="L63" s="181"/>
      <c r="M63" s="181"/>
      <c r="N63" s="181">
        <f>'将来負担比率（分子）の構造'!M$44</f>
        <v>505</v>
      </c>
      <c r="O63" s="181"/>
      <c r="P63" s="181"/>
    </row>
    <row r="64" spans="1:16" x14ac:dyDescent="0.15">
      <c r="A64" s="181" t="s">
        <v>33</v>
      </c>
      <c r="B64" s="181">
        <f>'将来負担比率（分子）の構造'!I$43</f>
        <v>5470</v>
      </c>
      <c r="C64" s="181"/>
      <c r="D64" s="181"/>
      <c r="E64" s="181">
        <f>'将来負担比率（分子）の構造'!J$43</f>
        <v>5369</v>
      </c>
      <c r="F64" s="181"/>
      <c r="G64" s="181"/>
      <c r="H64" s="181">
        <f>'将来負担比率（分子）の構造'!K$43</f>
        <v>5237</v>
      </c>
      <c r="I64" s="181"/>
      <c r="J64" s="181"/>
      <c r="K64" s="181">
        <f>'将来負担比率（分子）の構造'!L$43</f>
        <v>5127</v>
      </c>
      <c r="L64" s="181"/>
      <c r="M64" s="181"/>
      <c r="N64" s="181">
        <f>'将来負担比率（分子）の構造'!M$43</f>
        <v>4934</v>
      </c>
      <c r="O64" s="181"/>
      <c r="P64" s="181"/>
    </row>
    <row r="65" spans="1:16" x14ac:dyDescent="0.15">
      <c r="A65" s="181" t="s">
        <v>32</v>
      </c>
      <c r="B65" s="181" t="str">
        <f>'将来負担比率（分子）の構造'!I$42</f>
        <v>-</v>
      </c>
      <c r="C65" s="181"/>
      <c r="D65" s="181"/>
      <c r="E65" s="181">
        <f>'将来負担比率（分子）の構造'!J$42</f>
        <v>45</v>
      </c>
      <c r="F65" s="181"/>
      <c r="G65" s="181"/>
      <c r="H65" s="181">
        <f>'将来負担比率（分子）の構造'!K$42</f>
        <v>7</v>
      </c>
      <c r="I65" s="181"/>
      <c r="J65" s="181"/>
      <c r="K65" s="181">
        <f>'将来負担比率（分子）の構造'!L$42</f>
        <v>7</v>
      </c>
      <c r="L65" s="181"/>
      <c r="M65" s="181"/>
      <c r="N65" s="181">
        <f>'将来負担比率（分子）の構造'!M$42</f>
        <v>7</v>
      </c>
      <c r="O65" s="181"/>
      <c r="P65" s="181"/>
    </row>
    <row r="66" spans="1:16" x14ac:dyDescent="0.15">
      <c r="A66" s="181" t="s">
        <v>31</v>
      </c>
      <c r="B66" s="181">
        <f>'将来負担比率（分子）の構造'!I$41</f>
        <v>4590</v>
      </c>
      <c r="C66" s="181"/>
      <c r="D66" s="181"/>
      <c r="E66" s="181">
        <f>'将来負担比率（分子）の構造'!J$41</f>
        <v>4502</v>
      </c>
      <c r="F66" s="181"/>
      <c r="G66" s="181"/>
      <c r="H66" s="181">
        <f>'将来負担比率（分子）の構造'!K$41</f>
        <v>4322</v>
      </c>
      <c r="I66" s="181"/>
      <c r="J66" s="181"/>
      <c r="K66" s="181">
        <f>'将来負担比率（分子）の構造'!L$41</f>
        <v>4411</v>
      </c>
      <c r="L66" s="181"/>
      <c r="M66" s="181"/>
      <c r="N66" s="181">
        <f>'将来負担比率（分子）の構造'!M$41</f>
        <v>4698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807</v>
      </c>
      <c r="C72" s="185">
        <f>基金残高に係る経年分析!G55</f>
        <v>811</v>
      </c>
      <c r="D72" s="185">
        <f>基金残高に係る経年分析!H55</f>
        <v>795</v>
      </c>
    </row>
    <row r="73" spans="1:16" x14ac:dyDescent="0.15">
      <c r="A73" s="184" t="s">
        <v>78</v>
      </c>
      <c r="B73" s="185">
        <f>基金残高に係る経年分析!F56</f>
        <v>1053</v>
      </c>
      <c r="C73" s="185">
        <f>基金残高に係る経年分析!G56</f>
        <v>1061</v>
      </c>
      <c r="D73" s="185">
        <f>基金残高に係る経年分析!H56</f>
        <v>921</v>
      </c>
    </row>
    <row r="74" spans="1:16" x14ac:dyDescent="0.15">
      <c r="A74" s="184" t="s">
        <v>79</v>
      </c>
      <c r="B74" s="185">
        <f>基金残高に係る経年分析!F57</f>
        <v>9975</v>
      </c>
      <c r="C74" s="185">
        <f>基金残高に係る経年分析!G57</f>
        <v>10183</v>
      </c>
      <c r="D74" s="185">
        <f>基金残高に係る経年分析!H57</f>
        <v>10156</v>
      </c>
    </row>
  </sheetData>
  <sheetProtection algorithmName="SHA-512" hashValue="nzWw1OOtfrNXwHPT+DockroKQ/LJNBJmfiiJsv9JUJWwd/eJv77Q7tbQWmhJ56PCIkwSP8KKXdcStJg/bR2DgA==" saltValue="Jv4U/nXlL1OlMdjuQIMw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abSelected="1" workbookViewId="0">
      <selection activeCell="AY10" sqref="AY10:BM10"/>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1068912</v>
      </c>
      <c r="S5" s="734"/>
      <c r="T5" s="734"/>
      <c r="U5" s="734"/>
      <c r="V5" s="734"/>
      <c r="W5" s="734"/>
      <c r="X5" s="734"/>
      <c r="Y5" s="777"/>
      <c r="Z5" s="795">
        <v>17.5</v>
      </c>
      <c r="AA5" s="795"/>
      <c r="AB5" s="795"/>
      <c r="AC5" s="795"/>
      <c r="AD5" s="796">
        <v>1068912</v>
      </c>
      <c r="AE5" s="796"/>
      <c r="AF5" s="796"/>
      <c r="AG5" s="796"/>
      <c r="AH5" s="796"/>
      <c r="AI5" s="796"/>
      <c r="AJ5" s="796"/>
      <c r="AK5" s="796"/>
      <c r="AL5" s="778">
        <v>38.299999999999997</v>
      </c>
      <c r="AM5" s="749"/>
      <c r="AN5" s="749"/>
      <c r="AO5" s="779"/>
      <c r="AP5" s="744" t="s">
        <v>225</v>
      </c>
      <c r="AQ5" s="745"/>
      <c r="AR5" s="745"/>
      <c r="AS5" s="745"/>
      <c r="AT5" s="745"/>
      <c r="AU5" s="745"/>
      <c r="AV5" s="745"/>
      <c r="AW5" s="745"/>
      <c r="AX5" s="745"/>
      <c r="AY5" s="745"/>
      <c r="AZ5" s="745"/>
      <c r="BA5" s="745"/>
      <c r="BB5" s="745"/>
      <c r="BC5" s="745"/>
      <c r="BD5" s="745"/>
      <c r="BE5" s="745"/>
      <c r="BF5" s="746"/>
      <c r="BG5" s="678">
        <v>1068912</v>
      </c>
      <c r="BH5" s="679"/>
      <c r="BI5" s="679"/>
      <c r="BJ5" s="679"/>
      <c r="BK5" s="679"/>
      <c r="BL5" s="679"/>
      <c r="BM5" s="679"/>
      <c r="BN5" s="680"/>
      <c r="BO5" s="715">
        <v>100</v>
      </c>
      <c r="BP5" s="715"/>
      <c r="BQ5" s="715"/>
      <c r="BR5" s="715"/>
      <c r="BS5" s="716" t="s">
        <v>226</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218</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39411</v>
      </c>
      <c r="S6" s="679"/>
      <c r="T6" s="679"/>
      <c r="U6" s="679"/>
      <c r="V6" s="679"/>
      <c r="W6" s="679"/>
      <c r="X6" s="679"/>
      <c r="Y6" s="680"/>
      <c r="Z6" s="715">
        <v>0.6</v>
      </c>
      <c r="AA6" s="715"/>
      <c r="AB6" s="715"/>
      <c r="AC6" s="715"/>
      <c r="AD6" s="716">
        <v>39411</v>
      </c>
      <c r="AE6" s="716"/>
      <c r="AF6" s="716"/>
      <c r="AG6" s="716"/>
      <c r="AH6" s="716"/>
      <c r="AI6" s="716"/>
      <c r="AJ6" s="716"/>
      <c r="AK6" s="716"/>
      <c r="AL6" s="681">
        <v>1.4</v>
      </c>
      <c r="AM6" s="682"/>
      <c r="AN6" s="682"/>
      <c r="AO6" s="717"/>
      <c r="AP6" s="675" t="s">
        <v>231</v>
      </c>
      <c r="AQ6" s="676"/>
      <c r="AR6" s="676"/>
      <c r="AS6" s="676"/>
      <c r="AT6" s="676"/>
      <c r="AU6" s="676"/>
      <c r="AV6" s="676"/>
      <c r="AW6" s="676"/>
      <c r="AX6" s="676"/>
      <c r="AY6" s="676"/>
      <c r="AZ6" s="676"/>
      <c r="BA6" s="676"/>
      <c r="BB6" s="676"/>
      <c r="BC6" s="676"/>
      <c r="BD6" s="676"/>
      <c r="BE6" s="676"/>
      <c r="BF6" s="677"/>
      <c r="BG6" s="678">
        <v>1068912</v>
      </c>
      <c r="BH6" s="679"/>
      <c r="BI6" s="679"/>
      <c r="BJ6" s="679"/>
      <c r="BK6" s="679"/>
      <c r="BL6" s="679"/>
      <c r="BM6" s="679"/>
      <c r="BN6" s="680"/>
      <c r="BO6" s="715">
        <v>100</v>
      </c>
      <c r="BP6" s="715"/>
      <c r="BQ6" s="715"/>
      <c r="BR6" s="715"/>
      <c r="BS6" s="716" t="s">
        <v>232</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73918</v>
      </c>
      <c r="CS6" s="679"/>
      <c r="CT6" s="679"/>
      <c r="CU6" s="679"/>
      <c r="CV6" s="679"/>
      <c r="CW6" s="679"/>
      <c r="CX6" s="679"/>
      <c r="CY6" s="680"/>
      <c r="CZ6" s="778">
        <v>1.3</v>
      </c>
      <c r="DA6" s="749"/>
      <c r="DB6" s="749"/>
      <c r="DC6" s="781"/>
      <c r="DD6" s="684" t="s">
        <v>232</v>
      </c>
      <c r="DE6" s="679"/>
      <c r="DF6" s="679"/>
      <c r="DG6" s="679"/>
      <c r="DH6" s="679"/>
      <c r="DI6" s="679"/>
      <c r="DJ6" s="679"/>
      <c r="DK6" s="679"/>
      <c r="DL6" s="679"/>
      <c r="DM6" s="679"/>
      <c r="DN6" s="679"/>
      <c r="DO6" s="679"/>
      <c r="DP6" s="680"/>
      <c r="DQ6" s="684">
        <v>73918</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892</v>
      </c>
      <c r="S7" s="679"/>
      <c r="T7" s="679"/>
      <c r="U7" s="679"/>
      <c r="V7" s="679"/>
      <c r="W7" s="679"/>
      <c r="X7" s="679"/>
      <c r="Y7" s="680"/>
      <c r="Z7" s="715">
        <v>0</v>
      </c>
      <c r="AA7" s="715"/>
      <c r="AB7" s="715"/>
      <c r="AC7" s="715"/>
      <c r="AD7" s="716">
        <v>892</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490892</v>
      </c>
      <c r="BH7" s="679"/>
      <c r="BI7" s="679"/>
      <c r="BJ7" s="679"/>
      <c r="BK7" s="679"/>
      <c r="BL7" s="679"/>
      <c r="BM7" s="679"/>
      <c r="BN7" s="680"/>
      <c r="BO7" s="715">
        <v>45.9</v>
      </c>
      <c r="BP7" s="715"/>
      <c r="BQ7" s="715"/>
      <c r="BR7" s="715"/>
      <c r="BS7" s="716" t="s">
        <v>127</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876045</v>
      </c>
      <c r="CS7" s="679"/>
      <c r="CT7" s="679"/>
      <c r="CU7" s="679"/>
      <c r="CV7" s="679"/>
      <c r="CW7" s="679"/>
      <c r="CX7" s="679"/>
      <c r="CY7" s="680"/>
      <c r="CZ7" s="715">
        <v>14.9</v>
      </c>
      <c r="DA7" s="715"/>
      <c r="DB7" s="715"/>
      <c r="DC7" s="715"/>
      <c r="DD7" s="684">
        <v>2826</v>
      </c>
      <c r="DE7" s="679"/>
      <c r="DF7" s="679"/>
      <c r="DG7" s="679"/>
      <c r="DH7" s="679"/>
      <c r="DI7" s="679"/>
      <c r="DJ7" s="679"/>
      <c r="DK7" s="679"/>
      <c r="DL7" s="679"/>
      <c r="DM7" s="679"/>
      <c r="DN7" s="679"/>
      <c r="DO7" s="679"/>
      <c r="DP7" s="680"/>
      <c r="DQ7" s="684">
        <v>451166</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2828</v>
      </c>
      <c r="S8" s="679"/>
      <c r="T8" s="679"/>
      <c r="U8" s="679"/>
      <c r="V8" s="679"/>
      <c r="W8" s="679"/>
      <c r="X8" s="679"/>
      <c r="Y8" s="680"/>
      <c r="Z8" s="715">
        <v>0</v>
      </c>
      <c r="AA8" s="715"/>
      <c r="AB8" s="715"/>
      <c r="AC8" s="715"/>
      <c r="AD8" s="716">
        <v>2828</v>
      </c>
      <c r="AE8" s="716"/>
      <c r="AF8" s="716"/>
      <c r="AG8" s="716"/>
      <c r="AH8" s="716"/>
      <c r="AI8" s="716"/>
      <c r="AJ8" s="716"/>
      <c r="AK8" s="716"/>
      <c r="AL8" s="681">
        <v>0.1</v>
      </c>
      <c r="AM8" s="682"/>
      <c r="AN8" s="682"/>
      <c r="AO8" s="717"/>
      <c r="AP8" s="675" t="s">
        <v>238</v>
      </c>
      <c r="AQ8" s="676"/>
      <c r="AR8" s="676"/>
      <c r="AS8" s="676"/>
      <c r="AT8" s="676"/>
      <c r="AU8" s="676"/>
      <c r="AV8" s="676"/>
      <c r="AW8" s="676"/>
      <c r="AX8" s="676"/>
      <c r="AY8" s="676"/>
      <c r="AZ8" s="676"/>
      <c r="BA8" s="676"/>
      <c r="BB8" s="676"/>
      <c r="BC8" s="676"/>
      <c r="BD8" s="676"/>
      <c r="BE8" s="676"/>
      <c r="BF8" s="677"/>
      <c r="BG8" s="678">
        <v>16858</v>
      </c>
      <c r="BH8" s="679"/>
      <c r="BI8" s="679"/>
      <c r="BJ8" s="679"/>
      <c r="BK8" s="679"/>
      <c r="BL8" s="679"/>
      <c r="BM8" s="679"/>
      <c r="BN8" s="680"/>
      <c r="BO8" s="715">
        <v>1.6</v>
      </c>
      <c r="BP8" s="715"/>
      <c r="BQ8" s="715"/>
      <c r="BR8" s="715"/>
      <c r="BS8" s="684" t="s">
        <v>127</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1554289</v>
      </c>
      <c r="CS8" s="679"/>
      <c r="CT8" s="679"/>
      <c r="CU8" s="679"/>
      <c r="CV8" s="679"/>
      <c r="CW8" s="679"/>
      <c r="CX8" s="679"/>
      <c r="CY8" s="680"/>
      <c r="CZ8" s="715">
        <v>26.5</v>
      </c>
      <c r="DA8" s="715"/>
      <c r="DB8" s="715"/>
      <c r="DC8" s="715"/>
      <c r="DD8" s="684">
        <v>80293</v>
      </c>
      <c r="DE8" s="679"/>
      <c r="DF8" s="679"/>
      <c r="DG8" s="679"/>
      <c r="DH8" s="679"/>
      <c r="DI8" s="679"/>
      <c r="DJ8" s="679"/>
      <c r="DK8" s="679"/>
      <c r="DL8" s="679"/>
      <c r="DM8" s="679"/>
      <c r="DN8" s="679"/>
      <c r="DO8" s="679"/>
      <c r="DP8" s="680"/>
      <c r="DQ8" s="684">
        <v>666284</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1498</v>
      </c>
      <c r="S9" s="679"/>
      <c r="T9" s="679"/>
      <c r="U9" s="679"/>
      <c r="V9" s="679"/>
      <c r="W9" s="679"/>
      <c r="X9" s="679"/>
      <c r="Y9" s="680"/>
      <c r="Z9" s="715">
        <v>0</v>
      </c>
      <c r="AA9" s="715"/>
      <c r="AB9" s="715"/>
      <c r="AC9" s="715"/>
      <c r="AD9" s="716">
        <v>1498</v>
      </c>
      <c r="AE9" s="716"/>
      <c r="AF9" s="716"/>
      <c r="AG9" s="716"/>
      <c r="AH9" s="716"/>
      <c r="AI9" s="716"/>
      <c r="AJ9" s="716"/>
      <c r="AK9" s="716"/>
      <c r="AL9" s="681">
        <v>0.1</v>
      </c>
      <c r="AM9" s="682"/>
      <c r="AN9" s="682"/>
      <c r="AO9" s="717"/>
      <c r="AP9" s="675" t="s">
        <v>241</v>
      </c>
      <c r="AQ9" s="676"/>
      <c r="AR9" s="676"/>
      <c r="AS9" s="676"/>
      <c r="AT9" s="676"/>
      <c r="AU9" s="676"/>
      <c r="AV9" s="676"/>
      <c r="AW9" s="676"/>
      <c r="AX9" s="676"/>
      <c r="AY9" s="676"/>
      <c r="AZ9" s="676"/>
      <c r="BA9" s="676"/>
      <c r="BB9" s="676"/>
      <c r="BC9" s="676"/>
      <c r="BD9" s="676"/>
      <c r="BE9" s="676"/>
      <c r="BF9" s="677"/>
      <c r="BG9" s="678">
        <v>377338</v>
      </c>
      <c r="BH9" s="679"/>
      <c r="BI9" s="679"/>
      <c r="BJ9" s="679"/>
      <c r="BK9" s="679"/>
      <c r="BL9" s="679"/>
      <c r="BM9" s="679"/>
      <c r="BN9" s="680"/>
      <c r="BO9" s="715">
        <v>35.299999999999997</v>
      </c>
      <c r="BP9" s="715"/>
      <c r="BQ9" s="715"/>
      <c r="BR9" s="715"/>
      <c r="BS9" s="684" t="s">
        <v>127</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347192</v>
      </c>
      <c r="CS9" s="679"/>
      <c r="CT9" s="679"/>
      <c r="CU9" s="679"/>
      <c r="CV9" s="679"/>
      <c r="CW9" s="679"/>
      <c r="CX9" s="679"/>
      <c r="CY9" s="680"/>
      <c r="CZ9" s="715">
        <v>5.9</v>
      </c>
      <c r="DA9" s="715"/>
      <c r="DB9" s="715"/>
      <c r="DC9" s="715"/>
      <c r="DD9" s="684" t="s">
        <v>127</v>
      </c>
      <c r="DE9" s="679"/>
      <c r="DF9" s="679"/>
      <c r="DG9" s="679"/>
      <c r="DH9" s="679"/>
      <c r="DI9" s="679"/>
      <c r="DJ9" s="679"/>
      <c r="DK9" s="679"/>
      <c r="DL9" s="679"/>
      <c r="DM9" s="679"/>
      <c r="DN9" s="679"/>
      <c r="DO9" s="679"/>
      <c r="DP9" s="680"/>
      <c r="DQ9" s="684">
        <v>269929</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232</v>
      </c>
      <c r="S10" s="679"/>
      <c r="T10" s="679"/>
      <c r="U10" s="679"/>
      <c r="V10" s="679"/>
      <c r="W10" s="679"/>
      <c r="X10" s="679"/>
      <c r="Y10" s="680"/>
      <c r="Z10" s="715" t="s">
        <v>232</v>
      </c>
      <c r="AA10" s="715"/>
      <c r="AB10" s="715"/>
      <c r="AC10" s="715"/>
      <c r="AD10" s="716" t="s">
        <v>232</v>
      </c>
      <c r="AE10" s="716"/>
      <c r="AF10" s="716"/>
      <c r="AG10" s="716"/>
      <c r="AH10" s="716"/>
      <c r="AI10" s="716"/>
      <c r="AJ10" s="716"/>
      <c r="AK10" s="716"/>
      <c r="AL10" s="681" t="s">
        <v>232</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31467</v>
      </c>
      <c r="BH10" s="679"/>
      <c r="BI10" s="679"/>
      <c r="BJ10" s="679"/>
      <c r="BK10" s="679"/>
      <c r="BL10" s="679"/>
      <c r="BM10" s="679"/>
      <c r="BN10" s="680"/>
      <c r="BO10" s="715">
        <v>2.9</v>
      </c>
      <c r="BP10" s="715"/>
      <c r="BQ10" s="715"/>
      <c r="BR10" s="715"/>
      <c r="BS10" s="684" t="s">
        <v>127</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5000</v>
      </c>
      <c r="CS10" s="679"/>
      <c r="CT10" s="679"/>
      <c r="CU10" s="679"/>
      <c r="CV10" s="679"/>
      <c r="CW10" s="679"/>
      <c r="CX10" s="679"/>
      <c r="CY10" s="680"/>
      <c r="CZ10" s="715">
        <v>0.1</v>
      </c>
      <c r="DA10" s="715"/>
      <c r="DB10" s="715"/>
      <c r="DC10" s="715"/>
      <c r="DD10" s="684" t="s">
        <v>127</v>
      </c>
      <c r="DE10" s="679"/>
      <c r="DF10" s="679"/>
      <c r="DG10" s="679"/>
      <c r="DH10" s="679"/>
      <c r="DI10" s="679"/>
      <c r="DJ10" s="679"/>
      <c r="DK10" s="679"/>
      <c r="DL10" s="679"/>
      <c r="DM10" s="679"/>
      <c r="DN10" s="679"/>
      <c r="DO10" s="679"/>
      <c r="DP10" s="680"/>
      <c r="DQ10" s="684" t="s">
        <v>232</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159873</v>
      </c>
      <c r="S11" s="679"/>
      <c r="T11" s="679"/>
      <c r="U11" s="679"/>
      <c r="V11" s="679"/>
      <c r="W11" s="679"/>
      <c r="X11" s="679"/>
      <c r="Y11" s="680"/>
      <c r="Z11" s="681">
        <v>2.6</v>
      </c>
      <c r="AA11" s="682"/>
      <c r="AB11" s="682"/>
      <c r="AC11" s="683"/>
      <c r="AD11" s="684">
        <v>159873</v>
      </c>
      <c r="AE11" s="679"/>
      <c r="AF11" s="679"/>
      <c r="AG11" s="679"/>
      <c r="AH11" s="679"/>
      <c r="AI11" s="679"/>
      <c r="AJ11" s="679"/>
      <c r="AK11" s="680"/>
      <c r="AL11" s="681">
        <v>5.7</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65229</v>
      </c>
      <c r="BH11" s="679"/>
      <c r="BI11" s="679"/>
      <c r="BJ11" s="679"/>
      <c r="BK11" s="679"/>
      <c r="BL11" s="679"/>
      <c r="BM11" s="679"/>
      <c r="BN11" s="680"/>
      <c r="BO11" s="715">
        <v>6.1</v>
      </c>
      <c r="BP11" s="715"/>
      <c r="BQ11" s="715"/>
      <c r="BR11" s="715"/>
      <c r="BS11" s="684" t="s">
        <v>226</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608587</v>
      </c>
      <c r="CS11" s="679"/>
      <c r="CT11" s="679"/>
      <c r="CU11" s="679"/>
      <c r="CV11" s="679"/>
      <c r="CW11" s="679"/>
      <c r="CX11" s="679"/>
      <c r="CY11" s="680"/>
      <c r="CZ11" s="715">
        <v>10.4</v>
      </c>
      <c r="DA11" s="715"/>
      <c r="DB11" s="715"/>
      <c r="DC11" s="715"/>
      <c r="DD11" s="684">
        <v>174913</v>
      </c>
      <c r="DE11" s="679"/>
      <c r="DF11" s="679"/>
      <c r="DG11" s="679"/>
      <c r="DH11" s="679"/>
      <c r="DI11" s="679"/>
      <c r="DJ11" s="679"/>
      <c r="DK11" s="679"/>
      <c r="DL11" s="679"/>
      <c r="DM11" s="679"/>
      <c r="DN11" s="679"/>
      <c r="DO11" s="679"/>
      <c r="DP11" s="680"/>
      <c r="DQ11" s="684">
        <v>213194</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15405</v>
      </c>
      <c r="S12" s="679"/>
      <c r="T12" s="679"/>
      <c r="U12" s="679"/>
      <c r="V12" s="679"/>
      <c r="W12" s="679"/>
      <c r="X12" s="679"/>
      <c r="Y12" s="680"/>
      <c r="Z12" s="715">
        <v>0.3</v>
      </c>
      <c r="AA12" s="715"/>
      <c r="AB12" s="715"/>
      <c r="AC12" s="715"/>
      <c r="AD12" s="716">
        <v>15405</v>
      </c>
      <c r="AE12" s="716"/>
      <c r="AF12" s="716"/>
      <c r="AG12" s="716"/>
      <c r="AH12" s="716"/>
      <c r="AI12" s="716"/>
      <c r="AJ12" s="716"/>
      <c r="AK12" s="716"/>
      <c r="AL12" s="681">
        <v>0.6</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481850</v>
      </c>
      <c r="BH12" s="679"/>
      <c r="BI12" s="679"/>
      <c r="BJ12" s="679"/>
      <c r="BK12" s="679"/>
      <c r="BL12" s="679"/>
      <c r="BM12" s="679"/>
      <c r="BN12" s="680"/>
      <c r="BO12" s="715">
        <v>45.1</v>
      </c>
      <c r="BP12" s="715"/>
      <c r="BQ12" s="715"/>
      <c r="BR12" s="715"/>
      <c r="BS12" s="684" t="s">
        <v>232</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77547</v>
      </c>
      <c r="CS12" s="679"/>
      <c r="CT12" s="679"/>
      <c r="CU12" s="679"/>
      <c r="CV12" s="679"/>
      <c r="CW12" s="679"/>
      <c r="CX12" s="679"/>
      <c r="CY12" s="680"/>
      <c r="CZ12" s="715">
        <v>1.3</v>
      </c>
      <c r="DA12" s="715"/>
      <c r="DB12" s="715"/>
      <c r="DC12" s="715"/>
      <c r="DD12" s="684" t="s">
        <v>127</v>
      </c>
      <c r="DE12" s="679"/>
      <c r="DF12" s="679"/>
      <c r="DG12" s="679"/>
      <c r="DH12" s="679"/>
      <c r="DI12" s="679"/>
      <c r="DJ12" s="679"/>
      <c r="DK12" s="679"/>
      <c r="DL12" s="679"/>
      <c r="DM12" s="679"/>
      <c r="DN12" s="679"/>
      <c r="DO12" s="679"/>
      <c r="DP12" s="680"/>
      <c r="DQ12" s="684">
        <v>41693</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232</v>
      </c>
      <c r="S13" s="679"/>
      <c r="T13" s="679"/>
      <c r="U13" s="679"/>
      <c r="V13" s="679"/>
      <c r="W13" s="679"/>
      <c r="X13" s="679"/>
      <c r="Y13" s="680"/>
      <c r="Z13" s="715" t="s">
        <v>232</v>
      </c>
      <c r="AA13" s="715"/>
      <c r="AB13" s="715"/>
      <c r="AC13" s="715"/>
      <c r="AD13" s="716" t="s">
        <v>127</v>
      </c>
      <c r="AE13" s="716"/>
      <c r="AF13" s="716"/>
      <c r="AG13" s="716"/>
      <c r="AH13" s="716"/>
      <c r="AI13" s="716"/>
      <c r="AJ13" s="716"/>
      <c r="AK13" s="716"/>
      <c r="AL13" s="681" t="s">
        <v>127</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481850</v>
      </c>
      <c r="BH13" s="679"/>
      <c r="BI13" s="679"/>
      <c r="BJ13" s="679"/>
      <c r="BK13" s="679"/>
      <c r="BL13" s="679"/>
      <c r="BM13" s="679"/>
      <c r="BN13" s="680"/>
      <c r="BO13" s="715">
        <v>45.1</v>
      </c>
      <c r="BP13" s="715"/>
      <c r="BQ13" s="715"/>
      <c r="BR13" s="715"/>
      <c r="BS13" s="684" t="s">
        <v>226</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1208679</v>
      </c>
      <c r="CS13" s="679"/>
      <c r="CT13" s="679"/>
      <c r="CU13" s="679"/>
      <c r="CV13" s="679"/>
      <c r="CW13" s="679"/>
      <c r="CX13" s="679"/>
      <c r="CY13" s="680"/>
      <c r="CZ13" s="715">
        <v>20.6</v>
      </c>
      <c r="DA13" s="715"/>
      <c r="DB13" s="715"/>
      <c r="DC13" s="715"/>
      <c r="DD13" s="684">
        <v>732495</v>
      </c>
      <c r="DE13" s="679"/>
      <c r="DF13" s="679"/>
      <c r="DG13" s="679"/>
      <c r="DH13" s="679"/>
      <c r="DI13" s="679"/>
      <c r="DJ13" s="679"/>
      <c r="DK13" s="679"/>
      <c r="DL13" s="679"/>
      <c r="DM13" s="679"/>
      <c r="DN13" s="679"/>
      <c r="DO13" s="679"/>
      <c r="DP13" s="680"/>
      <c r="DQ13" s="684">
        <v>515573</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4946</v>
      </c>
      <c r="S14" s="679"/>
      <c r="T14" s="679"/>
      <c r="U14" s="679"/>
      <c r="V14" s="679"/>
      <c r="W14" s="679"/>
      <c r="X14" s="679"/>
      <c r="Y14" s="680"/>
      <c r="Z14" s="715">
        <v>0.1</v>
      </c>
      <c r="AA14" s="715"/>
      <c r="AB14" s="715"/>
      <c r="AC14" s="715"/>
      <c r="AD14" s="716">
        <v>4946</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37335</v>
      </c>
      <c r="BH14" s="679"/>
      <c r="BI14" s="679"/>
      <c r="BJ14" s="679"/>
      <c r="BK14" s="679"/>
      <c r="BL14" s="679"/>
      <c r="BM14" s="679"/>
      <c r="BN14" s="680"/>
      <c r="BO14" s="715">
        <v>3.5</v>
      </c>
      <c r="BP14" s="715"/>
      <c r="BQ14" s="715"/>
      <c r="BR14" s="715"/>
      <c r="BS14" s="684" t="s">
        <v>127</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183284</v>
      </c>
      <c r="CS14" s="679"/>
      <c r="CT14" s="679"/>
      <c r="CU14" s="679"/>
      <c r="CV14" s="679"/>
      <c r="CW14" s="679"/>
      <c r="CX14" s="679"/>
      <c r="CY14" s="680"/>
      <c r="CZ14" s="715">
        <v>3.1</v>
      </c>
      <c r="DA14" s="715"/>
      <c r="DB14" s="715"/>
      <c r="DC14" s="715"/>
      <c r="DD14" s="684">
        <v>1140</v>
      </c>
      <c r="DE14" s="679"/>
      <c r="DF14" s="679"/>
      <c r="DG14" s="679"/>
      <c r="DH14" s="679"/>
      <c r="DI14" s="679"/>
      <c r="DJ14" s="679"/>
      <c r="DK14" s="679"/>
      <c r="DL14" s="679"/>
      <c r="DM14" s="679"/>
      <c r="DN14" s="679"/>
      <c r="DO14" s="679"/>
      <c r="DP14" s="680"/>
      <c r="DQ14" s="684">
        <v>174003</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232</v>
      </c>
      <c r="AA15" s="715"/>
      <c r="AB15" s="715"/>
      <c r="AC15" s="715"/>
      <c r="AD15" s="716" t="s">
        <v>232</v>
      </c>
      <c r="AE15" s="716"/>
      <c r="AF15" s="716"/>
      <c r="AG15" s="716"/>
      <c r="AH15" s="716"/>
      <c r="AI15" s="716"/>
      <c r="AJ15" s="716"/>
      <c r="AK15" s="716"/>
      <c r="AL15" s="681" t="s">
        <v>127</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58835</v>
      </c>
      <c r="BH15" s="679"/>
      <c r="BI15" s="679"/>
      <c r="BJ15" s="679"/>
      <c r="BK15" s="679"/>
      <c r="BL15" s="679"/>
      <c r="BM15" s="679"/>
      <c r="BN15" s="680"/>
      <c r="BO15" s="715">
        <v>5.5</v>
      </c>
      <c r="BP15" s="715"/>
      <c r="BQ15" s="715"/>
      <c r="BR15" s="715"/>
      <c r="BS15" s="684" t="s">
        <v>232</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428785</v>
      </c>
      <c r="CS15" s="679"/>
      <c r="CT15" s="679"/>
      <c r="CU15" s="679"/>
      <c r="CV15" s="679"/>
      <c r="CW15" s="679"/>
      <c r="CX15" s="679"/>
      <c r="CY15" s="680"/>
      <c r="CZ15" s="715">
        <v>7.3</v>
      </c>
      <c r="DA15" s="715"/>
      <c r="DB15" s="715"/>
      <c r="DC15" s="715"/>
      <c r="DD15" s="684">
        <v>46317</v>
      </c>
      <c r="DE15" s="679"/>
      <c r="DF15" s="679"/>
      <c r="DG15" s="679"/>
      <c r="DH15" s="679"/>
      <c r="DI15" s="679"/>
      <c r="DJ15" s="679"/>
      <c r="DK15" s="679"/>
      <c r="DL15" s="679"/>
      <c r="DM15" s="679"/>
      <c r="DN15" s="679"/>
      <c r="DO15" s="679"/>
      <c r="DP15" s="680"/>
      <c r="DQ15" s="684">
        <v>364925</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1459</v>
      </c>
      <c r="S16" s="679"/>
      <c r="T16" s="679"/>
      <c r="U16" s="679"/>
      <c r="V16" s="679"/>
      <c r="W16" s="679"/>
      <c r="X16" s="679"/>
      <c r="Y16" s="680"/>
      <c r="Z16" s="715">
        <v>0</v>
      </c>
      <c r="AA16" s="715"/>
      <c r="AB16" s="715"/>
      <c r="AC16" s="715"/>
      <c r="AD16" s="716">
        <v>1459</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232</v>
      </c>
      <c r="BH16" s="679"/>
      <c r="BI16" s="679"/>
      <c r="BJ16" s="679"/>
      <c r="BK16" s="679"/>
      <c r="BL16" s="679"/>
      <c r="BM16" s="679"/>
      <c r="BN16" s="680"/>
      <c r="BO16" s="715" t="s">
        <v>127</v>
      </c>
      <c r="BP16" s="715"/>
      <c r="BQ16" s="715"/>
      <c r="BR16" s="715"/>
      <c r="BS16" s="684" t="s">
        <v>127</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68835</v>
      </c>
      <c r="CS16" s="679"/>
      <c r="CT16" s="679"/>
      <c r="CU16" s="679"/>
      <c r="CV16" s="679"/>
      <c r="CW16" s="679"/>
      <c r="CX16" s="679"/>
      <c r="CY16" s="680"/>
      <c r="CZ16" s="715">
        <v>1.2</v>
      </c>
      <c r="DA16" s="715"/>
      <c r="DB16" s="715"/>
      <c r="DC16" s="715"/>
      <c r="DD16" s="684" t="s">
        <v>127</v>
      </c>
      <c r="DE16" s="679"/>
      <c r="DF16" s="679"/>
      <c r="DG16" s="679"/>
      <c r="DH16" s="679"/>
      <c r="DI16" s="679"/>
      <c r="DJ16" s="679"/>
      <c r="DK16" s="679"/>
      <c r="DL16" s="679"/>
      <c r="DM16" s="679"/>
      <c r="DN16" s="679"/>
      <c r="DO16" s="679"/>
      <c r="DP16" s="680"/>
      <c r="DQ16" s="684">
        <v>57600</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31483</v>
      </c>
      <c r="S17" s="679"/>
      <c r="T17" s="679"/>
      <c r="U17" s="679"/>
      <c r="V17" s="679"/>
      <c r="W17" s="679"/>
      <c r="X17" s="679"/>
      <c r="Y17" s="680"/>
      <c r="Z17" s="715">
        <v>0.5</v>
      </c>
      <c r="AA17" s="715"/>
      <c r="AB17" s="715"/>
      <c r="AC17" s="715"/>
      <c r="AD17" s="716">
        <v>31483</v>
      </c>
      <c r="AE17" s="716"/>
      <c r="AF17" s="716"/>
      <c r="AG17" s="716"/>
      <c r="AH17" s="716"/>
      <c r="AI17" s="716"/>
      <c r="AJ17" s="716"/>
      <c r="AK17" s="716"/>
      <c r="AL17" s="681">
        <v>1.1000000000000001</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232</v>
      </c>
      <c r="BH17" s="679"/>
      <c r="BI17" s="679"/>
      <c r="BJ17" s="679"/>
      <c r="BK17" s="679"/>
      <c r="BL17" s="679"/>
      <c r="BM17" s="679"/>
      <c r="BN17" s="680"/>
      <c r="BO17" s="715" t="s">
        <v>232</v>
      </c>
      <c r="BP17" s="715"/>
      <c r="BQ17" s="715"/>
      <c r="BR17" s="715"/>
      <c r="BS17" s="684" t="s">
        <v>127</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431525</v>
      </c>
      <c r="CS17" s="679"/>
      <c r="CT17" s="679"/>
      <c r="CU17" s="679"/>
      <c r="CV17" s="679"/>
      <c r="CW17" s="679"/>
      <c r="CX17" s="679"/>
      <c r="CY17" s="680"/>
      <c r="CZ17" s="715">
        <v>7.4</v>
      </c>
      <c r="DA17" s="715"/>
      <c r="DB17" s="715"/>
      <c r="DC17" s="715"/>
      <c r="DD17" s="684" t="s">
        <v>127</v>
      </c>
      <c r="DE17" s="679"/>
      <c r="DF17" s="679"/>
      <c r="DG17" s="679"/>
      <c r="DH17" s="679"/>
      <c r="DI17" s="679"/>
      <c r="DJ17" s="679"/>
      <c r="DK17" s="679"/>
      <c r="DL17" s="679"/>
      <c r="DM17" s="679"/>
      <c r="DN17" s="679"/>
      <c r="DO17" s="679"/>
      <c r="DP17" s="680"/>
      <c r="DQ17" s="684">
        <v>409947</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8467</v>
      </c>
      <c r="S18" s="679"/>
      <c r="T18" s="679"/>
      <c r="U18" s="679"/>
      <c r="V18" s="679"/>
      <c r="W18" s="679"/>
      <c r="X18" s="679"/>
      <c r="Y18" s="680"/>
      <c r="Z18" s="715">
        <v>0.1</v>
      </c>
      <c r="AA18" s="715"/>
      <c r="AB18" s="715"/>
      <c r="AC18" s="715"/>
      <c r="AD18" s="716">
        <v>8467</v>
      </c>
      <c r="AE18" s="716"/>
      <c r="AF18" s="716"/>
      <c r="AG18" s="716"/>
      <c r="AH18" s="716"/>
      <c r="AI18" s="716"/>
      <c r="AJ18" s="716"/>
      <c r="AK18" s="716"/>
      <c r="AL18" s="681">
        <v>0.3</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232</v>
      </c>
      <c r="BH18" s="679"/>
      <c r="BI18" s="679"/>
      <c r="BJ18" s="679"/>
      <c r="BK18" s="679"/>
      <c r="BL18" s="679"/>
      <c r="BM18" s="679"/>
      <c r="BN18" s="680"/>
      <c r="BO18" s="715" t="s">
        <v>232</v>
      </c>
      <c r="BP18" s="715"/>
      <c r="BQ18" s="715"/>
      <c r="BR18" s="715"/>
      <c r="BS18" s="684" t="s">
        <v>232</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232</v>
      </c>
      <c r="CS18" s="679"/>
      <c r="CT18" s="679"/>
      <c r="CU18" s="679"/>
      <c r="CV18" s="679"/>
      <c r="CW18" s="679"/>
      <c r="CX18" s="679"/>
      <c r="CY18" s="680"/>
      <c r="CZ18" s="715" t="s">
        <v>127</v>
      </c>
      <c r="DA18" s="715"/>
      <c r="DB18" s="715"/>
      <c r="DC18" s="715"/>
      <c r="DD18" s="684" t="s">
        <v>127</v>
      </c>
      <c r="DE18" s="679"/>
      <c r="DF18" s="679"/>
      <c r="DG18" s="679"/>
      <c r="DH18" s="679"/>
      <c r="DI18" s="679"/>
      <c r="DJ18" s="679"/>
      <c r="DK18" s="679"/>
      <c r="DL18" s="679"/>
      <c r="DM18" s="679"/>
      <c r="DN18" s="679"/>
      <c r="DO18" s="679"/>
      <c r="DP18" s="680"/>
      <c r="DQ18" s="684" t="s">
        <v>232</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573</v>
      </c>
      <c r="S19" s="679"/>
      <c r="T19" s="679"/>
      <c r="U19" s="679"/>
      <c r="V19" s="679"/>
      <c r="W19" s="679"/>
      <c r="X19" s="679"/>
      <c r="Y19" s="680"/>
      <c r="Z19" s="715">
        <v>0</v>
      </c>
      <c r="AA19" s="715"/>
      <c r="AB19" s="715"/>
      <c r="AC19" s="715"/>
      <c r="AD19" s="716">
        <v>573</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t="s">
        <v>232</v>
      </c>
      <c r="BH19" s="679"/>
      <c r="BI19" s="679"/>
      <c r="BJ19" s="679"/>
      <c r="BK19" s="679"/>
      <c r="BL19" s="679"/>
      <c r="BM19" s="679"/>
      <c r="BN19" s="680"/>
      <c r="BO19" s="715" t="s">
        <v>232</v>
      </c>
      <c r="BP19" s="715"/>
      <c r="BQ19" s="715"/>
      <c r="BR19" s="715"/>
      <c r="BS19" s="684" t="s">
        <v>232</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232</v>
      </c>
      <c r="CS19" s="679"/>
      <c r="CT19" s="679"/>
      <c r="CU19" s="679"/>
      <c r="CV19" s="679"/>
      <c r="CW19" s="679"/>
      <c r="CX19" s="679"/>
      <c r="CY19" s="680"/>
      <c r="CZ19" s="715" t="s">
        <v>232</v>
      </c>
      <c r="DA19" s="715"/>
      <c r="DB19" s="715"/>
      <c r="DC19" s="715"/>
      <c r="DD19" s="684" t="s">
        <v>232</v>
      </c>
      <c r="DE19" s="679"/>
      <c r="DF19" s="679"/>
      <c r="DG19" s="679"/>
      <c r="DH19" s="679"/>
      <c r="DI19" s="679"/>
      <c r="DJ19" s="679"/>
      <c r="DK19" s="679"/>
      <c r="DL19" s="679"/>
      <c r="DM19" s="679"/>
      <c r="DN19" s="679"/>
      <c r="DO19" s="679"/>
      <c r="DP19" s="680"/>
      <c r="DQ19" s="684" t="s">
        <v>232</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220</v>
      </c>
      <c r="S20" s="679"/>
      <c r="T20" s="679"/>
      <c r="U20" s="679"/>
      <c r="V20" s="679"/>
      <c r="W20" s="679"/>
      <c r="X20" s="679"/>
      <c r="Y20" s="680"/>
      <c r="Z20" s="715">
        <v>0</v>
      </c>
      <c r="AA20" s="715"/>
      <c r="AB20" s="715"/>
      <c r="AC20" s="715"/>
      <c r="AD20" s="716">
        <v>220</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t="s">
        <v>232</v>
      </c>
      <c r="BH20" s="679"/>
      <c r="BI20" s="679"/>
      <c r="BJ20" s="679"/>
      <c r="BK20" s="679"/>
      <c r="BL20" s="679"/>
      <c r="BM20" s="679"/>
      <c r="BN20" s="680"/>
      <c r="BO20" s="715" t="s">
        <v>232</v>
      </c>
      <c r="BP20" s="715"/>
      <c r="BQ20" s="715"/>
      <c r="BR20" s="715"/>
      <c r="BS20" s="684" t="s">
        <v>232</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5863686</v>
      </c>
      <c r="CS20" s="679"/>
      <c r="CT20" s="679"/>
      <c r="CU20" s="679"/>
      <c r="CV20" s="679"/>
      <c r="CW20" s="679"/>
      <c r="CX20" s="679"/>
      <c r="CY20" s="680"/>
      <c r="CZ20" s="715">
        <v>100</v>
      </c>
      <c r="DA20" s="715"/>
      <c r="DB20" s="715"/>
      <c r="DC20" s="715"/>
      <c r="DD20" s="684">
        <v>1037984</v>
      </c>
      <c r="DE20" s="679"/>
      <c r="DF20" s="679"/>
      <c r="DG20" s="679"/>
      <c r="DH20" s="679"/>
      <c r="DI20" s="679"/>
      <c r="DJ20" s="679"/>
      <c r="DK20" s="679"/>
      <c r="DL20" s="679"/>
      <c r="DM20" s="679"/>
      <c r="DN20" s="679"/>
      <c r="DO20" s="679"/>
      <c r="DP20" s="680"/>
      <c r="DQ20" s="684">
        <v>3238232</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22223</v>
      </c>
      <c r="S21" s="679"/>
      <c r="T21" s="679"/>
      <c r="U21" s="679"/>
      <c r="V21" s="679"/>
      <c r="W21" s="679"/>
      <c r="X21" s="679"/>
      <c r="Y21" s="680"/>
      <c r="Z21" s="715">
        <v>0.4</v>
      </c>
      <c r="AA21" s="715"/>
      <c r="AB21" s="715"/>
      <c r="AC21" s="715"/>
      <c r="AD21" s="716">
        <v>22223</v>
      </c>
      <c r="AE21" s="716"/>
      <c r="AF21" s="716"/>
      <c r="AG21" s="716"/>
      <c r="AH21" s="716"/>
      <c r="AI21" s="716"/>
      <c r="AJ21" s="716"/>
      <c r="AK21" s="716"/>
      <c r="AL21" s="681">
        <v>0.8</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232</v>
      </c>
      <c r="BH21" s="679"/>
      <c r="BI21" s="679"/>
      <c r="BJ21" s="679"/>
      <c r="BK21" s="679"/>
      <c r="BL21" s="679"/>
      <c r="BM21" s="679"/>
      <c r="BN21" s="680"/>
      <c r="BO21" s="715" t="s">
        <v>127</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1666760</v>
      </c>
      <c r="S22" s="679"/>
      <c r="T22" s="679"/>
      <c r="U22" s="679"/>
      <c r="V22" s="679"/>
      <c r="W22" s="679"/>
      <c r="X22" s="679"/>
      <c r="Y22" s="680"/>
      <c r="Z22" s="715">
        <v>27.2</v>
      </c>
      <c r="AA22" s="715"/>
      <c r="AB22" s="715"/>
      <c r="AC22" s="715"/>
      <c r="AD22" s="716">
        <v>1463048</v>
      </c>
      <c r="AE22" s="716"/>
      <c r="AF22" s="716"/>
      <c r="AG22" s="716"/>
      <c r="AH22" s="716"/>
      <c r="AI22" s="716"/>
      <c r="AJ22" s="716"/>
      <c r="AK22" s="716"/>
      <c r="AL22" s="681">
        <v>52.4</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232</v>
      </c>
      <c r="BH22" s="679"/>
      <c r="BI22" s="679"/>
      <c r="BJ22" s="679"/>
      <c r="BK22" s="679"/>
      <c r="BL22" s="679"/>
      <c r="BM22" s="679"/>
      <c r="BN22" s="680"/>
      <c r="BO22" s="715" t="s">
        <v>232</v>
      </c>
      <c r="BP22" s="715"/>
      <c r="BQ22" s="715"/>
      <c r="BR22" s="715"/>
      <c r="BS22" s="684" t="s">
        <v>127</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1463048</v>
      </c>
      <c r="S23" s="679"/>
      <c r="T23" s="679"/>
      <c r="U23" s="679"/>
      <c r="V23" s="679"/>
      <c r="W23" s="679"/>
      <c r="X23" s="679"/>
      <c r="Y23" s="680"/>
      <c r="Z23" s="715">
        <v>23.9</v>
      </c>
      <c r="AA23" s="715"/>
      <c r="AB23" s="715"/>
      <c r="AC23" s="715"/>
      <c r="AD23" s="716">
        <v>1463048</v>
      </c>
      <c r="AE23" s="716"/>
      <c r="AF23" s="716"/>
      <c r="AG23" s="716"/>
      <c r="AH23" s="716"/>
      <c r="AI23" s="716"/>
      <c r="AJ23" s="716"/>
      <c r="AK23" s="716"/>
      <c r="AL23" s="681">
        <v>52.4</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232</v>
      </c>
      <c r="BH23" s="679"/>
      <c r="BI23" s="679"/>
      <c r="BJ23" s="679"/>
      <c r="BK23" s="679"/>
      <c r="BL23" s="679"/>
      <c r="BM23" s="679"/>
      <c r="BN23" s="680"/>
      <c r="BO23" s="715" t="s">
        <v>232</v>
      </c>
      <c r="BP23" s="715"/>
      <c r="BQ23" s="715"/>
      <c r="BR23" s="715"/>
      <c r="BS23" s="684" t="s">
        <v>232</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203712</v>
      </c>
      <c r="S24" s="679"/>
      <c r="T24" s="679"/>
      <c r="U24" s="679"/>
      <c r="V24" s="679"/>
      <c r="W24" s="679"/>
      <c r="X24" s="679"/>
      <c r="Y24" s="680"/>
      <c r="Z24" s="715">
        <v>3.3</v>
      </c>
      <c r="AA24" s="715"/>
      <c r="AB24" s="715"/>
      <c r="AC24" s="715"/>
      <c r="AD24" s="716" t="s">
        <v>127</v>
      </c>
      <c r="AE24" s="716"/>
      <c r="AF24" s="716"/>
      <c r="AG24" s="716"/>
      <c r="AH24" s="716"/>
      <c r="AI24" s="716"/>
      <c r="AJ24" s="716"/>
      <c r="AK24" s="716"/>
      <c r="AL24" s="681" t="s">
        <v>127</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232</v>
      </c>
      <c r="BH24" s="679"/>
      <c r="BI24" s="679"/>
      <c r="BJ24" s="679"/>
      <c r="BK24" s="679"/>
      <c r="BL24" s="679"/>
      <c r="BM24" s="679"/>
      <c r="BN24" s="680"/>
      <c r="BO24" s="715" t="s">
        <v>232</v>
      </c>
      <c r="BP24" s="715"/>
      <c r="BQ24" s="715"/>
      <c r="BR24" s="715"/>
      <c r="BS24" s="684" t="s">
        <v>232</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2085235</v>
      </c>
      <c r="CS24" s="734"/>
      <c r="CT24" s="734"/>
      <c r="CU24" s="734"/>
      <c r="CV24" s="734"/>
      <c r="CW24" s="734"/>
      <c r="CX24" s="734"/>
      <c r="CY24" s="777"/>
      <c r="CZ24" s="778">
        <v>35.6</v>
      </c>
      <c r="DA24" s="749"/>
      <c r="DB24" s="749"/>
      <c r="DC24" s="781"/>
      <c r="DD24" s="776">
        <v>1368299</v>
      </c>
      <c r="DE24" s="734"/>
      <c r="DF24" s="734"/>
      <c r="DG24" s="734"/>
      <c r="DH24" s="734"/>
      <c r="DI24" s="734"/>
      <c r="DJ24" s="734"/>
      <c r="DK24" s="777"/>
      <c r="DL24" s="776">
        <v>1354435</v>
      </c>
      <c r="DM24" s="734"/>
      <c r="DN24" s="734"/>
      <c r="DO24" s="734"/>
      <c r="DP24" s="734"/>
      <c r="DQ24" s="734"/>
      <c r="DR24" s="734"/>
      <c r="DS24" s="734"/>
      <c r="DT24" s="734"/>
      <c r="DU24" s="734"/>
      <c r="DV24" s="777"/>
      <c r="DW24" s="778">
        <v>46.7</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5" t="s">
        <v>232</v>
      </c>
      <c r="AA25" s="715"/>
      <c r="AB25" s="715"/>
      <c r="AC25" s="715"/>
      <c r="AD25" s="716" t="s">
        <v>232</v>
      </c>
      <c r="AE25" s="716"/>
      <c r="AF25" s="716"/>
      <c r="AG25" s="716"/>
      <c r="AH25" s="716"/>
      <c r="AI25" s="716"/>
      <c r="AJ25" s="716"/>
      <c r="AK25" s="716"/>
      <c r="AL25" s="681" t="s">
        <v>232</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226</v>
      </c>
      <c r="BH25" s="679"/>
      <c r="BI25" s="679"/>
      <c r="BJ25" s="679"/>
      <c r="BK25" s="679"/>
      <c r="BL25" s="679"/>
      <c r="BM25" s="679"/>
      <c r="BN25" s="680"/>
      <c r="BO25" s="715" t="s">
        <v>232</v>
      </c>
      <c r="BP25" s="715"/>
      <c r="BQ25" s="715"/>
      <c r="BR25" s="715"/>
      <c r="BS25" s="684" t="s">
        <v>232</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773059</v>
      </c>
      <c r="CS25" s="697"/>
      <c r="CT25" s="697"/>
      <c r="CU25" s="697"/>
      <c r="CV25" s="697"/>
      <c r="CW25" s="697"/>
      <c r="CX25" s="697"/>
      <c r="CY25" s="698"/>
      <c r="CZ25" s="681">
        <v>13.2</v>
      </c>
      <c r="DA25" s="699"/>
      <c r="DB25" s="699"/>
      <c r="DC25" s="700"/>
      <c r="DD25" s="684">
        <v>729674</v>
      </c>
      <c r="DE25" s="697"/>
      <c r="DF25" s="697"/>
      <c r="DG25" s="697"/>
      <c r="DH25" s="697"/>
      <c r="DI25" s="697"/>
      <c r="DJ25" s="697"/>
      <c r="DK25" s="698"/>
      <c r="DL25" s="684">
        <v>715870</v>
      </c>
      <c r="DM25" s="697"/>
      <c r="DN25" s="697"/>
      <c r="DO25" s="697"/>
      <c r="DP25" s="697"/>
      <c r="DQ25" s="697"/>
      <c r="DR25" s="697"/>
      <c r="DS25" s="697"/>
      <c r="DT25" s="697"/>
      <c r="DU25" s="697"/>
      <c r="DV25" s="698"/>
      <c r="DW25" s="681">
        <v>24.7</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2993467</v>
      </c>
      <c r="S26" s="679"/>
      <c r="T26" s="679"/>
      <c r="U26" s="679"/>
      <c r="V26" s="679"/>
      <c r="W26" s="679"/>
      <c r="X26" s="679"/>
      <c r="Y26" s="680"/>
      <c r="Z26" s="715">
        <v>48.9</v>
      </c>
      <c r="AA26" s="715"/>
      <c r="AB26" s="715"/>
      <c r="AC26" s="715"/>
      <c r="AD26" s="716">
        <v>2789755</v>
      </c>
      <c r="AE26" s="716"/>
      <c r="AF26" s="716"/>
      <c r="AG26" s="716"/>
      <c r="AH26" s="716"/>
      <c r="AI26" s="716"/>
      <c r="AJ26" s="716"/>
      <c r="AK26" s="716"/>
      <c r="AL26" s="681">
        <v>99.9</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127</v>
      </c>
      <c r="BH26" s="679"/>
      <c r="BI26" s="679"/>
      <c r="BJ26" s="679"/>
      <c r="BK26" s="679"/>
      <c r="BL26" s="679"/>
      <c r="BM26" s="679"/>
      <c r="BN26" s="680"/>
      <c r="BO26" s="715" t="s">
        <v>127</v>
      </c>
      <c r="BP26" s="715"/>
      <c r="BQ26" s="715"/>
      <c r="BR26" s="715"/>
      <c r="BS26" s="684" t="s">
        <v>127</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448975</v>
      </c>
      <c r="CS26" s="679"/>
      <c r="CT26" s="679"/>
      <c r="CU26" s="679"/>
      <c r="CV26" s="679"/>
      <c r="CW26" s="679"/>
      <c r="CX26" s="679"/>
      <c r="CY26" s="680"/>
      <c r="CZ26" s="681">
        <v>7.7</v>
      </c>
      <c r="DA26" s="699"/>
      <c r="DB26" s="699"/>
      <c r="DC26" s="700"/>
      <c r="DD26" s="684">
        <v>410194</v>
      </c>
      <c r="DE26" s="679"/>
      <c r="DF26" s="679"/>
      <c r="DG26" s="679"/>
      <c r="DH26" s="679"/>
      <c r="DI26" s="679"/>
      <c r="DJ26" s="679"/>
      <c r="DK26" s="680"/>
      <c r="DL26" s="684" t="s">
        <v>232</v>
      </c>
      <c r="DM26" s="679"/>
      <c r="DN26" s="679"/>
      <c r="DO26" s="679"/>
      <c r="DP26" s="679"/>
      <c r="DQ26" s="679"/>
      <c r="DR26" s="679"/>
      <c r="DS26" s="679"/>
      <c r="DT26" s="679"/>
      <c r="DU26" s="679"/>
      <c r="DV26" s="680"/>
      <c r="DW26" s="681" t="s">
        <v>232</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1708</v>
      </c>
      <c r="S27" s="679"/>
      <c r="T27" s="679"/>
      <c r="U27" s="679"/>
      <c r="V27" s="679"/>
      <c r="W27" s="679"/>
      <c r="X27" s="679"/>
      <c r="Y27" s="680"/>
      <c r="Z27" s="715">
        <v>0</v>
      </c>
      <c r="AA27" s="715"/>
      <c r="AB27" s="715"/>
      <c r="AC27" s="715"/>
      <c r="AD27" s="716">
        <v>1708</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1068912</v>
      </c>
      <c r="BH27" s="679"/>
      <c r="BI27" s="679"/>
      <c r="BJ27" s="679"/>
      <c r="BK27" s="679"/>
      <c r="BL27" s="679"/>
      <c r="BM27" s="679"/>
      <c r="BN27" s="680"/>
      <c r="BO27" s="715">
        <v>100</v>
      </c>
      <c r="BP27" s="715"/>
      <c r="BQ27" s="715"/>
      <c r="BR27" s="715"/>
      <c r="BS27" s="684" t="s">
        <v>232</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880651</v>
      </c>
      <c r="CS27" s="697"/>
      <c r="CT27" s="697"/>
      <c r="CU27" s="697"/>
      <c r="CV27" s="697"/>
      <c r="CW27" s="697"/>
      <c r="CX27" s="697"/>
      <c r="CY27" s="698"/>
      <c r="CZ27" s="681">
        <v>15</v>
      </c>
      <c r="DA27" s="699"/>
      <c r="DB27" s="699"/>
      <c r="DC27" s="700"/>
      <c r="DD27" s="684">
        <v>228678</v>
      </c>
      <c r="DE27" s="697"/>
      <c r="DF27" s="697"/>
      <c r="DG27" s="697"/>
      <c r="DH27" s="697"/>
      <c r="DI27" s="697"/>
      <c r="DJ27" s="697"/>
      <c r="DK27" s="698"/>
      <c r="DL27" s="684">
        <v>228618</v>
      </c>
      <c r="DM27" s="697"/>
      <c r="DN27" s="697"/>
      <c r="DO27" s="697"/>
      <c r="DP27" s="697"/>
      <c r="DQ27" s="697"/>
      <c r="DR27" s="697"/>
      <c r="DS27" s="697"/>
      <c r="DT27" s="697"/>
      <c r="DU27" s="697"/>
      <c r="DV27" s="698"/>
      <c r="DW27" s="681">
        <v>7.9</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107991</v>
      </c>
      <c r="S28" s="679"/>
      <c r="T28" s="679"/>
      <c r="U28" s="679"/>
      <c r="V28" s="679"/>
      <c r="W28" s="679"/>
      <c r="X28" s="679"/>
      <c r="Y28" s="680"/>
      <c r="Z28" s="715">
        <v>1.8</v>
      </c>
      <c r="AA28" s="715"/>
      <c r="AB28" s="715"/>
      <c r="AC28" s="715"/>
      <c r="AD28" s="716" t="s">
        <v>232</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431525</v>
      </c>
      <c r="CS28" s="679"/>
      <c r="CT28" s="679"/>
      <c r="CU28" s="679"/>
      <c r="CV28" s="679"/>
      <c r="CW28" s="679"/>
      <c r="CX28" s="679"/>
      <c r="CY28" s="680"/>
      <c r="CZ28" s="681">
        <v>7.4</v>
      </c>
      <c r="DA28" s="699"/>
      <c r="DB28" s="699"/>
      <c r="DC28" s="700"/>
      <c r="DD28" s="684">
        <v>409947</v>
      </c>
      <c r="DE28" s="679"/>
      <c r="DF28" s="679"/>
      <c r="DG28" s="679"/>
      <c r="DH28" s="679"/>
      <c r="DI28" s="679"/>
      <c r="DJ28" s="679"/>
      <c r="DK28" s="680"/>
      <c r="DL28" s="684">
        <v>409947</v>
      </c>
      <c r="DM28" s="679"/>
      <c r="DN28" s="679"/>
      <c r="DO28" s="679"/>
      <c r="DP28" s="679"/>
      <c r="DQ28" s="679"/>
      <c r="DR28" s="679"/>
      <c r="DS28" s="679"/>
      <c r="DT28" s="679"/>
      <c r="DU28" s="679"/>
      <c r="DV28" s="680"/>
      <c r="DW28" s="681">
        <v>14.1</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53518</v>
      </c>
      <c r="S29" s="679"/>
      <c r="T29" s="679"/>
      <c r="U29" s="679"/>
      <c r="V29" s="679"/>
      <c r="W29" s="679"/>
      <c r="X29" s="679"/>
      <c r="Y29" s="680"/>
      <c r="Z29" s="715">
        <v>0.9</v>
      </c>
      <c r="AA29" s="715"/>
      <c r="AB29" s="715"/>
      <c r="AC29" s="715"/>
      <c r="AD29" s="716">
        <v>2357</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303</v>
      </c>
      <c r="CE29" s="767"/>
      <c r="CF29" s="711" t="s">
        <v>304</v>
      </c>
      <c r="CG29" s="712"/>
      <c r="CH29" s="712"/>
      <c r="CI29" s="712"/>
      <c r="CJ29" s="712"/>
      <c r="CK29" s="712"/>
      <c r="CL29" s="712"/>
      <c r="CM29" s="712"/>
      <c r="CN29" s="712"/>
      <c r="CO29" s="712"/>
      <c r="CP29" s="712"/>
      <c r="CQ29" s="713"/>
      <c r="CR29" s="678">
        <v>431137</v>
      </c>
      <c r="CS29" s="697"/>
      <c r="CT29" s="697"/>
      <c r="CU29" s="697"/>
      <c r="CV29" s="697"/>
      <c r="CW29" s="697"/>
      <c r="CX29" s="697"/>
      <c r="CY29" s="698"/>
      <c r="CZ29" s="681">
        <v>7.4</v>
      </c>
      <c r="DA29" s="699"/>
      <c r="DB29" s="699"/>
      <c r="DC29" s="700"/>
      <c r="DD29" s="684">
        <v>409559</v>
      </c>
      <c r="DE29" s="697"/>
      <c r="DF29" s="697"/>
      <c r="DG29" s="697"/>
      <c r="DH29" s="697"/>
      <c r="DI29" s="697"/>
      <c r="DJ29" s="697"/>
      <c r="DK29" s="698"/>
      <c r="DL29" s="684">
        <v>409559</v>
      </c>
      <c r="DM29" s="697"/>
      <c r="DN29" s="697"/>
      <c r="DO29" s="697"/>
      <c r="DP29" s="697"/>
      <c r="DQ29" s="697"/>
      <c r="DR29" s="697"/>
      <c r="DS29" s="697"/>
      <c r="DT29" s="697"/>
      <c r="DU29" s="697"/>
      <c r="DV29" s="698"/>
      <c r="DW29" s="681">
        <v>14.1</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22712</v>
      </c>
      <c r="S30" s="679"/>
      <c r="T30" s="679"/>
      <c r="U30" s="679"/>
      <c r="V30" s="679"/>
      <c r="W30" s="679"/>
      <c r="X30" s="679"/>
      <c r="Y30" s="680"/>
      <c r="Z30" s="715">
        <v>0.4</v>
      </c>
      <c r="AA30" s="715"/>
      <c r="AB30" s="715"/>
      <c r="AC30" s="715"/>
      <c r="AD30" s="716" t="s">
        <v>232</v>
      </c>
      <c r="AE30" s="716"/>
      <c r="AF30" s="716"/>
      <c r="AG30" s="716"/>
      <c r="AH30" s="716"/>
      <c r="AI30" s="716"/>
      <c r="AJ30" s="716"/>
      <c r="AK30" s="716"/>
      <c r="AL30" s="681" t="s">
        <v>232</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8"/>
      <c r="CE30" s="769"/>
      <c r="CF30" s="711" t="s">
        <v>308</v>
      </c>
      <c r="CG30" s="712"/>
      <c r="CH30" s="712"/>
      <c r="CI30" s="712"/>
      <c r="CJ30" s="712"/>
      <c r="CK30" s="712"/>
      <c r="CL30" s="712"/>
      <c r="CM30" s="712"/>
      <c r="CN30" s="712"/>
      <c r="CO30" s="712"/>
      <c r="CP30" s="712"/>
      <c r="CQ30" s="713"/>
      <c r="CR30" s="678">
        <v>399457</v>
      </c>
      <c r="CS30" s="679"/>
      <c r="CT30" s="679"/>
      <c r="CU30" s="679"/>
      <c r="CV30" s="679"/>
      <c r="CW30" s="679"/>
      <c r="CX30" s="679"/>
      <c r="CY30" s="680"/>
      <c r="CZ30" s="681">
        <v>6.8</v>
      </c>
      <c r="DA30" s="699"/>
      <c r="DB30" s="699"/>
      <c r="DC30" s="700"/>
      <c r="DD30" s="684">
        <v>380404</v>
      </c>
      <c r="DE30" s="679"/>
      <c r="DF30" s="679"/>
      <c r="DG30" s="679"/>
      <c r="DH30" s="679"/>
      <c r="DI30" s="679"/>
      <c r="DJ30" s="679"/>
      <c r="DK30" s="680"/>
      <c r="DL30" s="684">
        <v>380404</v>
      </c>
      <c r="DM30" s="679"/>
      <c r="DN30" s="679"/>
      <c r="DO30" s="679"/>
      <c r="DP30" s="679"/>
      <c r="DQ30" s="679"/>
      <c r="DR30" s="679"/>
      <c r="DS30" s="679"/>
      <c r="DT30" s="679"/>
      <c r="DU30" s="679"/>
      <c r="DV30" s="680"/>
      <c r="DW30" s="681">
        <v>13.1</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625509</v>
      </c>
      <c r="S31" s="679"/>
      <c r="T31" s="679"/>
      <c r="U31" s="679"/>
      <c r="V31" s="679"/>
      <c r="W31" s="679"/>
      <c r="X31" s="679"/>
      <c r="Y31" s="680"/>
      <c r="Z31" s="715">
        <v>10.199999999999999</v>
      </c>
      <c r="AA31" s="715"/>
      <c r="AB31" s="715"/>
      <c r="AC31" s="715"/>
      <c r="AD31" s="716" t="s">
        <v>127</v>
      </c>
      <c r="AE31" s="716"/>
      <c r="AF31" s="716"/>
      <c r="AG31" s="716"/>
      <c r="AH31" s="716"/>
      <c r="AI31" s="716"/>
      <c r="AJ31" s="716"/>
      <c r="AK31" s="716"/>
      <c r="AL31" s="681" t="s">
        <v>232</v>
      </c>
      <c r="AM31" s="682"/>
      <c r="AN31" s="682"/>
      <c r="AO31" s="717"/>
      <c r="AP31" s="752" t="s">
        <v>310</v>
      </c>
      <c r="AQ31" s="753"/>
      <c r="AR31" s="753"/>
      <c r="AS31" s="753"/>
      <c r="AT31" s="758" t="s">
        <v>311</v>
      </c>
      <c r="AU31" s="231"/>
      <c r="AV31" s="231"/>
      <c r="AW31" s="231"/>
      <c r="AX31" s="744" t="s">
        <v>186</v>
      </c>
      <c r="AY31" s="745"/>
      <c r="AZ31" s="745"/>
      <c r="BA31" s="745"/>
      <c r="BB31" s="745"/>
      <c r="BC31" s="745"/>
      <c r="BD31" s="745"/>
      <c r="BE31" s="745"/>
      <c r="BF31" s="746"/>
      <c r="BG31" s="747">
        <v>99.4</v>
      </c>
      <c r="BH31" s="748"/>
      <c r="BI31" s="748"/>
      <c r="BJ31" s="748"/>
      <c r="BK31" s="748"/>
      <c r="BL31" s="748"/>
      <c r="BM31" s="749">
        <v>97.5</v>
      </c>
      <c r="BN31" s="748"/>
      <c r="BO31" s="748"/>
      <c r="BP31" s="748"/>
      <c r="BQ31" s="750"/>
      <c r="BR31" s="747">
        <v>99.4</v>
      </c>
      <c r="BS31" s="748"/>
      <c r="BT31" s="748"/>
      <c r="BU31" s="748"/>
      <c r="BV31" s="748"/>
      <c r="BW31" s="748"/>
      <c r="BX31" s="749">
        <v>97.2</v>
      </c>
      <c r="BY31" s="748"/>
      <c r="BZ31" s="748"/>
      <c r="CA31" s="748"/>
      <c r="CB31" s="750"/>
      <c r="CD31" s="768"/>
      <c r="CE31" s="769"/>
      <c r="CF31" s="711" t="s">
        <v>312</v>
      </c>
      <c r="CG31" s="712"/>
      <c r="CH31" s="712"/>
      <c r="CI31" s="712"/>
      <c r="CJ31" s="712"/>
      <c r="CK31" s="712"/>
      <c r="CL31" s="712"/>
      <c r="CM31" s="712"/>
      <c r="CN31" s="712"/>
      <c r="CO31" s="712"/>
      <c r="CP31" s="712"/>
      <c r="CQ31" s="713"/>
      <c r="CR31" s="678">
        <v>31680</v>
      </c>
      <c r="CS31" s="697"/>
      <c r="CT31" s="697"/>
      <c r="CU31" s="697"/>
      <c r="CV31" s="697"/>
      <c r="CW31" s="697"/>
      <c r="CX31" s="697"/>
      <c r="CY31" s="698"/>
      <c r="CZ31" s="681">
        <v>0.5</v>
      </c>
      <c r="DA31" s="699"/>
      <c r="DB31" s="699"/>
      <c r="DC31" s="700"/>
      <c r="DD31" s="684">
        <v>29155</v>
      </c>
      <c r="DE31" s="697"/>
      <c r="DF31" s="697"/>
      <c r="DG31" s="697"/>
      <c r="DH31" s="697"/>
      <c r="DI31" s="697"/>
      <c r="DJ31" s="697"/>
      <c r="DK31" s="698"/>
      <c r="DL31" s="684">
        <v>29155</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1" t="s">
        <v>313</v>
      </c>
      <c r="C32" s="762"/>
      <c r="D32" s="762"/>
      <c r="E32" s="762"/>
      <c r="F32" s="762"/>
      <c r="G32" s="762"/>
      <c r="H32" s="762"/>
      <c r="I32" s="762"/>
      <c r="J32" s="762"/>
      <c r="K32" s="762"/>
      <c r="L32" s="762"/>
      <c r="M32" s="762"/>
      <c r="N32" s="762"/>
      <c r="O32" s="762"/>
      <c r="P32" s="762"/>
      <c r="Q32" s="763"/>
      <c r="R32" s="678" t="s">
        <v>127</v>
      </c>
      <c r="S32" s="679"/>
      <c r="T32" s="679"/>
      <c r="U32" s="679"/>
      <c r="V32" s="679"/>
      <c r="W32" s="679"/>
      <c r="X32" s="679"/>
      <c r="Y32" s="680"/>
      <c r="Z32" s="715" t="s">
        <v>232</v>
      </c>
      <c r="AA32" s="715"/>
      <c r="AB32" s="715"/>
      <c r="AC32" s="715"/>
      <c r="AD32" s="716" t="s">
        <v>232</v>
      </c>
      <c r="AE32" s="716"/>
      <c r="AF32" s="716"/>
      <c r="AG32" s="716"/>
      <c r="AH32" s="716"/>
      <c r="AI32" s="716"/>
      <c r="AJ32" s="716"/>
      <c r="AK32" s="716"/>
      <c r="AL32" s="681" t="s">
        <v>127</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99.2</v>
      </c>
      <c r="BH32" s="697"/>
      <c r="BI32" s="697"/>
      <c r="BJ32" s="697"/>
      <c r="BK32" s="697"/>
      <c r="BL32" s="697"/>
      <c r="BM32" s="682">
        <v>98.7</v>
      </c>
      <c r="BN32" s="743"/>
      <c r="BO32" s="743"/>
      <c r="BP32" s="743"/>
      <c r="BQ32" s="721"/>
      <c r="BR32" s="751">
        <v>99.3</v>
      </c>
      <c r="BS32" s="697"/>
      <c r="BT32" s="697"/>
      <c r="BU32" s="697"/>
      <c r="BV32" s="697"/>
      <c r="BW32" s="697"/>
      <c r="BX32" s="682">
        <v>98.6</v>
      </c>
      <c r="BY32" s="743"/>
      <c r="BZ32" s="743"/>
      <c r="CA32" s="743"/>
      <c r="CB32" s="721"/>
      <c r="CD32" s="770"/>
      <c r="CE32" s="771"/>
      <c r="CF32" s="711" t="s">
        <v>316</v>
      </c>
      <c r="CG32" s="712"/>
      <c r="CH32" s="712"/>
      <c r="CI32" s="712"/>
      <c r="CJ32" s="712"/>
      <c r="CK32" s="712"/>
      <c r="CL32" s="712"/>
      <c r="CM32" s="712"/>
      <c r="CN32" s="712"/>
      <c r="CO32" s="712"/>
      <c r="CP32" s="712"/>
      <c r="CQ32" s="713"/>
      <c r="CR32" s="678">
        <v>388</v>
      </c>
      <c r="CS32" s="679"/>
      <c r="CT32" s="679"/>
      <c r="CU32" s="679"/>
      <c r="CV32" s="679"/>
      <c r="CW32" s="679"/>
      <c r="CX32" s="679"/>
      <c r="CY32" s="680"/>
      <c r="CZ32" s="681">
        <v>0</v>
      </c>
      <c r="DA32" s="699"/>
      <c r="DB32" s="699"/>
      <c r="DC32" s="700"/>
      <c r="DD32" s="684">
        <v>388</v>
      </c>
      <c r="DE32" s="679"/>
      <c r="DF32" s="679"/>
      <c r="DG32" s="679"/>
      <c r="DH32" s="679"/>
      <c r="DI32" s="679"/>
      <c r="DJ32" s="679"/>
      <c r="DK32" s="680"/>
      <c r="DL32" s="684">
        <v>388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400187</v>
      </c>
      <c r="S33" s="679"/>
      <c r="T33" s="679"/>
      <c r="U33" s="679"/>
      <c r="V33" s="679"/>
      <c r="W33" s="679"/>
      <c r="X33" s="679"/>
      <c r="Y33" s="680"/>
      <c r="Z33" s="715">
        <v>6.5</v>
      </c>
      <c r="AA33" s="715"/>
      <c r="AB33" s="715"/>
      <c r="AC33" s="715"/>
      <c r="AD33" s="716" t="s">
        <v>232</v>
      </c>
      <c r="AE33" s="716"/>
      <c r="AF33" s="716"/>
      <c r="AG33" s="716"/>
      <c r="AH33" s="716"/>
      <c r="AI33" s="716"/>
      <c r="AJ33" s="716"/>
      <c r="AK33" s="716"/>
      <c r="AL33" s="681" t="s">
        <v>127</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99.5</v>
      </c>
      <c r="BH33" s="663"/>
      <c r="BI33" s="663"/>
      <c r="BJ33" s="663"/>
      <c r="BK33" s="663"/>
      <c r="BL33" s="663"/>
      <c r="BM33" s="706">
        <v>96.1</v>
      </c>
      <c r="BN33" s="663"/>
      <c r="BO33" s="663"/>
      <c r="BP33" s="663"/>
      <c r="BQ33" s="727"/>
      <c r="BR33" s="742">
        <v>99.5</v>
      </c>
      <c r="BS33" s="663"/>
      <c r="BT33" s="663"/>
      <c r="BU33" s="663"/>
      <c r="BV33" s="663"/>
      <c r="BW33" s="663"/>
      <c r="BX33" s="706">
        <v>95.4</v>
      </c>
      <c r="BY33" s="663"/>
      <c r="BZ33" s="663"/>
      <c r="CA33" s="663"/>
      <c r="CB33" s="727"/>
      <c r="CD33" s="711" t="s">
        <v>319</v>
      </c>
      <c r="CE33" s="712"/>
      <c r="CF33" s="712"/>
      <c r="CG33" s="712"/>
      <c r="CH33" s="712"/>
      <c r="CI33" s="712"/>
      <c r="CJ33" s="712"/>
      <c r="CK33" s="712"/>
      <c r="CL33" s="712"/>
      <c r="CM33" s="712"/>
      <c r="CN33" s="712"/>
      <c r="CO33" s="712"/>
      <c r="CP33" s="712"/>
      <c r="CQ33" s="713"/>
      <c r="CR33" s="678">
        <v>2671632</v>
      </c>
      <c r="CS33" s="697"/>
      <c r="CT33" s="697"/>
      <c r="CU33" s="697"/>
      <c r="CV33" s="697"/>
      <c r="CW33" s="697"/>
      <c r="CX33" s="697"/>
      <c r="CY33" s="698"/>
      <c r="CZ33" s="681">
        <v>45.6</v>
      </c>
      <c r="DA33" s="699"/>
      <c r="DB33" s="699"/>
      <c r="DC33" s="700"/>
      <c r="DD33" s="684">
        <v>1662333</v>
      </c>
      <c r="DE33" s="697"/>
      <c r="DF33" s="697"/>
      <c r="DG33" s="697"/>
      <c r="DH33" s="697"/>
      <c r="DI33" s="697"/>
      <c r="DJ33" s="697"/>
      <c r="DK33" s="698"/>
      <c r="DL33" s="684">
        <v>1295533</v>
      </c>
      <c r="DM33" s="697"/>
      <c r="DN33" s="697"/>
      <c r="DO33" s="697"/>
      <c r="DP33" s="697"/>
      <c r="DQ33" s="697"/>
      <c r="DR33" s="697"/>
      <c r="DS33" s="697"/>
      <c r="DT33" s="697"/>
      <c r="DU33" s="697"/>
      <c r="DV33" s="698"/>
      <c r="DW33" s="681">
        <v>44.7</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111667</v>
      </c>
      <c r="S34" s="679"/>
      <c r="T34" s="679"/>
      <c r="U34" s="679"/>
      <c r="V34" s="679"/>
      <c r="W34" s="679"/>
      <c r="X34" s="679"/>
      <c r="Y34" s="680"/>
      <c r="Z34" s="715">
        <v>1.8</v>
      </c>
      <c r="AA34" s="715"/>
      <c r="AB34" s="715"/>
      <c r="AC34" s="715"/>
      <c r="AD34" s="716" t="s">
        <v>232</v>
      </c>
      <c r="AE34" s="716"/>
      <c r="AF34" s="716"/>
      <c r="AG34" s="716"/>
      <c r="AH34" s="716"/>
      <c r="AI34" s="716"/>
      <c r="AJ34" s="716"/>
      <c r="AK34" s="716"/>
      <c r="AL34" s="681" t="s">
        <v>232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873542</v>
      </c>
      <c r="CS34" s="679"/>
      <c r="CT34" s="679"/>
      <c r="CU34" s="679"/>
      <c r="CV34" s="679"/>
      <c r="CW34" s="679"/>
      <c r="CX34" s="679"/>
      <c r="CY34" s="680"/>
      <c r="CZ34" s="681">
        <v>14.9</v>
      </c>
      <c r="DA34" s="699"/>
      <c r="DB34" s="699"/>
      <c r="DC34" s="700"/>
      <c r="DD34" s="684">
        <v>464194</v>
      </c>
      <c r="DE34" s="679"/>
      <c r="DF34" s="679"/>
      <c r="DG34" s="679"/>
      <c r="DH34" s="679"/>
      <c r="DI34" s="679"/>
      <c r="DJ34" s="679"/>
      <c r="DK34" s="680"/>
      <c r="DL34" s="684">
        <v>317718</v>
      </c>
      <c r="DM34" s="679"/>
      <c r="DN34" s="679"/>
      <c r="DO34" s="679"/>
      <c r="DP34" s="679"/>
      <c r="DQ34" s="679"/>
      <c r="DR34" s="679"/>
      <c r="DS34" s="679"/>
      <c r="DT34" s="679"/>
      <c r="DU34" s="679"/>
      <c r="DV34" s="680"/>
      <c r="DW34" s="681">
        <v>11</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356868</v>
      </c>
      <c r="S35" s="679"/>
      <c r="T35" s="679"/>
      <c r="U35" s="679"/>
      <c r="V35" s="679"/>
      <c r="W35" s="679"/>
      <c r="X35" s="679"/>
      <c r="Y35" s="680"/>
      <c r="Z35" s="715">
        <v>5.8</v>
      </c>
      <c r="AA35" s="715"/>
      <c r="AB35" s="715"/>
      <c r="AC35" s="715"/>
      <c r="AD35" s="716" t="s">
        <v>232</v>
      </c>
      <c r="AE35" s="716"/>
      <c r="AF35" s="716"/>
      <c r="AG35" s="716"/>
      <c r="AH35" s="716"/>
      <c r="AI35" s="716"/>
      <c r="AJ35" s="716"/>
      <c r="AK35" s="716"/>
      <c r="AL35" s="681" t="s">
        <v>232</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15088</v>
      </c>
      <c r="CS35" s="697"/>
      <c r="CT35" s="697"/>
      <c r="CU35" s="697"/>
      <c r="CV35" s="697"/>
      <c r="CW35" s="697"/>
      <c r="CX35" s="697"/>
      <c r="CY35" s="698"/>
      <c r="CZ35" s="681">
        <v>0.3</v>
      </c>
      <c r="DA35" s="699"/>
      <c r="DB35" s="699"/>
      <c r="DC35" s="700"/>
      <c r="DD35" s="684">
        <v>10065</v>
      </c>
      <c r="DE35" s="697"/>
      <c r="DF35" s="697"/>
      <c r="DG35" s="697"/>
      <c r="DH35" s="697"/>
      <c r="DI35" s="697"/>
      <c r="DJ35" s="697"/>
      <c r="DK35" s="698"/>
      <c r="DL35" s="684">
        <v>10065</v>
      </c>
      <c r="DM35" s="697"/>
      <c r="DN35" s="697"/>
      <c r="DO35" s="697"/>
      <c r="DP35" s="697"/>
      <c r="DQ35" s="697"/>
      <c r="DR35" s="697"/>
      <c r="DS35" s="697"/>
      <c r="DT35" s="697"/>
      <c r="DU35" s="697"/>
      <c r="DV35" s="698"/>
      <c r="DW35" s="681">
        <v>0.3</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566262</v>
      </c>
      <c r="S36" s="679"/>
      <c r="T36" s="679"/>
      <c r="U36" s="679"/>
      <c r="V36" s="679"/>
      <c r="W36" s="679"/>
      <c r="X36" s="679"/>
      <c r="Y36" s="680"/>
      <c r="Z36" s="715">
        <v>9.3000000000000007</v>
      </c>
      <c r="AA36" s="715"/>
      <c r="AB36" s="715"/>
      <c r="AC36" s="715"/>
      <c r="AD36" s="716" t="s">
        <v>232</v>
      </c>
      <c r="AE36" s="716"/>
      <c r="AF36" s="716"/>
      <c r="AG36" s="716"/>
      <c r="AH36" s="716"/>
      <c r="AI36" s="716"/>
      <c r="AJ36" s="716"/>
      <c r="AK36" s="716"/>
      <c r="AL36" s="681" t="s">
        <v>127</v>
      </c>
      <c r="AM36" s="682"/>
      <c r="AN36" s="682"/>
      <c r="AO36" s="717"/>
      <c r="AP36" s="235"/>
      <c r="AQ36" s="730" t="s">
        <v>327</v>
      </c>
      <c r="AR36" s="731"/>
      <c r="AS36" s="731"/>
      <c r="AT36" s="731"/>
      <c r="AU36" s="731"/>
      <c r="AV36" s="731"/>
      <c r="AW36" s="731"/>
      <c r="AX36" s="731"/>
      <c r="AY36" s="732"/>
      <c r="AZ36" s="733">
        <v>874234</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48366</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622888</v>
      </c>
      <c r="CS36" s="679"/>
      <c r="CT36" s="679"/>
      <c r="CU36" s="679"/>
      <c r="CV36" s="679"/>
      <c r="CW36" s="679"/>
      <c r="CX36" s="679"/>
      <c r="CY36" s="680"/>
      <c r="CZ36" s="681">
        <v>10.6</v>
      </c>
      <c r="DA36" s="699"/>
      <c r="DB36" s="699"/>
      <c r="DC36" s="700"/>
      <c r="DD36" s="684">
        <v>412841</v>
      </c>
      <c r="DE36" s="679"/>
      <c r="DF36" s="679"/>
      <c r="DG36" s="679"/>
      <c r="DH36" s="679"/>
      <c r="DI36" s="679"/>
      <c r="DJ36" s="679"/>
      <c r="DK36" s="680"/>
      <c r="DL36" s="684">
        <v>276435</v>
      </c>
      <c r="DM36" s="679"/>
      <c r="DN36" s="679"/>
      <c r="DO36" s="679"/>
      <c r="DP36" s="679"/>
      <c r="DQ36" s="679"/>
      <c r="DR36" s="679"/>
      <c r="DS36" s="679"/>
      <c r="DT36" s="679"/>
      <c r="DU36" s="679"/>
      <c r="DV36" s="680"/>
      <c r="DW36" s="681">
        <v>9.5</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113404</v>
      </c>
      <c r="S37" s="679"/>
      <c r="T37" s="679"/>
      <c r="U37" s="679"/>
      <c r="V37" s="679"/>
      <c r="W37" s="679"/>
      <c r="X37" s="679"/>
      <c r="Y37" s="680"/>
      <c r="Z37" s="715">
        <v>1.9</v>
      </c>
      <c r="AA37" s="715"/>
      <c r="AB37" s="715"/>
      <c r="AC37" s="715"/>
      <c r="AD37" s="716" t="s">
        <v>127</v>
      </c>
      <c r="AE37" s="716"/>
      <c r="AF37" s="716"/>
      <c r="AG37" s="716"/>
      <c r="AH37" s="716"/>
      <c r="AI37" s="716"/>
      <c r="AJ37" s="716"/>
      <c r="AK37" s="716"/>
      <c r="AL37" s="681" t="s">
        <v>127</v>
      </c>
      <c r="AM37" s="682"/>
      <c r="AN37" s="682"/>
      <c r="AO37" s="717"/>
      <c r="AQ37" s="718" t="s">
        <v>331</v>
      </c>
      <c r="AR37" s="719"/>
      <c r="AS37" s="719"/>
      <c r="AT37" s="719"/>
      <c r="AU37" s="719"/>
      <c r="AV37" s="719"/>
      <c r="AW37" s="719"/>
      <c r="AX37" s="719"/>
      <c r="AY37" s="720"/>
      <c r="AZ37" s="678">
        <v>452615</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48366</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274741</v>
      </c>
      <c r="CS37" s="697"/>
      <c r="CT37" s="697"/>
      <c r="CU37" s="697"/>
      <c r="CV37" s="697"/>
      <c r="CW37" s="697"/>
      <c r="CX37" s="697"/>
      <c r="CY37" s="698"/>
      <c r="CZ37" s="681">
        <v>4.7</v>
      </c>
      <c r="DA37" s="699"/>
      <c r="DB37" s="699"/>
      <c r="DC37" s="700"/>
      <c r="DD37" s="684">
        <v>263981</v>
      </c>
      <c r="DE37" s="697"/>
      <c r="DF37" s="697"/>
      <c r="DG37" s="697"/>
      <c r="DH37" s="697"/>
      <c r="DI37" s="697"/>
      <c r="DJ37" s="697"/>
      <c r="DK37" s="698"/>
      <c r="DL37" s="684">
        <v>218519</v>
      </c>
      <c r="DM37" s="697"/>
      <c r="DN37" s="697"/>
      <c r="DO37" s="697"/>
      <c r="DP37" s="697"/>
      <c r="DQ37" s="697"/>
      <c r="DR37" s="697"/>
      <c r="DS37" s="697"/>
      <c r="DT37" s="697"/>
      <c r="DU37" s="697"/>
      <c r="DV37" s="698"/>
      <c r="DW37" s="681">
        <v>7.5</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78738</v>
      </c>
      <c r="S38" s="679"/>
      <c r="T38" s="679"/>
      <c r="U38" s="679"/>
      <c r="V38" s="679"/>
      <c r="W38" s="679"/>
      <c r="X38" s="679"/>
      <c r="Y38" s="680"/>
      <c r="Z38" s="715">
        <v>1.3</v>
      </c>
      <c r="AA38" s="715"/>
      <c r="AB38" s="715"/>
      <c r="AC38" s="715"/>
      <c r="AD38" s="716">
        <v>6</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17500</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1116</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854569</v>
      </c>
      <c r="CS38" s="679"/>
      <c r="CT38" s="679"/>
      <c r="CU38" s="679"/>
      <c r="CV38" s="679"/>
      <c r="CW38" s="679"/>
      <c r="CX38" s="679"/>
      <c r="CY38" s="680"/>
      <c r="CZ38" s="681">
        <v>14.6</v>
      </c>
      <c r="DA38" s="699"/>
      <c r="DB38" s="699"/>
      <c r="DC38" s="700"/>
      <c r="DD38" s="684">
        <v>772705</v>
      </c>
      <c r="DE38" s="679"/>
      <c r="DF38" s="679"/>
      <c r="DG38" s="679"/>
      <c r="DH38" s="679"/>
      <c r="DI38" s="679"/>
      <c r="DJ38" s="679"/>
      <c r="DK38" s="680"/>
      <c r="DL38" s="684">
        <v>691315</v>
      </c>
      <c r="DM38" s="679"/>
      <c r="DN38" s="679"/>
      <c r="DO38" s="679"/>
      <c r="DP38" s="679"/>
      <c r="DQ38" s="679"/>
      <c r="DR38" s="679"/>
      <c r="DS38" s="679"/>
      <c r="DT38" s="679"/>
      <c r="DU38" s="679"/>
      <c r="DV38" s="680"/>
      <c r="DW38" s="681">
        <v>23.8</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686588</v>
      </c>
      <c r="S39" s="679"/>
      <c r="T39" s="679"/>
      <c r="U39" s="679"/>
      <c r="V39" s="679"/>
      <c r="W39" s="679"/>
      <c r="X39" s="679"/>
      <c r="Y39" s="680"/>
      <c r="Z39" s="715">
        <v>11.2</v>
      </c>
      <c r="AA39" s="715"/>
      <c r="AB39" s="715"/>
      <c r="AC39" s="715"/>
      <c r="AD39" s="716" t="s">
        <v>232</v>
      </c>
      <c r="AE39" s="716"/>
      <c r="AF39" s="716"/>
      <c r="AG39" s="716"/>
      <c r="AH39" s="716"/>
      <c r="AI39" s="716"/>
      <c r="AJ39" s="716"/>
      <c r="AK39" s="716"/>
      <c r="AL39" s="681" t="s">
        <v>232</v>
      </c>
      <c r="AM39" s="682"/>
      <c r="AN39" s="682"/>
      <c r="AO39" s="717"/>
      <c r="AQ39" s="718" t="s">
        <v>339</v>
      </c>
      <c r="AR39" s="719"/>
      <c r="AS39" s="719"/>
      <c r="AT39" s="719"/>
      <c r="AU39" s="719"/>
      <c r="AV39" s="719"/>
      <c r="AW39" s="719"/>
      <c r="AX39" s="719"/>
      <c r="AY39" s="720"/>
      <c r="AZ39" s="678">
        <v>2165</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1897</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282503</v>
      </c>
      <c r="CS39" s="697"/>
      <c r="CT39" s="697"/>
      <c r="CU39" s="697"/>
      <c r="CV39" s="697"/>
      <c r="CW39" s="697"/>
      <c r="CX39" s="697"/>
      <c r="CY39" s="698"/>
      <c r="CZ39" s="681">
        <v>4.8</v>
      </c>
      <c r="DA39" s="699"/>
      <c r="DB39" s="699"/>
      <c r="DC39" s="700"/>
      <c r="DD39" s="684">
        <v>486</v>
      </c>
      <c r="DE39" s="697"/>
      <c r="DF39" s="697"/>
      <c r="DG39" s="697"/>
      <c r="DH39" s="697"/>
      <c r="DI39" s="697"/>
      <c r="DJ39" s="697"/>
      <c r="DK39" s="698"/>
      <c r="DL39" s="684" t="s">
        <v>226</v>
      </c>
      <c r="DM39" s="697"/>
      <c r="DN39" s="697"/>
      <c r="DO39" s="697"/>
      <c r="DP39" s="697"/>
      <c r="DQ39" s="697"/>
      <c r="DR39" s="697"/>
      <c r="DS39" s="697"/>
      <c r="DT39" s="697"/>
      <c r="DU39" s="697"/>
      <c r="DV39" s="698"/>
      <c r="DW39" s="681" t="s">
        <v>232</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232</v>
      </c>
      <c r="S40" s="679"/>
      <c r="T40" s="679"/>
      <c r="U40" s="679"/>
      <c r="V40" s="679"/>
      <c r="W40" s="679"/>
      <c r="X40" s="679"/>
      <c r="Y40" s="680"/>
      <c r="Z40" s="715" t="s">
        <v>232</v>
      </c>
      <c r="AA40" s="715"/>
      <c r="AB40" s="715"/>
      <c r="AC40" s="715"/>
      <c r="AD40" s="716" t="s">
        <v>127</v>
      </c>
      <c r="AE40" s="716"/>
      <c r="AF40" s="716"/>
      <c r="AG40" s="716"/>
      <c r="AH40" s="716"/>
      <c r="AI40" s="716"/>
      <c r="AJ40" s="716"/>
      <c r="AK40" s="716"/>
      <c r="AL40" s="681" t="s">
        <v>226</v>
      </c>
      <c r="AM40" s="682"/>
      <c r="AN40" s="682"/>
      <c r="AO40" s="717"/>
      <c r="AQ40" s="718" t="s">
        <v>343</v>
      </c>
      <c r="AR40" s="719"/>
      <c r="AS40" s="719"/>
      <c r="AT40" s="719"/>
      <c r="AU40" s="719"/>
      <c r="AV40" s="719"/>
      <c r="AW40" s="719"/>
      <c r="AX40" s="719"/>
      <c r="AY40" s="720"/>
      <c r="AZ40" s="678" t="s">
        <v>232</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124</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23042</v>
      </c>
      <c r="CS40" s="679"/>
      <c r="CT40" s="679"/>
      <c r="CU40" s="679"/>
      <c r="CV40" s="679"/>
      <c r="CW40" s="679"/>
      <c r="CX40" s="679"/>
      <c r="CY40" s="680"/>
      <c r="CZ40" s="681">
        <v>0.4</v>
      </c>
      <c r="DA40" s="699"/>
      <c r="DB40" s="699"/>
      <c r="DC40" s="700"/>
      <c r="DD40" s="684">
        <v>2042</v>
      </c>
      <c r="DE40" s="679"/>
      <c r="DF40" s="679"/>
      <c r="DG40" s="679"/>
      <c r="DH40" s="679"/>
      <c r="DI40" s="679"/>
      <c r="DJ40" s="679"/>
      <c r="DK40" s="680"/>
      <c r="DL40" s="684" t="s">
        <v>232</v>
      </c>
      <c r="DM40" s="679"/>
      <c r="DN40" s="679"/>
      <c r="DO40" s="679"/>
      <c r="DP40" s="679"/>
      <c r="DQ40" s="679"/>
      <c r="DR40" s="679"/>
      <c r="DS40" s="679"/>
      <c r="DT40" s="679"/>
      <c r="DU40" s="679"/>
      <c r="DV40" s="680"/>
      <c r="DW40" s="681" t="s">
        <v>232</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105588</v>
      </c>
      <c r="S41" s="679"/>
      <c r="T41" s="679"/>
      <c r="U41" s="679"/>
      <c r="V41" s="679"/>
      <c r="W41" s="679"/>
      <c r="X41" s="679"/>
      <c r="Y41" s="680"/>
      <c r="Z41" s="715">
        <v>1.7</v>
      </c>
      <c r="AA41" s="715"/>
      <c r="AB41" s="715"/>
      <c r="AC41" s="715"/>
      <c r="AD41" s="716" t="s">
        <v>232</v>
      </c>
      <c r="AE41" s="716"/>
      <c r="AF41" s="716"/>
      <c r="AG41" s="716"/>
      <c r="AH41" s="716"/>
      <c r="AI41" s="716"/>
      <c r="AJ41" s="716"/>
      <c r="AK41" s="716"/>
      <c r="AL41" s="681" t="s">
        <v>232</v>
      </c>
      <c r="AM41" s="682"/>
      <c r="AN41" s="682"/>
      <c r="AO41" s="717"/>
      <c r="AQ41" s="718" t="s">
        <v>348</v>
      </c>
      <c r="AR41" s="719"/>
      <c r="AS41" s="719"/>
      <c r="AT41" s="719"/>
      <c r="AU41" s="719"/>
      <c r="AV41" s="719"/>
      <c r="AW41" s="719"/>
      <c r="AX41" s="719"/>
      <c r="AY41" s="720"/>
      <c r="AZ41" s="678">
        <v>93405</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232</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232</v>
      </c>
      <c r="CS41" s="697"/>
      <c r="CT41" s="697"/>
      <c r="CU41" s="697"/>
      <c r="CV41" s="697"/>
      <c r="CW41" s="697"/>
      <c r="CX41" s="697"/>
      <c r="CY41" s="698"/>
      <c r="CZ41" s="681" t="s">
        <v>232</v>
      </c>
      <c r="DA41" s="699"/>
      <c r="DB41" s="699"/>
      <c r="DC41" s="700"/>
      <c r="DD41" s="684" t="s">
        <v>232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6118619</v>
      </c>
      <c r="S42" s="701"/>
      <c r="T42" s="701"/>
      <c r="U42" s="701"/>
      <c r="V42" s="701"/>
      <c r="W42" s="701"/>
      <c r="X42" s="701"/>
      <c r="Y42" s="703"/>
      <c r="Z42" s="704">
        <v>100</v>
      </c>
      <c r="AA42" s="704"/>
      <c r="AB42" s="704"/>
      <c r="AC42" s="704"/>
      <c r="AD42" s="705">
        <v>2793826</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308549</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400</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1106819</v>
      </c>
      <c r="CS42" s="679"/>
      <c r="CT42" s="679"/>
      <c r="CU42" s="679"/>
      <c r="CV42" s="679"/>
      <c r="CW42" s="679"/>
      <c r="CX42" s="679"/>
      <c r="CY42" s="680"/>
      <c r="CZ42" s="681">
        <v>18.899999999999999</v>
      </c>
      <c r="DA42" s="682"/>
      <c r="DB42" s="682"/>
      <c r="DC42" s="683"/>
      <c r="DD42" s="684">
        <v>207600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28932</v>
      </c>
      <c r="CS43" s="697"/>
      <c r="CT43" s="697"/>
      <c r="CU43" s="697"/>
      <c r="CV43" s="697"/>
      <c r="CW43" s="697"/>
      <c r="CX43" s="697"/>
      <c r="CY43" s="698"/>
      <c r="CZ43" s="681">
        <v>0.5</v>
      </c>
      <c r="DA43" s="699"/>
      <c r="DB43" s="699"/>
      <c r="DC43" s="700"/>
      <c r="DD43" s="684">
        <v>28932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1037984</v>
      </c>
      <c r="CS44" s="679"/>
      <c r="CT44" s="679"/>
      <c r="CU44" s="679"/>
      <c r="CV44" s="679"/>
      <c r="CW44" s="679"/>
      <c r="CX44" s="679"/>
      <c r="CY44" s="680"/>
      <c r="CZ44" s="681">
        <v>17.7</v>
      </c>
      <c r="DA44" s="682"/>
      <c r="DB44" s="682"/>
      <c r="DC44" s="683"/>
      <c r="DD44" s="684">
        <v>150000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264982</v>
      </c>
      <c r="CS45" s="697"/>
      <c r="CT45" s="697"/>
      <c r="CU45" s="697"/>
      <c r="CV45" s="697"/>
      <c r="CW45" s="697"/>
      <c r="CX45" s="697"/>
      <c r="CY45" s="698"/>
      <c r="CZ45" s="681">
        <v>4.5</v>
      </c>
      <c r="DA45" s="699"/>
      <c r="DB45" s="699"/>
      <c r="DC45" s="700"/>
      <c r="DD45" s="684">
        <v>45281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771823</v>
      </c>
      <c r="CS46" s="679"/>
      <c r="CT46" s="679"/>
      <c r="CU46" s="679"/>
      <c r="CV46" s="679"/>
      <c r="CW46" s="679"/>
      <c r="CX46" s="679"/>
      <c r="CY46" s="680"/>
      <c r="CZ46" s="681">
        <v>13.2</v>
      </c>
      <c r="DA46" s="682"/>
      <c r="DB46" s="682"/>
      <c r="DC46" s="683"/>
      <c r="DD46" s="684">
        <v>103540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68835</v>
      </c>
      <c r="CS47" s="697"/>
      <c r="CT47" s="697"/>
      <c r="CU47" s="697"/>
      <c r="CV47" s="697"/>
      <c r="CW47" s="697"/>
      <c r="CX47" s="697"/>
      <c r="CY47" s="698"/>
      <c r="CZ47" s="681">
        <v>1.2</v>
      </c>
      <c r="DA47" s="699"/>
      <c r="DB47" s="699"/>
      <c r="DC47" s="700"/>
      <c r="DD47" s="684">
        <v>57600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226</v>
      </c>
      <c r="CS48" s="679"/>
      <c r="CT48" s="679"/>
      <c r="CU48" s="679"/>
      <c r="CV48" s="679"/>
      <c r="CW48" s="679"/>
      <c r="CX48" s="679"/>
      <c r="CY48" s="680"/>
      <c r="CZ48" s="681" t="s">
        <v>226</v>
      </c>
      <c r="DA48" s="682"/>
      <c r="DB48" s="682"/>
      <c r="DC48" s="683"/>
      <c r="DD48" s="684" t="s">
        <v>232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5863686</v>
      </c>
      <c r="CS49" s="663"/>
      <c r="CT49" s="663"/>
      <c r="CU49" s="663"/>
      <c r="CV49" s="663"/>
      <c r="CW49" s="663"/>
      <c r="CX49" s="663"/>
      <c r="CY49" s="664"/>
      <c r="CZ49" s="665">
        <v>100</v>
      </c>
      <c r="DA49" s="666"/>
      <c r="DB49" s="666"/>
      <c r="DC49" s="667"/>
      <c r="DD49" s="668">
        <v>3238232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FC0wLqctFH12JdP4h+HbPPIOXRjjwCF3ELdfXH65lJTnbYzfF6p/1SdXkKg0weLzoByNoIk6S5h4COb+V6uF0g==" saltValue="8F2l3b3xrTodkKq4PYtUK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abSelected="1" zoomScale="70" zoomScaleNormal="25" zoomScaleSheetLayoutView="70" workbookViewId="0">
      <selection activeCell="AY10" sqref="AY10:BM1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2" t="s">
        <v>387</v>
      </c>
      <c r="C7" s="1143"/>
      <c r="D7" s="1143"/>
      <c r="E7" s="1143"/>
      <c r="F7" s="1143"/>
      <c r="G7" s="1143"/>
      <c r="H7" s="1143"/>
      <c r="I7" s="1143"/>
      <c r="J7" s="1143"/>
      <c r="K7" s="1143"/>
      <c r="L7" s="1143"/>
      <c r="M7" s="1143"/>
      <c r="N7" s="1143"/>
      <c r="O7" s="1143"/>
      <c r="P7" s="1144"/>
      <c r="Q7" s="1197">
        <v>5904</v>
      </c>
      <c r="R7" s="1198"/>
      <c r="S7" s="1198"/>
      <c r="T7" s="1198"/>
      <c r="U7" s="1198"/>
      <c r="V7" s="1198">
        <v>5655</v>
      </c>
      <c r="W7" s="1198"/>
      <c r="X7" s="1198"/>
      <c r="Y7" s="1198"/>
      <c r="Z7" s="1198"/>
      <c r="AA7" s="1198">
        <v>249</v>
      </c>
      <c r="AB7" s="1198"/>
      <c r="AC7" s="1198"/>
      <c r="AD7" s="1198"/>
      <c r="AE7" s="1199"/>
      <c r="AF7" s="1200">
        <v>171</v>
      </c>
      <c r="AG7" s="1201"/>
      <c r="AH7" s="1201"/>
      <c r="AI7" s="1201"/>
      <c r="AJ7" s="1202"/>
      <c r="AK7" s="1184">
        <v>447</v>
      </c>
      <c r="AL7" s="1185"/>
      <c r="AM7" s="1185"/>
      <c r="AN7" s="1185"/>
      <c r="AO7" s="1185"/>
      <c r="AP7" s="1185">
        <v>4698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593</v>
      </c>
      <c r="BT7" s="1189"/>
      <c r="BU7" s="1189"/>
      <c r="BV7" s="1189"/>
      <c r="BW7" s="1189"/>
      <c r="BX7" s="1189"/>
      <c r="BY7" s="1189"/>
      <c r="BZ7" s="1189"/>
      <c r="CA7" s="1189"/>
      <c r="CB7" s="1189"/>
      <c r="CC7" s="1189"/>
      <c r="CD7" s="1189"/>
      <c r="CE7" s="1189"/>
      <c r="CF7" s="1189"/>
      <c r="CG7" s="1190"/>
      <c r="CH7" s="1181">
        <v>0</v>
      </c>
      <c r="CI7" s="1182"/>
      <c r="CJ7" s="1182"/>
      <c r="CK7" s="1182"/>
      <c r="CL7" s="1183"/>
      <c r="CM7" s="1181">
        <v>25</v>
      </c>
      <c r="CN7" s="1182"/>
      <c r="CO7" s="1182"/>
      <c r="CP7" s="1182"/>
      <c r="CQ7" s="1183"/>
      <c r="CR7" s="1181">
        <v>10</v>
      </c>
      <c r="CS7" s="1182"/>
      <c r="CT7" s="1182"/>
      <c r="CU7" s="1182"/>
      <c r="CV7" s="1183"/>
      <c r="CW7" s="1181" t="s">
        <v>583</v>
      </c>
      <c r="CX7" s="1182"/>
      <c r="CY7" s="1182"/>
      <c r="CZ7" s="1182"/>
      <c r="DA7" s="1183"/>
      <c r="DB7" s="1181" t="s">
        <v>599</v>
      </c>
      <c r="DC7" s="1182"/>
      <c r="DD7" s="1182"/>
      <c r="DE7" s="1182"/>
      <c r="DF7" s="1183"/>
      <c r="DG7" s="1181" t="s">
        <v>600</v>
      </c>
      <c r="DH7" s="1182"/>
      <c r="DI7" s="1182"/>
      <c r="DJ7" s="1182"/>
      <c r="DK7" s="1183"/>
      <c r="DL7" s="1181" t="s">
        <v>601</v>
      </c>
      <c r="DM7" s="1182"/>
      <c r="DN7" s="1182"/>
      <c r="DO7" s="1182"/>
      <c r="DP7" s="1183"/>
      <c r="DQ7" s="1181" t="s">
        <v>583</v>
      </c>
      <c r="DR7" s="1182"/>
      <c r="DS7" s="1182"/>
      <c r="DT7" s="1182"/>
      <c r="DU7" s="1183"/>
      <c r="DV7" s="1208"/>
      <c r="DW7" s="1209"/>
      <c r="DX7" s="1209"/>
      <c r="DY7" s="1209"/>
      <c r="DZ7" s="1210"/>
      <c r="EA7" s="255"/>
    </row>
    <row r="8" spans="1:131" s="256" customFormat="1" ht="26.25" customHeight="1" x14ac:dyDescent="0.15">
      <c r="A8" s="262">
        <v>2</v>
      </c>
      <c r="B8" s="1130" t="s">
        <v>388</v>
      </c>
      <c r="C8" s="1131"/>
      <c r="D8" s="1131"/>
      <c r="E8" s="1131"/>
      <c r="F8" s="1131"/>
      <c r="G8" s="1131"/>
      <c r="H8" s="1131"/>
      <c r="I8" s="1131"/>
      <c r="J8" s="1131"/>
      <c r="K8" s="1131"/>
      <c r="L8" s="1131"/>
      <c r="M8" s="1131"/>
      <c r="N8" s="1131"/>
      <c r="O8" s="1131"/>
      <c r="P8" s="1132"/>
      <c r="Q8" s="1136">
        <v>223</v>
      </c>
      <c r="R8" s="1137"/>
      <c r="S8" s="1137"/>
      <c r="T8" s="1137"/>
      <c r="U8" s="1137"/>
      <c r="V8" s="1137">
        <v>217</v>
      </c>
      <c r="W8" s="1137"/>
      <c r="X8" s="1137"/>
      <c r="Y8" s="1137"/>
      <c r="Z8" s="1137"/>
      <c r="AA8" s="1137">
        <v>6</v>
      </c>
      <c r="AB8" s="1137"/>
      <c r="AC8" s="1137"/>
      <c r="AD8" s="1137"/>
      <c r="AE8" s="1138"/>
      <c r="AF8" s="1112">
        <v>2</v>
      </c>
      <c r="AG8" s="1113"/>
      <c r="AH8" s="1113"/>
      <c r="AI8" s="1113"/>
      <c r="AJ8" s="1114"/>
      <c r="AK8" s="1180">
        <v>122</v>
      </c>
      <c r="AL8" s="1139"/>
      <c r="AM8" s="1139"/>
      <c r="AN8" s="1139"/>
      <c r="AO8" s="1139"/>
      <c r="AP8" s="1139" t="s">
        <v>583</v>
      </c>
      <c r="AQ8" s="1139"/>
      <c r="AR8" s="1139"/>
      <c r="AS8" s="1139"/>
      <c r="AT8" s="1139"/>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80"/>
      <c r="AL9" s="1139"/>
      <c r="AM9" s="1139"/>
      <c r="AN9" s="1139"/>
      <c r="AO9" s="1139"/>
      <c r="AP9" s="1139"/>
      <c r="AQ9" s="1139"/>
      <c r="AR9" s="1139"/>
      <c r="AS9" s="1139"/>
      <c r="AT9" s="1139"/>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0"/>
      <c r="AL10" s="1139"/>
      <c r="AM10" s="1139"/>
      <c r="AN10" s="1139"/>
      <c r="AO10" s="1139"/>
      <c r="AP10" s="1139"/>
      <c r="AQ10" s="1139"/>
      <c r="AR10" s="1139"/>
      <c r="AS10" s="1139"/>
      <c r="AT10" s="1139"/>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0"/>
      <c r="AL11" s="1139"/>
      <c r="AM11" s="1139"/>
      <c r="AN11" s="1139"/>
      <c r="AO11" s="1139"/>
      <c r="AP11" s="1139"/>
      <c r="AQ11" s="1139"/>
      <c r="AR11" s="1139"/>
      <c r="AS11" s="1139"/>
      <c r="AT11" s="1139"/>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0"/>
      <c r="AL12" s="1139"/>
      <c r="AM12" s="1139"/>
      <c r="AN12" s="1139"/>
      <c r="AO12" s="1139"/>
      <c r="AP12" s="1139"/>
      <c r="AQ12" s="1139"/>
      <c r="AR12" s="1139"/>
      <c r="AS12" s="1139"/>
      <c r="AT12" s="1139"/>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0"/>
      <c r="AL13" s="1139"/>
      <c r="AM13" s="1139"/>
      <c r="AN13" s="1139"/>
      <c r="AO13" s="1139"/>
      <c r="AP13" s="1139"/>
      <c r="AQ13" s="1139"/>
      <c r="AR13" s="1139"/>
      <c r="AS13" s="1139"/>
      <c r="AT13" s="1139"/>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0"/>
      <c r="AL14" s="1139"/>
      <c r="AM14" s="1139"/>
      <c r="AN14" s="1139"/>
      <c r="AO14" s="1139"/>
      <c r="AP14" s="1139"/>
      <c r="AQ14" s="1139"/>
      <c r="AR14" s="1139"/>
      <c r="AS14" s="1139"/>
      <c r="AT14" s="1139"/>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0"/>
      <c r="AL15" s="1139"/>
      <c r="AM15" s="1139"/>
      <c r="AN15" s="1139"/>
      <c r="AO15" s="1139"/>
      <c r="AP15" s="1139"/>
      <c r="AQ15" s="1139"/>
      <c r="AR15" s="1139"/>
      <c r="AS15" s="1139"/>
      <c r="AT15" s="1139"/>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0"/>
      <c r="AL16" s="1139"/>
      <c r="AM16" s="1139"/>
      <c r="AN16" s="1139"/>
      <c r="AO16" s="1139"/>
      <c r="AP16" s="1139"/>
      <c r="AQ16" s="1139"/>
      <c r="AR16" s="1139"/>
      <c r="AS16" s="1139"/>
      <c r="AT16" s="1139"/>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0"/>
      <c r="AL17" s="1139"/>
      <c r="AM17" s="1139"/>
      <c r="AN17" s="1139"/>
      <c r="AO17" s="1139"/>
      <c r="AP17" s="1139"/>
      <c r="AQ17" s="1139"/>
      <c r="AR17" s="1139"/>
      <c r="AS17" s="1139"/>
      <c r="AT17" s="1139"/>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0"/>
      <c r="AL18" s="1139"/>
      <c r="AM18" s="1139"/>
      <c r="AN18" s="1139"/>
      <c r="AO18" s="1139"/>
      <c r="AP18" s="1139"/>
      <c r="AQ18" s="1139"/>
      <c r="AR18" s="1139"/>
      <c r="AS18" s="1139"/>
      <c r="AT18" s="1139"/>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0"/>
      <c r="AL19" s="1139"/>
      <c r="AM19" s="1139"/>
      <c r="AN19" s="1139"/>
      <c r="AO19" s="1139"/>
      <c r="AP19" s="1139"/>
      <c r="AQ19" s="1139"/>
      <c r="AR19" s="1139"/>
      <c r="AS19" s="1139"/>
      <c r="AT19" s="1139"/>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0"/>
      <c r="AL20" s="1139"/>
      <c r="AM20" s="1139"/>
      <c r="AN20" s="1139"/>
      <c r="AO20" s="1139"/>
      <c r="AP20" s="1139"/>
      <c r="AQ20" s="1139"/>
      <c r="AR20" s="1139"/>
      <c r="AS20" s="1139"/>
      <c r="AT20" s="1139"/>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0"/>
      <c r="AL21" s="1139"/>
      <c r="AM21" s="1139"/>
      <c r="AN21" s="1139"/>
      <c r="AO21" s="1139"/>
      <c r="AP21" s="1139"/>
      <c r="AQ21" s="1139"/>
      <c r="AR21" s="1139"/>
      <c r="AS21" s="1139"/>
      <c r="AT21" s="1139"/>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5"/>
      <c r="R22" s="1176"/>
      <c r="S22" s="1176"/>
      <c r="T22" s="1176"/>
      <c r="U22" s="1176"/>
      <c r="V22" s="1176"/>
      <c r="W22" s="1176"/>
      <c r="X22" s="1176"/>
      <c r="Y22" s="1176"/>
      <c r="Z22" s="1176"/>
      <c r="AA22" s="1176"/>
      <c r="AB22" s="1176"/>
      <c r="AC22" s="1176"/>
      <c r="AD22" s="1176"/>
      <c r="AE22" s="1177"/>
      <c r="AF22" s="1112"/>
      <c r="AG22" s="1113"/>
      <c r="AH22" s="1113"/>
      <c r="AI22" s="1113"/>
      <c r="AJ22" s="1114"/>
      <c r="AK22" s="1171"/>
      <c r="AL22" s="1172"/>
      <c r="AM22" s="1172"/>
      <c r="AN22" s="1172"/>
      <c r="AO22" s="1172"/>
      <c r="AP22" s="1172"/>
      <c r="AQ22" s="1172"/>
      <c r="AR22" s="1172"/>
      <c r="AS22" s="1172"/>
      <c r="AT22" s="1172"/>
      <c r="AU22" s="1173"/>
      <c r="AV22" s="1173"/>
      <c r="AW22" s="1173"/>
      <c r="AX22" s="1173"/>
      <c r="AY22" s="1174"/>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f>Q7+Q8-8</f>
        <v>6119</v>
      </c>
      <c r="R23" s="1162"/>
      <c r="S23" s="1162"/>
      <c r="T23" s="1162"/>
      <c r="U23" s="1162"/>
      <c r="V23" s="1163">
        <f>V7+V8-8</f>
        <v>5864</v>
      </c>
      <c r="W23" s="1159"/>
      <c r="X23" s="1159"/>
      <c r="Y23" s="1159"/>
      <c r="Z23" s="1164"/>
      <c r="AA23" s="1163">
        <f t="shared" ref="AA23" si="0">AA7+AA8</f>
        <v>255</v>
      </c>
      <c r="AB23" s="1159"/>
      <c r="AC23" s="1159"/>
      <c r="AD23" s="1159"/>
      <c r="AE23" s="1160"/>
      <c r="AF23" s="1165">
        <v>174</v>
      </c>
      <c r="AG23" s="1162"/>
      <c r="AH23" s="1162"/>
      <c r="AI23" s="1162"/>
      <c r="AJ23" s="1166"/>
      <c r="AK23" s="1167"/>
      <c r="AL23" s="1168"/>
      <c r="AM23" s="1168"/>
      <c r="AN23" s="1168"/>
      <c r="AO23" s="1168"/>
      <c r="AP23" s="1162">
        <v>4698</v>
      </c>
      <c r="AQ23" s="1162"/>
      <c r="AR23" s="1162"/>
      <c r="AS23" s="1162"/>
      <c r="AT23" s="1162"/>
      <c r="AU23" s="1169"/>
      <c r="AV23" s="1169"/>
      <c r="AW23" s="1169"/>
      <c r="AX23" s="1169"/>
      <c r="AY23" s="1170"/>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2" t="s">
        <v>403</v>
      </c>
      <c r="C28" s="1143"/>
      <c r="D28" s="1143"/>
      <c r="E28" s="1143"/>
      <c r="F28" s="1143"/>
      <c r="G28" s="1143"/>
      <c r="H28" s="1143"/>
      <c r="I28" s="1143"/>
      <c r="J28" s="1143"/>
      <c r="K28" s="1143"/>
      <c r="L28" s="1143"/>
      <c r="M28" s="1143"/>
      <c r="N28" s="1143"/>
      <c r="O28" s="1143"/>
      <c r="P28" s="1144"/>
      <c r="Q28" s="1145">
        <v>1221</v>
      </c>
      <c r="R28" s="1146"/>
      <c r="S28" s="1146"/>
      <c r="T28" s="1146"/>
      <c r="U28" s="1146"/>
      <c r="V28" s="1146">
        <v>1173</v>
      </c>
      <c r="W28" s="1146"/>
      <c r="X28" s="1146"/>
      <c r="Y28" s="1146"/>
      <c r="Z28" s="1146"/>
      <c r="AA28" s="1146">
        <v>48</v>
      </c>
      <c r="AB28" s="1146"/>
      <c r="AC28" s="1146"/>
      <c r="AD28" s="1146"/>
      <c r="AE28" s="1147"/>
      <c r="AF28" s="1148">
        <v>48</v>
      </c>
      <c r="AG28" s="1146"/>
      <c r="AH28" s="1146"/>
      <c r="AI28" s="1146"/>
      <c r="AJ28" s="1149"/>
      <c r="AK28" s="1150">
        <v>93</v>
      </c>
      <c r="AL28" s="1151"/>
      <c r="AM28" s="1151"/>
      <c r="AN28" s="1151"/>
      <c r="AO28" s="1151"/>
      <c r="AP28" s="1139" t="s">
        <v>583</v>
      </c>
      <c r="AQ28" s="1139"/>
      <c r="AR28" s="1139"/>
      <c r="AS28" s="1139"/>
      <c r="AT28" s="1139"/>
      <c r="AU28" s="1139" t="s">
        <v>583</v>
      </c>
      <c r="AV28" s="1139"/>
      <c r="AW28" s="1139"/>
      <c r="AX28" s="1139"/>
      <c r="AY28" s="1139"/>
      <c r="AZ28" s="1139" t="s">
        <v>583</v>
      </c>
      <c r="BA28" s="1139"/>
      <c r="BB28" s="1139"/>
      <c r="BC28" s="1139"/>
      <c r="BD28" s="1139"/>
      <c r="BE28" s="1140"/>
      <c r="BF28" s="1140"/>
      <c r="BG28" s="1140"/>
      <c r="BH28" s="1140"/>
      <c r="BI28" s="1141"/>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113</v>
      </c>
      <c r="R29" s="1137"/>
      <c r="S29" s="1137"/>
      <c r="T29" s="1137"/>
      <c r="U29" s="1137"/>
      <c r="V29" s="1137">
        <v>113</v>
      </c>
      <c r="W29" s="1137"/>
      <c r="X29" s="1137"/>
      <c r="Y29" s="1137"/>
      <c r="Z29" s="1137"/>
      <c r="AA29" s="1137">
        <v>0</v>
      </c>
      <c r="AB29" s="1137"/>
      <c r="AC29" s="1137"/>
      <c r="AD29" s="1137"/>
      <c r="AE29" s="1138"/>
      <c r="AF29" s="1112">
        <v>0</v>
      </c>
      <c r="AG29" s="1113"/>
      <c r="AH29" s="1113"/>
      <c r="AI29" s="1113"/>
      <c r="AJ29" s="1114"/>
      <c r="AK29" s="1073">
        <v>34</v>
      </c>
      <c r="AL29" s="1064"/>
      <c r="AM29" s="1064"/>
      <c r="AN29" s="1064"/>
      <c r="AO29" s="1064"/>
      <c r="AP29" s="1139" t="s">
        <v>583</v>
      </c>
      <c r="AQ29" s="1139"/>
      <c r="AR29" s="1139"/>
      <c r="AS29" s="1139"/>
      <c r="AT29" s="1139"/>
      <c r="AU29" s="1139" t="s">
        <v>583</v>
      </c>
      <c r="AV29" s="1139"/>
      <c r="AW29" s="1139"/>
      <c r="AX29" s="1139"/>
      <c r="AY29" s="1139"/>
      <c r="AZ29" s="1139" t="s">
        <v>583</v>
      </c>
      <c r="BA29" s="1139"/>
      <c r="BB29" s="1139"/>
      <c r="BC29" s="1139"/>
      <c r="BD29" s="1139"/>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224</v>
      </c>
      <c r="R30" s="1137"/>
      <c r="S30" s="1137"/>
      <c r="T30" s="1137"/>
      <c r="U30" s="1137"/>
      <c r="V30" s="1137">
        <v>319</v>
      </c>
      <c r="W30" s="1137"/>
      <c r="X30" s="1137"/>
      <c r="Y30" s="1137"/>
      <c r="Z30" s="1137"/>
      <c r="AA30" s="1137">
        <v>-95</v>
      </c>
      <c r="AB30" s="1137"/>
      <c r="AC30" s="1137"/>
      <c r="AD30" s="1137"/>
      <c r="AE30" s="1138"/>
      <c r="AF30" s="1112">
        <v>327</v>
      </c>
      <c r="AG30" s="1113"/>
      <c r="AH30" s="1113"/>
      <c r="AI30" s="1113"/>
      <c r="AJ30" s="1114"/>
      <c r="AK30" s="1073">
        <v>0</v>
      </c>
      <c r="AL30" s="1064"/>
      <c r="AM30" s="1064"/>
      <c r="AN30" s="1064"/>
      <c r="AO30" s="1064"/>
      <c r="AP30" s="1064">
        <v>56</v>
      </c>
      <c r="AQ30" s="1064"/>
      <c r="AR30" s="1064"/>
      <c r="AS30" s="1064"/>
      <c r="AT30" s="1064"/>
      <c r="AU30" s="1139" t="s">
        <v>583</v>
      </c>
      <c r="AV30" s="1139"/>
      <c r="AW30" s="1139"/>
      <c r="AX30" s="1139"/>
      <c r="AY30" s="1139"/>
      <c r="AZ30" s="1139" t="s">
        <v>583</v>
      </c>
      <c r="BA30" s="1139"/>
      <c r="BB30" s="1139"/>
      <c r="BC30" s="1139"/>
      <c r="BD30" s="1139"/>
      <c r="BE30" s="1125" t="s">
        <v>406</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709</v>
      </c>
      <c r="R31" s="1137"/>
      <c r="S31" s="1137"/>
      <c r="T31" s="1137"/>
      <c r="U31" s="1137"/>
      <c r="V31" s="1137">
        <v>691</v>
      </c>
      <c r="W31" s="1137"/>
      <c r="X31" s="1137"/>
      <c r="Y31" s="1137"/>
      <c r="Z31" s="1137"/>
      <c r="AA31" s="1137">
        <v>19</v>
      </c>
      <c r="AB31" s="1137"/>
      <c r="AC31" s="1137"/>
      <c r="AD31" s="1137"/>
      <c r="AE31" s="1138"/>
      <c r="AF31" s="1112">
        <v>9</v>
      </c>
      <c r="AG31" s="1113"/>
      <c r="AH31" s="1113"/>
      <c r="AI31" s="1113"/>
      <c r="AJ31" s="1114"/>
      <c r="AK31" s="1073">
        <v>453</v>
      </c>
      <c r="AL31" s="1064"/>
      <c r="AM31" s="1064"/>
      <c r="AN31" s="1064"/>
      <c r="AO31" s="1064"/>
      <c r="AP31" s="1064">
        <v>5004</v>
      </c>
      <c r="AQ31" s="1064"/>
      <c r="AR31" s="1064"/>
      <c r="AS31" s="1064"/>
      <c r="AT31" s="1064"/>
      <c r="AU31" s="1064">
        <v>4934</v>
      </c>
      <c r="AV31" s="1064"/>
      <c r="AW31" s="1064"/>
      <c r="AX31" s="1064"/>
      <c r="AY31" s="1064"/>
      <c r="AZ31" s="1139" t="s">
        <v>583</v>
      </c>
      <c r="BA31" s="1139"/>
      <c r="BB31" s="1139"/>
      <c r="BC31" s="1139"/>
      <c r="BD31" s="1139"/>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384</v>
      </c>
      <c r="AG63" s="1052"/>
      <c r="AH63" s="1052"/>
      <c r="AI63" s="1052"/>
      <c r="AJ63" s="1123"/>
      <c r="AK63" s="1124"/>
      <c r="AL63" s="1056"/>
      <c r="AM63" s="1056"/>
      <c r="AN63" s="1056"/>
      <c r="AO63" s="1056"/>
      <c r="AP63" s="1052">
        <v>5060</v>
      </c>
      <c r="AQ63" s="1052"/>
      <c r="AR63" s="1052"/>
      <c r="AS63" s="1052"/>
      <c r="AT63" s="1052"/>
      <c r="AU63" s="1052">
        <v>4934</v>
      </c>
      <c r="AV63" s="1052"/>
      <c r="AW63" s="1052"/>
      <c r="AX63" s="1052"/>
      <c r="AY63" s="1052"/>
      <c r="AZ63" s="1118"/>
      <c r="BA63" s="1118"/>
      <c r="BB63" s="1118"/>
      <c r="BC63" s="1118"/>
      <c r="BD63" s="1118"/>
      <c r="BE63" s="1053"/>
      <c r="BF63" s="1053"/>
      <c r="BG63" s="1053"/>
      <c r="BH63" s="1053"/>
      <c r="BI63" s="1054"/>
      <c r="BJ63" s="1119" t="s">
        <v>127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412</v>
      </c>
      <c r="B66" s="1089"/>
      <c r="C66" s="1089"/>
      <c r="D66" s="1089"/>
      <c r="E66" s="1089"/>
      <c r="F66" s="1089"/>
      <c r="G66" s="1089"/>
      <c r="H66" s="1089"/>
      <c r="I66" s="1089"/>
      <c r="J66" s="1089"/>
      <c r="K66" s="1089"/>
      <c r="L66" s="1089"/>
      <c r="M66" s="1089"/>
      <c r="N66" s="1089"/>
      <c r="O66" s="1089"/>
      <c r="P66" s="1090"/>
      <c r="Q66" s="1094" t="s">
        <v>395</v>
      </c>
      <c r="R66" s="1095"/>
      <c r="S66" s="1095"/>
      <c r="T66" s="1095"/>
      <c r="U66" s="1096"/>
      <c r="V66" s="1094" t="s">
        <v>413</v>
      </c>
      <c r="W66" s="1095"/>
      <c r="X66" s="1095"/>
      <c r="Y66" s="1095"/>
      <c r="Z66" s="1096"/>
      <c r="AA66" s="1094" t="s">
        <v>414</v>
      </c>
      <c r="AB66" s="1095"/>
      <c r="AC66" s="1095"/>
      <c r="AD66" s="1095"/>
      <c r="AE66" s="1096"/>
      <c r="AF66" s="1100" t="s">
        <v>398</v>
      </c>
      <c r="AG66" s="1101"/>
      <c r="AH66" s="1101"/>
      <c r="AI66" s="1101"/>
      <c r="AJ66" s="1102"/>
      <c r="AK66" s="1094" t="s">
        <v>415</v>
      </c>
      <c r="AL66" s="1089"/>
      <c r="AM66" s="1089"/>
      <c r="AN66" s="1089"/>
      <c r="AO66" s="1090"/>
      <c r="AP66" s="1094" t="s">
        <v>416</v>
      </c>
      <c r="AQ66" s="1095"/>
      <c r="AR66" s="1095"/>
      <c r="AS66" s="1095"/>
      <c r="AT66" s="1096"/>
      <c r="AU66" s="1094" t="s">
        <v>417</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584</v>
      </c>
      <c r="C68" s="1079"/>
      <c r="D68" s="1079"/>
      <c r="E68" s="1079"/>
      <c r="F68" s="1079"/>
      <c r="G68" s="1079"/>
      <c r="H68" s="1079"/>
      <c r="I68" s="1079"/>
      <c r="J68" s="1079"/>
      <c r="K68" s="1079"/>
      <c r="L68" s="1079"/>
      <c r="M68" s="1079"/>
      <c r="N68" s="1079"/>
      <c r="O68" s="1079"/>
      <c r="P68" s="1080"/>
      <c r="Q68" s="1081">
        <v>3054</v>
      </c>
      <c r="R68" s="1075"/>
      <c r="S68" s="1075"/>
      <c r="T68" s="1075"/>
      <c r="U68" s="1075"/>
      <c r="V68" s="1075">
        <v>2972</v>
      </c>
      <c r="W68" s="1075"/>
      <c r="X68" s="1075"/>
      <c r="Y68" s="1075"/>
      <c r="Z68" s="1075"/>
      <c r="AA68" s="1075">
        <v>83</v>
      </c>
      <c r="AB68" s="1075"/>
      <c r="AC68" s="1075"/>
      <c r="AD68" s="1075"/>
      <c r="AE68" s="1075"/>
      <c r="AF68" s="1075">
        <v>83</v>
      </c>
      <c r="AG68" s="1075"/>
      <c r="AH68" s="1075"/>
      <c r="AI68" s="1075"/>
      <c r="AJ68" s="1075"/>
      <c r="AK68" s="1075">
        <v>81</v>
      </c>
      <c r="AL68" s="1075"/>
      <c r="AM68" s="1075"/>
      <c r="AN68" s="1075"/>
      <c r="AO68" s="1075"/>
      <c r="AP68" s="1075">
        <v>1205</v>
      </c>
      <c r="AQ68" s="1075"/>
      <c r="AR68" s="1075"/>
      <c r="AS68" s="1075"/>
      <c r="AT68" s="1075"/>
      <c r="AU68" s="1075">
        <v>82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17505</v>
      </c>
      <c r="R69" s="1064"/>
      <c r="S69" s="1064"/>
      <c r="T69" s="1064"/>
      <c r="U69" s="1064"/>
      <c r="V69" s="1064">
        <v>17040</v>
      </c>
      <c r="W69" s="1064"/>
      <c r="X69" s="1064"/>
      <c r="Y69" s="1064"/>
      <c r="Z69" s="1064"/>
      <c r="AA69" s="1064">
        <v>465</v>
      </c>
      <c r="AB69" s="1064"/>
      <c r="AC69" s="1064"/>
      <c r="AD69" s="1064"/>
      <c r="AE69" s="1064"/>
      <c r="AF69" s="1064">
        <v>465</v>
      </c>
      <c r="AG69" s="1064"/>
      <c r="AH69" s="1064"/>
      <c r="AI69" s="1064"/>
      <c r="AJ69" s="1064"/>
      <c r="AK69" s="1064">
        <v>2633</v>
      </c>
      <c r="AL69" s="1064"/>
      <c r="AM69" s="1064"/>
      <c r="AN69" s="1064"/>
      <c r="AO69" s="1064"/>
      <c r="AP69" s="1064" t="s">
        <v>596</v>
      </c>
      <c r="AQ69" s="1064"/>
      <c r="AR69" s="1064"/>
      <c r="AS69" s="1064"/>
      <c r="AT69" s="1064"/>
      <c r="AU69" s="1064" t="s">
        <v>583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586</v>
      </c>
      <c r="C70" s="1068"/>
      <c r="D70" s="1068"/>
      <c r="E70" s="1068"/>
      <c r="F70" s="1068"/>
      <c r="G70" s="1068"/>
      <c r="H70" s="1068"/>
      <c r="I70" s="1068"/>
      <c r="J70" s="1068"/>
      <c r="K70" s="1068"/>
      <c r="L70" s="1068"/>
      <c r="M70" s="1068"/>
      <c r="N70" s="1068"/>
      <c r="O70" s="1068"/>
      <c r="P70" s="1069"/>
      <c r="Q70" s="1070">
        <v>1545</v>
      </c>
      <c r="R70" s="1064"/>
      <c r="S70" s="1064"/>
      <c r="T70" s="1064"/>
      <c r="U70" s="1064"/>
      <c r="V70" s="1064">
        <v>1564</v>
      </c>
      <c r="W70" s="1064"/>
      <c r="X70" s="1064"/>
      <c r="Y70" s="1064"/>
      <c r="Z70" s="1064"/>
      <c r="AA70" s="1064">
        <v>-19</v>
      </c>
      <c r="AB70" s="1064"/>
      <c r="AC70" s="1064"/>
      <c r="AD70" s="1064"/>
      <c r="AE70" s="1064"/>
      <c r="AF70" s="1064">
        <v>2114</v>
      </c>
      <c r="AG70" s="1064"/>
      <c r="AH70" s="1064"/>
      <c r="AI70" s="1064"/>
      <c r="AJ70" s="1064"/>
      <c r="AK70" s="1064">
        <v>24</v>
      </c>
      <c r="AL70" s="1064"/>
      <c r="AM70" s="1064"/>
      <c r="AN70" s="1064"/>
      <c r="AO70" s="1064"/>
      <c r="AP70" s="1064">
        <v>4642</v>
      </c>
      <c r="AQ70" s="1064"/>
      <c r="AR70" s="1064"/>
      <c r="AS70" s="1064"/>
      <c r="AT70" s="1064"/>
      <c r="AU70" s="1064">
        <v>0</v>
      </c>
      <c r="AV70" s="1064"/>
      <c r="AW70" s="1064"/>
      <c r="AX70" s="1064"/>
      <c r="AY70" s="1064"/>
      <c r="AZ70" s="1065" t="s">
        <v>594</v>
      </c>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587</v>
      </c>
      <c r="C71" s="1068"/>
      <c r="D71" s="1068"/>
      <c r="E71" s="1068"/>
      <c r="F71" s="1068"/>
      <c r="G71" s="1068"/>
      <c r="H71" s="1068"/>
      <c r="I71" s="1068"/>
      <c r="J71" s="1068"/>
      <c r="K71" s="1068"/>
      <c r="L71" s="1068"/>
      <c r="M71" s="1068"/>
      <c r="N71" s="1068"/>
      <c r="O71" s="1068"/>
      <c r="P71" s="1069"/>
      <c r="Q71" s="1070">
        <v>153</v>
      </c>
      <c r="R71" s="1064"/>
      <c r="S71" s="1064"/>
      <c r="T71" s="1064"/>
      <c r="U71" s="1064"/>
      <c r="V71" s="1064">
        <v>146</v>
      </c>
      <c r="W71" s="1064"/>
      <c r="X71" s="1064"/>
      <c r="Y71" s="1064"/>
      <c r="Z71" s="1064"/>
      <c r="AA71" s="1064">
        <v>7</v>
      </c>
      <c r="AB71" s="1064"/>
      <c r="AC71" s="1064"/>
      <c r="AD71" s="1064"/>
      <c r="AE71" s="1064"/>
      <c r="AF71" s="1064">
        <v>901</v>
      </c>
      <c r="AG71" s="1064"/>
      <c r="AH71" s="1064"/>
      <c r="AI71" s="1064"/>
      <c r="AJ71" s="1064"/>
      <c r="AK71" s="1064">
        <v>53</v>
      </c>
      <c r="AL71" s="1064"/>
      <c r="AM71" s="1064"/>
      <c r="AN71" s="1064"/>
      <c r="AO71" s="1064"/>
      <c r="AP71" s="1064" t="s">
        <v>583</v>
      </c>
      <c r="AQ71" s="1064"/>
      <c r="AR71" s="1064"/>
      <c r="AS71" s="1064"/>
      <c r="AT71" s="1064"/>
      <c r="AU71" s="1064" t="s">
        <v>597</v>
      </c>
      <c r="AV71" s="1064"/>
      <c r="AW71" s="1064"/>
      <c r="AX71" s="1064"/>
      <c r="AY71" s="1064"/>
      <c r="AZ71" s="1065" t="s">
        <v>594</v>
      </c>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588</v>
      </c>
      <c r="C72" s="1068"/>
      <c r="D72" s="1068"/>
      <c r="E72" s="1068"/>
      <c r="F72" s="1068"/>
      <c r="G72" s="1068"/>
      <c r="H72" s="1068"/>
      <c r="I72" s="1068"/>
      <c r="J72" s="1068"/>
      <c r="K72" s="1068"/>
      <c r="L72" s="1068"/>
      <c r="M72" s="1068"/>
      <c r="N72" s="1068"/>
      <c r="O72" s="1068"/>
      <c r="P72" s="1069"/>
      <c r="Q72" s="1070">
        <v>318</v>
      </c>
      <c r="R72" s="1064"/>
      <c r="S72" s="1064"/>
      <c r="T72" s="1064"/>
      <c r="U72" s="1064"/>
      <c r="V72" s="1064">
        <v>301</v>
      </c>
      <c r="W72" s="1064"/>
      <c r="X72" s="1064"/>
      <c r="Y72" s="1064"/>
      <c r="Z72" s="1064"/>
      <c r="AA72" s="1064">
        <v>17</v>
      </c>
      <c r="AB72" s="1064"/>
      <c r="AC72" s="1064"/>
      <c r="AD72" s="1064"/>
      <c r="AE72" s="1064"/>
      <c r="AF72" s="1064">
        <v>17</v>
      </c>
      <c r="AG72" s="1064"/>
      <c r="AH72" s="1064"/>
      <c r="AI72" s="1064"/>
      <c r="AJ72" s="1064"/>
      <c r="AK72" s="1064">
        <v>5</v>
      </c>
      <c r="AL72" s="1064"/>
      <c r="AM72" s="1064"/>
      <c r="AN72" s="1064"/>
      <c r="AO72" s="1064"/>
      <c r="AP72" s="1064" t="s">
        <v>583</v>
      </c>
      <c r="AQ72" s="1064"/>
      <c r="AR72" s="1064"/>
      <c r="AS72" s="1064"/>
      <c r="AT72" s="1064"/>
      <c r="AU72" s="1064" t="s">
        <v>597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589</v>
      </c>
      <c r="C73" s="1068"/>
      <c r="D73" s="1068"/>
      <c r="E73" s="1068"/>
      <c r="F73" s="1068"/>
      <c r="G73" s="1068"/>
      <c r="H73" s="1068"/>
      <c r="I73" s="1068"/>
      <c r="J73" s="1068"/>
      <c r="K73" s="1068"/>
      <c r="L73" s="1068"/>
      <c r="M73" s="1068"/>
      <c r="N73" s="1068"/>
      <c r="O73" s="1068"/>
      <c r="P73" s="1069"/>
      <c r="Q73" s="1070">
        <v>509</v>
      </c>
      <c r="R73" s="1064"/>
      <c r="S73" s="1064"/>
      <c r="T73" s="1064"/>
      <c r="U73" s="1064"/>
      <c r="V73" s="1064">
        <v>503</v>
      </c>
      <c r="W73" s="1064"/>
      <c r="X73" s="1064"/>
      <c r="Y73" s="1064"/>
      <c r="Z73" s="1064"/>
      <c r="AA73" s="1064">
        <v>6</v>
      </c>
      <c r="AB73" s="1064"/>
      <c r="AC73" s="1064"/>
      <c r="AD73" s="1064"/>
      <c r="AE73" s="1064"/>
      <c r="AF73" s="1064">
        <v>5</v>
      </c>
      <c r="AG73" s="1064"/>
      <c r="AH73" s="1064"/>
      <c r="AI73" s="1064"/>
      <c r="AJ73" s="1064"/>
      <c r="AK73" s="1064">
        <v>41</v>
      </c>
      <c r="AL73" s="1064"/>
      <c r="AM73" s="1064"/>
      <c r="AN73" s="1064"/>
      <c r="AO73" s="1064"/>
      <c r="AP73" s="1064" t="s">
        <v>583</v>
      </c>
      <c r="AQ73" s="1064"/>
      <c r="AR73" s="1064"/>
      <c r="AS73" s="1064"/>
      <c r="AT73" s="1064"/>
      <c r="AU73" s="1064" t="s">
        <v>597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590</v>
      </c>
      <c r="C74" s="1068"/>
      <c r="D74" s="1068"/>
      <c r="E74" s="1068"/>
      <c r="F74" s="1068"/>
      <c r="G74" s="1068"/>
      <c r="H74" s="1068"/>
      <c r="I74" s="1068"/>
      <c r="J74" s="1068"/>
      <c r="K74" s="1068"/>
      <c r="L74" s="1068"/>
      <c r="M74" s="1068"/>
      <c r="N74" s="1068"/>
      <c r="O74" s="1068"/>
      <c r="P74" s="1069"/>
      <c r="Q74" s="1070">
        <v>131177</v>
      </c>
      <c r="R74" s="1064"/>
      <c r="S74" s="1064"/>
      <c r="T74" s="1064"/>
      <c r="U74" s="1064"/>
      <c r="V74" s="1064">
        <v>128584</v>
      </c>
      <c r="W74" s="1064"/>
      <c r="X74" s="1064"/>
      <c r="Y74" s="1064"/>
      <c r="Z74" s="1064"/>
      <c r="AA74" s="1064">
        <v>2593</v>
      </c>
      <c r="AB74" s="1064"/>
      <c r="AC74" s="1064"/>
      <c r="AD74" s="1064"/>
      <c r="AE74" s="1064"/>
      <c r="AF74" s="1064">
        <v>2593</v>
      </c>
      <c r="AG74" s="1064"/>
      <c r="AH74" s="1064"/>
      <c r="AI74" s="1064"/>
      <c r="AJ74" s="1064"/>
      <c r="AK74" s="1064">
        <v>1324</v>
      </c>
      <c r="AL74" s="1064"/>
      <c r="AM74" s="1064"/>
      <c r="AN74" s="1064"/>
      <c r="AO74" s="1064"/>
      <c r="AP74" s="1064" t="s">
        <v>583</v>
      </c>
      <c r="AQ74" s="1064"/>
      <c r="AR74" s="1064"/>
      <c r="AS74" s="1064"/>
      <c r="AT74" s="1064"/>
      <c r="AU74" s="1064" t="s">
        <v>597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591</v>
      </c>
      <c r="C75" s="1068"/>
      <c r="D75" s="1068"/>
      <c r="E75" s="1068"/>
      <c r="F75" s="1068"/>
      <c r="G75" s="1068"/>
      <c r="H75" s="1068"/>
      <c r="I75" s="1068"/>
      <c r="J75" s="1068"/>
      <c r="K75" s="1068"/>
      <c r="L75" s="1068"/>
      <c r="M75" s="1068"/>
      <c r="N75" s="1068"/>
      <c r="O75" s="1068"/>
      <c r="P75" s="1069"/>
      <c r="Q75" s="1071">
        <v>2577</v>
      </c>
      <c r="R75" s="1072"/>
      <c r="S75" s="1072"/>
      <c r="T75" s="1072"/>
      <c r="U75" s="1073"/>
      <c r="V75" s="1074">
        <v>2421</v>
      </c>
      <c r="W75" s="1072"/>
      <c r="X75" s="1072"/>
      <c r="Y75" s="1072"/>
      <c r="Z75" s="1073"/>
      <c r="AA75" s="1074">
        <v>156</v>
      </c>
      <c r="AB75" s="1072"/>
      <c r="AC75" s="1072"/>
      <c r="AD75" s="1072"/>
      <c r="AE75" s="1073"/>
      <c r="AF75" s="1074">
        <v>156</v>
      </c>
      <c r="AG75" s="1072"/>
      <c r="AH75" s="1072"/>
      <c r="AI75" s="1072"/>
      <c r="AJ75" s="1073"/>
      <c r="AK75" s="1074">
        <v>0</v>
      </c>
      <c r="AL75" s="1072"/>
      <c r="AM75" s="1072"/>
      <c r="AN75" s="1072"/>
      <c r="AO75" s="1073"/>
      <c r="AP75" s="1074">
        <v>8712</v>
      </c>
      <c r="AQ75" s="1072"/>
      <c r="AR75" s="1072"/>
      <c r="AS75" s="1072"/>
      <c r="AT75" s="1073"/>
      <c r="AU75" s="1074">
        <v>423</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592</v>
      </c>
      <c r="C76" s="1068"/>
      <c r="D76" s="1068"/>
      <c r="E76" s="1068"/>
      <c r="F76" s="1068"/>
      <c r="G76" s="1068"/>
      <c r="H76" s="1068"/>
      <c r="I76" s="1068"/>
      <c r="J76" s="1068"/>
      <c r="K76" s="1068"/>
      <c r="L76" s="1068"/>
      <c r="M76" s="1068"/>
      <c r="N76" s="1068"/>
      <c r="O76" s="1068"/>
      <c r="P76" s="1069"/>
      <c r="Q76" s="1071">
        <v>3389</v>
      </c>
      <c r="R76" s="1072"/>
      <c r="S76" s="1072"/>
      <c r="T76" s="1072"/>
      <c r="U76" s="1073"/>
      <c r="V76" s="1074">
        <v>2966</v>
      </c>
      <c r="W76" s="1072"/>
      <c r="X76" s="1072"/>
      <c r="Y76" s="1072"/>
      <c r="Z76" s="1073"/>
      <c r="AA76" s="1074">
        <v>422</v>
      </c>
      <c r="AB76" s="1072"/>
      <c r="AC76" s="1072"/>
      <c r="AD76" s="1072"/>
      <c r="AE76" s="1073"/>
      <c r="AF76" s="1074">
        <v>422</v>
      </c>
      <c r="AG76" s="1072"/>
      <c r="AH76" s="1072"/>
      <c r="AI76" s="1072"/>
      <c r="AJ76" s="1073"/>
      <c r="AK76" s="1074">
        <v>10</v>
      </c>
      <c r="AL76" s="1072"/>
      <c r="AM76" s="1072"/>
      <c r="AN76" s="1072"/>
      <c r="AO76" s="1073"/>
      <c r="AP76" s="1064" t="s">
        <v>597</v>
      </c>
      <c r="AQ76" s="1064"/>
      <c r="AR76" s="1064"/>
      <c r="AS76" s="1064"/>
      <c r="AT76" s="1064"/>
      <c r="AU76" s="1074" t="s">
        <v>596</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595</v>
      </c>
      <c r="C77" s="1068"/>
      <c r="D77" s="1068"/>
      <c r="E77" s="1068"/>
      <c r="F77" s="1068"/>
      <c r="G77" s="1068"/>
      <c r="H77" s="1068"/>
      <c r="I77" s="1068"/>
      <c r="J77" s="1068"/>
      <c r="K77" s="1068"/>
      <c r="L77" s="1068"/>
      <c r="M77" s="1068"/>
      <c r="N77" s="1068"/>
      <c r="O77" s="1068"/>
      <c r="P77" s="1069"/>
      <c r="Q77" s="1071">
        <v>28</v>
      </c>
      <c r="R77" s="1072"/>
      <c r="S77" s="1072"/>
      <c r="T77" s="1072"/>
      <c r="U77" s="1073"/>
      <c r="V77" s="1074">
        <v>22</v>
      </c>
      <c r="W77" s="1072"/>
      <c r="X77" s="1072"/>
      <c r="Y77" s="1072"/>
      <c r="Z77" s="1073"/>
      <c r="AA77" s="1074">
        <v>6</v>
      </c>
      <c r="AB77" s="1072"/>
      <c r="AC77" s="1072"/>
      <c r="AD77" s="1072"/>
      <c r="AE77" s="1073"/>
      <c r="AF77" s="1074">
        <v>6</v>
      </c>
      <c r="AG77" s="1072"/>
      <c r="AH77" s="1072"/>
      <c r="AI77" s="1072"/>
      <c r="AJ77" s="1073"/>
      <c r="AK77" s="1074">
        <v>0</v>
      </c>
      <c r="AL77" s="1072"/>
      <c r="AM77" s="1072"/>
      <c r="AN77" s="1072"/>
      <c r="AO77" s="1073"/>
      <c r="AP77" s="1064" t="s">
        <v>597</v>
      </c>
      <c r="AQ77" s="1064"/>
      <c r="AR77" s="1064"/>
      <c r="AS77" s="1064"/>
      <c r="AT77" s="1064"/>
      <c r="AU77" s="1074" t="s">
        <v>598</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SUM(AF68:AJ87)</f>
        <v>6762</v>
      </c>
      <c r="AG88" s="1052"/>
      <c r="AH88" s="1052"/>
      <c r="AI88" s="1052"/>
      <c r="AJ88" s="1052"/>
      <c r="AK88" s="1056"/>
      <c r="AL88" s="1056"/>
      <c r="AM88" s="1056"/>
      <c r="AN88" s="1056"/>
      <c r="AO88" s="1056"/>
      <c r="AP88" s="1052">
        <f>AP68+AP70+AP75</f>
        <v>14559</v>
      </c>
      <c r="AQ88" s="1052"/>
      <c r="AR88" s="1052"/>
      <c r="AS88" s="1052"/>
      <c r="AT88" s="1052"/>
      <c r="AU88" s="1052">
        <f>AU68+AU70+AU75</f>
        <v>505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307</v>
      </c>
      <c r="AG109" s="987"/>
      <c r="AH109" s="987"/>
      <c r="AI109" s="987"/>
      <c r="AJ109" s="988"/>
      <c r="AK109" s="989" t="s">
        <v>306</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307</v>
      </c>
      <c r="BW109" s="987"/>
      <c r="BX109" s="987"/>
      <c r="BY109" s="987"/>
      <c r="BZ109" s="988"/>
      <c r="CA109" s="989" t="s">
        <v>306</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307</v>
      </c>
      <c r="DM109" s="987"/>
      <c r="DN109" s="987"/>
      <c r="DO109" s="987"/>
      <c r="DP109" s="988"/>
      <c r="DQ109" s="989" t="s">
        <v>306</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416212</v>
      </c>
      <c r="AB110" s="980"/>
      <c r="AC110" s="980"/>
      <c r="AD110" s="980"/>
      <c r="AE110" s="981"/>
      <c r="AF110" s="982">
        <v>416526</v>
      </c>
      <c r="AG110" s="980"/>
      <c r="AH110" s="980"/>
      <c r="AI110" s="980"/>
      <c r="AJ110" s="981"/>
      <c r="AK110" s="982">
        <v>431137</v>
      </c>
      <c r="AL110" s="980"/>
      <c r="AM110" s="980"/>
      <c r="AN110" s="980"/>
      <c r="AO110" s="981"/>
      <c r="AP110" s="983">
        <v>18.600000000000001</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4322037</v>
      </c>
      <c r="BR110" s="927"/>
      <c r="BS110" s="927"/>
      <c r="BT110" s="927"/>
      <c r="BU110" s="927"/>
      <c r="BV110" s="927">
        <v>4410633</v>
      </c>
      <c r="BW110" s="927"/>
      <c r="BX110" s="927"/>
      <c r="BY110" s="927"/>
      <c r="BZ110" s="927"/>
      <c r="CA110" s="927">
        <v>4697764</v>
      </c>
      <c r="CB110" s="927"/>
      <c r="CC110" s="927"/>
      <c r="CD110" s="927"/>
      <c r="CE110" s="927"/>
      <c r="CF110" s="951">
        <v>202.5</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434</v>
      </c>
      <c r="DH110" s="927"/>
      <c r="DI110" s="927"/>
      <c r="DJ110" s="927"/>
      <c r="DK110" s="927"/>
      <c r="DL110" s="927" t="s">
        <v>435</v>
      </c>
      <c r="DM110" s="927"/>
      <c r="DN110" s="927"/>
      <c r="DO110" s="927"/>
      <c r="DP110" s="927"/>
      <c r="DQ110" s="927" t="s">
        <v>435</v>
      </c>
      <c r="DR110" s="927"/>
      <c r="DS110" s="927"/>
      <c r="DT110" s="927"/>
      <c r="DU110" s="927"/>
      <c r="DV110" s="928" t="s">
        <v>436</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436</v>
      </c>
      <c r="AB111" s="1008"/>
      <c r="AC111" s="1008"/>
      <c r="AD111" s="1008"/>
      <c r="AE111" s="1009"/>
      <c r="AF111" s="1010" t="s">
        <v>438</v>
      </c>
      <c r="AG111" s="1008"/>
      <c r="AH111" s="1008"/>
      <c r="AI111" s="1008"/>
      <c r="AJ111" s="1009"/>
      <c r="AK111" s="1010" t="s">
        <v>438</v>
      </c>
      <c r="AL111" s="1008"/>
      <c r="AM111" s="1008"/>
      <c r="AN111" s="1008"/>
      <c r="AO111" s="1009"/>
      <c r="AP111" s="1011" t="s">
        <v>127</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v>7000</v>
      </c>
      <c r="BR111" s="899"/>
      <c r="BS111" s="899"/>
      <c r="BT111" s="899"/>
      <c r="BU111" s="899"/>
      <c r="BV111" s="899">
        <v>7298</v>
      </c>
      <c r="BW111" s="899"/>
      <c r="BX111" s="899"/>
      <c r="BY111" s="899"/>
      <c r="BZ111" s="899"/>
      <c r="CA111" s="899">
        <v>7298</v>
      </c>
      <c r="CB111" s="899"/>
      <c r="CC111" s="899"/>
      <c r="CD111" s="899"/>
      <c r="CE111" s="899"/>
      <c r="CF111" s="960">
        <v>0.3</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435</v>
      </c>
      <c r="DH111" s="899"/>
      <c r="DI111" s="899"/>
      <c r="DJ111" s="899"/>
      <c r="DK111" s="899"/>
      <c r="DL111" s="899" t="s">
        <v>438</v>
      </c>
      <c r="DM111" s="899"/>
      <c r="DN111" s="899"/>
      <c r="DO111" s="899"/>
      <c r="DP111" s="899"/>
      <c r="DQ111" s="899" t="s">
        <v>436</v>
      </c>
      <c r="DR111" s="899"/>
      <c r="DS111" s="899"/>
      <c r="DT111" s="899"/>
      <c r="DU111" s="899"/>
      <c r="DV111" s="876" t="s">
        <v>441</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392</v>
      </c>
      <c r="AB112" s="862"/>
      <c r="AC112" s="862"/>
      <c r="AD112" s="862"/>
      <c r="AE112" s="863"/>
      <c r="AF112" s="864" t="s">
        <v>444</v>
      </c>
      <c r="AG112" s="862"/>
      <c r="AH112" s="862"/>
      <c r="AI112" s="862"/>
      <c r="AJ112" s="863"/>
      <c r="AK112" s="864" t="s">
        <v>434</v>
      </c>
      <c r="AL112" s="862"/>
      <c r="AM112" s="862"/>
      <c r="AN112" s="862"/>
      <c r="AO112" s="863"/>
      <c r="AP112" s="909" t="s">
        <v>441</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5237220</v>
      </c>
      <c r="BR112" s="899"/>
      <c r="BS112" s="899"/>
      <c r="BT112" s="899"/>
      <c r="BU112" s="899"/>
      <c r="BV112" s="899">
        <v>5126742</v>
      </c>
      <c r="BW112" s="899"/>
      <c r="BX112" s="899"/>
      <c r="BY112" s="899"/>
      <c r="BZ112" s="899"/>
      <c r="CA112" s="899">
        <v>4933518</v>
      </c>
      <c r="CB112" s="899"/>
      <c r="CC112" s="899"/>
      <c r="CD112" s="899"/>
      <c r="CE112" s="899"/>
      <c r="CF112" s="960">
        <v>212.7</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444</v>
      </c>
      <c r="DH112" s="899"/>
      <c r="DI112" s="899"/>
      <c r="DJ112" s="899"/>
      <c r="DK112" s="899"/>
      <c r="DL112" s="899" t="s">
        <v>447</v>
      </c>
      <c r="DM112" s="899"/>
      <c r="DN112" s="899"/>
      <c r="DO112" s="899"/>
      <c r="DP112" s="899"/>
      <c r="DQ112" s="899" t="s">
        <v>434</v>
      </c>
      <c r="DR112" s="899"/>
      <c r="DS112" s="899"/>
      <c r="DT112" s="899"/>
      <c r="DU112" s="899"/>
      <c r="DV112" s="876" t="s">
        <v>444</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354798</v>
      </c>
      <c r="AB113" s="1008"/>
      <c r="AC113" s="1008"/>
      <c r="AD113" s="1008"/>
      <c r="AE113" s="1009"/>
      <c r="AF113" s="1010">
        <v>376863</v>
      </c>
      <c r="AG113" s="1008"/>
      <c r="AH113" s="1008"/>
      <c r="AI113" s="1008"/>
      <c r="AJ113" s="1009"/>
      <c r="AK113" s="1010">
        <v>384132</v>
      </c>
      <c r="AL113" s="1008"/>
      <c r="AM113" s="1008"/>
      <c r="AN113" s="1008"/>
      <c r="AO113" s="1009"/>
      <c r="AP113" s="1011">
        <v>16.600000000000001</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565446</v>
      </c>
      <c r="BR113" s="899"/>
      <c r="BS113" s="899"/>
      <c r="BT113" s="899"/>
      <c r="BU113" s="899"/>
      <c r="BV113" s="899">
        <v>553235</v>
      </c>
      <c r="BW113" s="899"/>
      <c r="BX113" s="899"/>
      <c r="BY113" s="899"/>
      <c r="BZ113" s="899"/>
      <c r="CA113" s="899">
        <v>504673</v>
      </c>
      <c r="CB113" s="899"/>
      <c r="CC113" s="899"/>
      <c r="CD113" s="899"/>
      <c r="CE113" s="899"/>
      <c r="CF113" s="960">
        <v>21.8</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441</v>
      </c>
      <c r="DH113" s="862"/>
      <c r="DI113" s="862"/>
      <c r="DJ113" s="862"/>
      <c r="DK113" s="863"/>
      <c r="DL113" s="864" t="s">
        <v>451</v>
      </c>
      <c r="DM113" s="862"/>
      <c r="DN113" s="862"/>
      <c r="DO113" s="862"/>
      <c r="DP113" s="863"/>
      <c r="DQ113" s="864" t="s">
        <v>392</v>
      </c>
      <c r="DR113" s="862"/>
      <c r="DS113" s="862"/>
      <c r="DT113" s="862"/>
      <c r="DU113" s="863"/>
      <c r="DV113" s="909" t="s">
        <v>435</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17324</v>
      </c>
      <c r="AB114" s="862"/>
      <c r="AC114" s="862"/>
      <c r="AD114" s="862"/>
      <c r="AE114" s="863"/>
      <c r="AF114" s="864">
        <v>42427</v>
      </c>
      <c r="AG114" s="862"/>
      <c r="AH114" s="862"/>
      <c r="AI114" s="862"/>
      <c r="AJ114" s="863"/>
      <c r="AK114" s="864">
        <v>52166</v>
      </c>
      <c r="AL114" s="862"/>
      <c r="AM114" s="862"/>
      <c r="AN114" s="862"/>
      <c r="AO114" s="863"/>
      <c r="AP114" s="909">
        <v>2.2000000000000002</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854059</v>
      </c>
      <c r="BR114" s="899"/>
      <c r="BS114" s="899"/>
      <c r="BT114" s="899"/>
      <c r="BU114" s="899"/>
      <c r="BV114" s="899">
        <v>799857</v>
      </c>
      <c r="BW114" s="899"/>
      <c r="BX114" s="899"/>
      <c r="BY114" s="899"/>
      <c r="BZ114" s="899"/>
      <c r="CA114" s="899">
        <v>763401</v>
      </c>
      <c r="CB114" s="899"/>
      <c r="CC114" s="899"/>
      <c r="CD114" s="899"/>
      <c r="CE114" s="899"/>
      <c r="CF114" s="960">
        <v>32.9</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392</v>
      </c>
      <c r="DH114" s="862"/>
      <c r="DI114" s="862"/>
      <c r="DJ114" s="862"/>
      <c r="DK114" s="863"/>
      <c r="DL114" s="864" t="s">
        <v>447</v>
      </c>
      <c r="DM114" s="862"/>
      <c r="DN114" s="862"/>
      <c r="DO114" s="862"/>
      <c r="DP114" s="863"/>
      <c r="DQ114" s="864" t="s">
        <v>435</v>
      </c>
      <c r="DR114" s="862"/>
      <c r="DS114" s="862"/>
      <c r="DT114" s="862"/>
      <c r="DU114" s="863"/>
      <c r="DV114" s="909" t="s">
        <v>434</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110</v>
      </c>
      <c r="AB115" s="1008"/>
      <c r="AC115" s="1008"/>
      <c r="AD115" s="1008"/>
      <c r="AE115" s="1009"/>
      <c r="AF115" s="1010">
        <v>80</v>
      </c>
      <c r="AG115" s="1008"/>
      <c r="AH115" s="1008"/>
      <c r="AI115" s="1008"/>
      <c r="AJ115" s="1009"/>
      <c r="AK115" s="1010">
        <v>65</v>
      </c>
      <c r="AL115" s="1008"/>
      <c r="AM115" s="1008"/>
      <c r="AN115" s="1008"/>
      <c r="AO115" s="1009"/>
      <c r="AP115" s="1011">
        <v>0</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t="s">
        <v>436</v>
      </c>
      <c r="BR115" s="899"/>
      <c r="BS115" s="899"/>
      <c r="BT115" s="899"/>
      <c r="BU115" s="899"/>
      <c r="BV115" s="899" t="s">
        <v>434</v>
      </c>
      <c r="BW115" s="899"/>
      <c r="BX115" s="899"/>
      <c r="BY115" s="899"/>
      <c r="BZ115" s="899"/>
      <c r="CA115" s="899" t="s">
        <v>392</v>
      </c>
      <c r="CB115" s="899"/>
      <c r="CC115" s="899"/>
      <c r="CD115" s="899"/>
      <c r="CE115" s="899"/>
      <c r="CF115" s="960" t="s">
        <v>436</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7000</v>
      </c>
      <c r="DH115" s="862"/>
      <c r="DI115" s="862"/>
      <c r="DJ115" s="862"/>
      <c r="DK115" s="863"/>
      <c r="DL115" s="864">
        <v>7298</v>
      </c>
      <c r="DM115" s="862"/>
      <c r="DN115" s="862"/>
      <c r="DO115" s="862"/>
      <c r="DP115" s="863"/>
      <c r="DQ115" s="864">
        <v>7298</v>
      </c>
      <c r="DR115" s="862"/>
      <c r="DS115" s="862"/>
      <c r="DT115" s="862"/>
      <c r="DU115" s="863"/>
      <c r="DV115" s="909">
        <v>0.3</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87</v>
      </c>
      <c r="AB116" s="862"/>
      <c r="AC116" s="862"/>
      <c r="AD116" s="862"/>
      <c r="AE116" s="863"/>
      <c r="AF116" s="864">
        <v>145</v>
      </c>
      <c r="AG116" s="862"/>
      <c r="AH116" s="862"/>
      <c r="AI116" s="862"/>
      <c r="AJ116" s="863"/>
      <c r="AK116" s="864">
        <v>388</v>
      </c>
      <c r="AL116" s="862"/>
      <c r="AM116" s="862"/>
      <c r="AN116" s="862"/>
      <c r="AO116" s="863"/>
      <c r="AP116" s="909">
        <v>0</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392</v>
      </c>
      <c r="BR116" s="899"/>
      <c r="BS116" s="899"/>
      <c r="BT116" s="899"/>
      <c r="BU116" s="899"/>
      <c r="BV116" s="899" t="s">
        <v>392</v>
      </c>
      <c r="BW116" s="899"/>
      <c r="BX116" s="899"/>
      <c r="BY116" s="899"/>
      <c r="BZ116" s="899"/>
      <c r="CA116" s="899" t="s">
        <v>127</v>
      </c>
      <c r="CB116" s="899"/>
      <c r="CC116" s="899"/>
      <c r="CD116" s="899"/>
      <c r="CE116" s="899"/>
      <c r="CF116" s="960" t="s">
        <v>441</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434</v>
      </c>
      <c r="DH116" s="862"/>
      <c r="DI116" s="862"/>
      <c r="DJ116" s="862"/>
      <c r="DK116" s="863"/>
      <c r="DL116" s="864" t="s">
        <v>434</v>
      </c>
      <c r="DM116" s="862"/>
      <c r="DN116" s="862"/>
      <c r="DO116" s="862"/>
      <c r="DP116" s="863"/>
      <c r="DQ116" s="864" t="s">
        <v>434</v>
      </c>
      <c r="DR116" s="862"/>
      <c r="DS116" s="862"/>
      <c r="DT116" s="862"/>
      <c r="DU116" s="863"/>
      <c r="DV116" s="909" t="s">
        <v>127</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788531</v>
      </c>
      <c r="AB117" s="994"/>
      <c r="AC117" s="994"/>
      <c r="AD117" s="994"/>
      <c r="AE117" s="995"/>
      <c r="AF117" s="996">
        <v>836041</v>
      </c>
      <c r="AG117" s="994"/>
      <c r="AH117" s="994"/>
      <c r="AI117" s="994"/>
      <c r="AJ117" s="995"/>
      <c r="AK117" s="996">
        <v>867888</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441</v>
      </c>
      <c r="BR117" s="899"/>
      <c r="BS117" s="899"/>
      <c r="BT117" s="899"/>
      <c r="BU117" s="899"/>
      <c r="BV117" s="899" t="s">
        <v>392</v>
      </c>
      <c r="BW117" s="899"/>
      <c r="BX117" s="899"/>
      <c r="BY117" s="899"/>
      <c r="BZ117" s="899"/>
      <c r="CA117" s="899" t="s">
        <v>441</v>
      </c>
      <c r="CB117" s="899"/>
      <c r="CC117" s="899"/>
      <c r="CD117" s="899"/>
      <c r="CE117" s="899"/>
      <c r="CF117" s="960" t="s">
        <v>434</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434</v>
      </c>
      <c r="DH117" s="862"/>
      <c r="DI117" s="862"/>
      <c r="DJ117" s="862"/>
      <c r="DK117" s="863"/>
      <c r="DL117" s="864" t="s">
        <v>464</v>
      </c>
      <c r="DM117" s="862"/>
      <c r="DN117" s="862"/>
      <c r="DO117" s="862"/>
      <c r="DP117" s="863"/>
      <c r="DQ117" s="864" t="s">
        <v>464</v>
      </c>
      <c r="DR117" s="862"/>
      <c r="DS117" s="862"/>
      <c r="DT117" s="862"/>
      <c r="DU117" s="863"/>
      <c r="DV117" s="909" t="s">
        <v>451</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307</v>
      </c>
      <c r="AG118" s="987"/>
      <c r="AH118" s="987"/>
      <c r="AI118" s="987"/>
      <c r="AJ118" s="988"/>
      <c r="AK118" s="989" t="s">
        <v>306</v>
      </c>
      <c r="AL118" s="987"/>
      <c r="AM118" s="987"/>
      <c r="AN118" s="987"/>
      <c r="AO118" s="988"/>
      <c r="AP118" s="990" t="s">
        <v>428</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434</v>
      </c>
      <c r="BR118" s="930"/>
      <c r="BS118" s="930"/>
      <c r="BT118" s="930"/>
      <c r="BU118" s="930"/>
      <c r="BV118" s="930" t="s">
        <v>434</v>
      </c>
      <c r="BW118" s="930"/>
      <c r="BX118" s="930"/>
      <c r="BY118" s="930"/>
      <c r="BZ118" s="930"/>
      <c r="CA118" s="930" t="s">
        <v>447</v>
      </c>
      <c r="CB118" s="930"/>
      <c r="CC118" s="930"/>
      <c r="CD118" s="930"/>
      <c r="CE118" s="930"/>
      <c r="CF118" s="960" t="s">
        <v>436</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464</v>
      </c>
      <c r="DH118" s="862"/>
      <c r="DI118" s="862"/>
      <c r="DJ118" s="862"/>
      <c r="DK118" s="863"/>
      <c r="DL118" s="864" t="s">
        <v>434</v>
      </c>
      <c r="DM118" s="862"/>
      <c r="DN118" s="862"/>
      <c r="DO118" s="862"/>
      <c r="DP118" s="863"/>
      <c r="DQ118" s="864" t="s">
        <v>447</v>
      </c>
      <c r="DR118" s="862"/>
      <c r="DS118" s="862"/>
      <c r="DT118" s="862"/>
      <c r="DU118" s="863"/>
      <c r="DV118" s="909" t="s">
        <v>436</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434</v>
      </c>
      <c r="AB119" s="980"/>
      <c r="AC119" s="980"/>
      <c r="AD119" s="980"/>
      <c r="AE119" s="981"/>
      <c r="AF119" s="982" t="s">
        <v>392</v>
      </c>
      <c r="AG119" s="980"/>
      <c r="AH119" s="980"/>
      <c r="AI119" s="980"/>
      <c r="AJ119" s="981"/>
      <c r="AK119" s="982" t="s">
        <v>441</v>
      </c>
      <c r="AL119" s="980"/>
      <c r="AM119" s="980"/>
      <c r="AN119" s="980"/>
      <c r="AO119" s="981"/>
      <c r="AP119" s="983" t="s">
        <v>435</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467</v>
      </c>
      <c r="BP119" s="963"/>
      <c r="BQ119" s="967">
        <v>10985762</v>
      </c>
      <c r="BR119" s="930"/>
      <c r="BS119" s="930"/>
      <c r="BT119" s="930"/>
      <c r="BU119" s="930"/>
      <c r="BV119" s="930">
        <v>10897765</v>
      </c>
      <c r="BW119" s="930"/>
      <c r="BX119" s="930"/>
      <c r="BY119" s="930"/>
      <c r="BZ119" s="930"/>
      <c r="CA119" s="930">
        <v>10906654</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464</v>
      </c>
      <c r="DH119" s="845"/>
      <c r="DI119" s="845"/>
      <c r="DJ119" s="845"/>
      <c r="DK119" s="846"/>
      <c r="DL119" s="847" t="s">
        <v>447</v>
      </c>
      <c r="DM119" s="845"/>
      <c r="DN119" s="845"/>
      <c r="DO119" s="845"/>
      <c r="DP119" s="846"/>
      <c r="DQ119" s="847" t="s">
        <v>464</v>
      </c>
      <c r="DR119" s="845"/>
      <c r="DS119" s="845"/>
      <c r="DT119" s="845"/>
      <c r="DU119" s="846"/>
      <c r="DV119" s="933" t="s">
        <v>392</v>
      </c>
      <c r="DW119" s="934"/>
      <c r="DX119" s="934"/>
      <c r="DY119" s="934"/>
      <c r="DZ119" s="935"/>
    </row>
    <row r="120" spans="1:130" s="247" customFormat="1" ht="26.25" customHeight="1" x14ac:dyDescent="0.15">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441</v>
      </c>
      <c r="AB120" s="862"/>
      <c r="AC120" s="862"/>
      <c r="AD120" s="862"/>
      <c r="AE120" s="863"/>
      <c r="AF120" s="864" t="s">
        <v>392</v>
      </c>
      <c r="AG120" s="862"/>
      <c r="AH120" s="862"/>
      <c r="AI120" s="862"/>
      <c r="AJ120" s="863"/>
      <c r="AK120" s="864" t="s">
        <v>464</v>
      </c>
      <c r="AL120" s="862"/>
      <c r="AM120" s="862"/>
      <c r="AN120" s="862"/>
      <c r="AO120" s="863"/>
      <c r="AP120" s="909" t="s">
        <v>392</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12463266</v>
      </c>
      <c r="BR120" s="927"/>
      <c r="BS120" s="927"/>
      <c r="BT120" s="927"/>
      <c r="BU120" s="927"/>
      <c r="BV120" s="927">
        <v>12793162</v>
      </c>
      <c r="BW120" s="927"/>
      <c r="BX120" s="927"/>
      <c r="BY120" s="927"/>
      <c r="BZ120" s="927"/>
      <c r="CA120" s="927">
        <v>12618644</v>
      </c>
      <c r="CB120" s="927"/>
      <c r="CC120" s="927"/>
      <c r="CD120" s="927"/>
      <c r="CE120" s="927"/>
      <c r="CF120" s="951">
        <v>543.9</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v>5237220</v>
      </c>
      <c r="DH120" s="927"/>
      <c r="DI120" s="927"/>
      <c r="DJ120" s="927"/>
      <c r="DK120" s="927"/>
      <c r="DL120" s="927">
        <v>5126742</v>
      </c>
      <c r="DM120" s="927"/>
      <c r="DN120" s="927"/>
      <c r="DO120" s="927"/>
      <c r="DP120" s="927"/>
      <c r="DQ120" s="927">
        <v>4933518</v>
      </c>
      <c r="DR120" s="927"/>
      <c r="DS120" s="927"/>
      <c r="DT120" s="927"/>
      <c r="DU120" s="927"/>
      <c r="DV120" s="928">
        <v>212.7</v>
      </c>
      <c r="DW120" s="928"/>
      <c r="DX120" s="928"/>
      <c r="DY120" s="928"/>
      <c r="DZ120" s="929"/>
    </row>
    <row r="121" spans="1:130" s="247" customFormat="1" ht="26.25" customHeight="1" x14ac:dyDescent="0.15">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435</v>
      </c>
      <c r="AB121" s="862"/>
      <c r="AC121" s="862"/>
      <c r="AD121" s="862"/>
      <c r="AE121" s="863"/>
      <c r="AF121" s="864" t="s">
        <v>464</v>
      </c>
      <c r="AG121" s="862"/>
      <c r="AH121" s="862"/>
      <c r="AI121" s="862"/>
      <c r="AJ121" s="863"/>
      <c r="AK121" s="864" t="s">
        <v>464</v>
      </c>
      <c r="AL121" s="862"/>
      <c r="AM121" s="862"/>
      <c r="AN121" s="862"/>
      <c r="AO121" s="863"/>
      <c r="AP121" s="909" t="s">
        <v>435</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v>33739</v>
      </c>
      <c r="BR121" s="899"/>
      <c r="BS121" s="899"/>
      <c r="BT121" s="899"/>
      <c r="BU121" s="899"/>
      <c r="BV121" s="899">
        <v>29306</v>
      </c>
      <c r="BW121" s="899"/>
      <c r="BX121" s="899"/>
      <c r="BY121" s="899"/>
      <c r="BZ121" s="899"/>
      <c r="CA121" s="899">
        <v>97533</v>
      </c>
      <c r="CB121" s="899"/>
      <c r="CC121" s="899"/>
      <c r="CD121" s="899"/>
      <c r="CE121" s="899"/>
      <c r="CF121" s="960">
        <v>4.2</v>
      </c>
      <c r="CG121" s="961"/>
      <c r="CH121" s="961"/>
      <c r="CI121" s="961"/>
      <c r="CJ121" s="961"/>
      <c r="CK121" s="954"/>
      <c r="CL121" s="940"/>
      <c r="CM121" s="940"/>
      <c r="CN121" s="940"/>
      <c r="CO121" s="941"/>
      <c r="CP121" s="920" t="s">
        <v>475</v>
      </c>
      <c r="CQ121" s="921"/>
      <c r="CR121" s="921"/>
      <c r="CS121" s="921"/>
      <c r="CT121" s="921"/>
      <c r="CU121" s="921"/>
      <c r="CV121" s="921"/>
      <c r="CW121" s="921"/>
      <c r="CX121" s="921"/>
      <c r="CY121" s="921"/>
      <c r="CZ121" s="921"/>
      <c r="DA121" s="921"/>
      <c r="DB121" s="921"/>
      <c r="DC121" s="921"/>
      <c r="DD121" s="921"/>
      <c r="DE121" s="921"/>
      <c r="DF121" s="922"/>
      <c r="DG121" s="898" t="s">
        <v>435</v>
      </c>
      <c r="DH121" s="899"/>
      <c r="DI121" s="899"/>
      <c r="DJ121" s="899"/>
      <c r="DK121" s="899"/>
      <c r="DL121" s="899" t="s">
        <v>434</v>
      </c>
      <c r="DM121" s="899"/>
      <c r="DN121" s="899"/>
      <c r="DO121" s="899"/>
      <c r="DP121" s="899"/>
      <c r="DQ121" s="899" t="s">
        <v>464</v>
      </c>
      <c r="DR121" s="899"/>
      <c r="DS121" s="899"/>
      <c r="DT121" s="899"/>
      <c r="DU121" s="899"/>
      <c r="DV121" s="876" t="s">
        <v>434</v>
      </c>
      <c r="DW121" s="876"/>
      <c r="DX121" s="876"/>
      <c r="DY121" s="876"/>
      <c r="DZ121" s="877"/>
    </row>
    <row r="122" spans="1:130" s="247"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447</v>
      </c>
      <c r="AB122" s="862"/>
      <c r="AC122" s="862"/>
      <c r="AD122" s="862"/>
      <c r="AE122" s="863"/>
      <c r="AF122" s="864" t="s">
        <v>435</v>
      </c>
      <c r="AG122" s="862"/>
      <c r="AH122" s="862"/>
      <c r="AI122" s="862"/>
      <c r="AJ122" s="863"/>
      <c r="AK122" s="864" t="s">
        <v>464</v>
      </c>
      <c r="AL122" s="862"/>
      <c r="AM122" s="862"/>
      <c r="AN122" s="862"/>
      <c r="AO122" s="863"/>
      <c r="AP122" s="909" t="s">
        <v>451</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5776132</v>
      </c>
      <c r="BR122" s="930"/>
      <c r="BS122" s="930"/>
      <c r="BT122" s="930"/>
      <c r="BU122" s="930"/>
      <c r="BV122" s="930">
        <v>5767189</v>
      </c>
      <c r="BW122" s="930"/>
      <c r="BX122" s="930"/>
      <c r="BY122" s="930"/>
      <c r="BZ122" s="930"/>
      <c r="CA122" s="930">
        <v>5444543</v>
      </c>
      <c r="CB122" s="930"/>
      <c r="CC122" s="930"/>
      <c r="CD122" s="930"/>
      <c r="CE122" s="930"/>
      <c r="CF122" s="931">
        <v>234.7</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434</v>
      </c>
      <c r="AB123" s="862"/>
      <c r="AC123" s="862"/>
      <c r="AD123" s="862"/>
      <c r="AE123" s="863"/>
      <c r="AF123" s="864" t="s">
        <v>435</v>
      </c>
      <c r="AG123" s="862"/>
      <c r="AH123" s="862"/>
      <c r="AI123" s="862"/>
      <c r="AJ123" s="863"/>
      <c r="AK123" s="864" t="s">
        <v>451</v>
      </c>
      <c r="AL123" s="862"/>
      <c r="AM123" s="862"/>
      <c r="AN123" s="862"/>
      <c r="AO123" s="863"/>
      <c r="AP123" s="909" t="s">
        <v>441</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477</v>
      </c>
      <c r="BP123" s="963"/>
      <c r="BQ123" s="917">
        <v>18273137</v>
      </c>
      <c r="BR123" s="918"/>
      <c r="BS123" s="918"/>
      <c r="BT123" s="918"/>
      <c r="BU123" s="918"/>
      <c r="BV123" s="918">
        <v>18589657</v>
      </c>
      <c r="BW123" s="918"/>
      <c r="BX123" s="918"/>
      <c r="BY123" s="918"/>
      <c r="BZ123" s="918"/>
      <c r="CA123" s="918">
        <v>18160720</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392</v>
      </c>
      <c r="AB124" s="862"/>
      <c r="AC124" s="862"/>
      <c r="AD124" s="862"/>
      <c r="AE124" s="863"/>
      <c r="AF124" s="864" t="s">
        <v>434</v>
      </c>
      <c r="AG124" s="862"/>
      <c r="AH124" s="862"/>
      <c r="AI124" s="862"/>
      <c r="AJ124" s="863"/>
      <c r="AK124" s="864" t="s">
        <v>441</v>
      </c>
      <c r="AL124" s="862"/>
      <c r="AM124" s="862"/>
      <c r="AN124" s="862"/>
      <c r="AO124" s="863"/>
      <c r="AP124" s="909" t="s">
        <v>392</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434</v>
      </c>
      <c r="BR124" s="916"/>
      <c r="BS124" s="916"/>
      <c r="BT124" s="916"/>
      <c r="BU124" s="916"/>
      <c r="BV124" s="916" t="s">
        <v>441</v>
      </c>
      <c r="BW124" s="916"/>
      <c r="BX124" s="916"/>
      <c r="BY124" s="916"/>
      <c r="BZ124" s="916"/>
      <c r="CA124" s="916" t="s">
        <v>436</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t="s">
        <v>451</v>
      </c>
      <c r="DH124" s="845"/>
      <c r="DI124" s="845"/>
      <c r="DJ124" s="845"/>
      <c r="DK124" s="846"/>
      <c r="DL124" s="847" t="s">
        <v>435</v>
      </c>
      <c r="DM124" s="845"/>
      <c r="DN124" s="845"/>
      <c r="DO124" s="845"/>
      <c r="DP124" s="846"/>
      <c r="DQ124" s="847" t="s">
        <v>435</v>
      </c>
      <c r="DR124" s="845"/>
      <c r="DS124" s="845"/>
      <c r="DT124" s="845"/>
      <c r="DU124" s="846"/>
      <c r="DV124" s="933" t="s">
        <v>436</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435</v>
      </c>
      <c r="AB125" s="862"/>
      <c r="AC125" s="862"/>
      <c r="AD125" s="862"/>
      <c r="AE125" s="863"/>
      <c r="AF125" s="864" t="s">
        <v>451</v>
      </c>
      <c r="AG125" s="862"/>
      <c r="AH125" s="862"/>
      <c r="AI125" s="862"/>
      <c r="AJ125" s="863"/>
      <c r="AK125" s="864" t="s">
        <v>436</v>
      </c>
      <c r="AL125" s="862"/>
      <c r="AM125" s="862"/>
      <c r="AN125" s="862"/>
      <c r="AO125" s="863"/>
      <c r="AP125" s="909" t="s">
        <v>435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441</v>
      </c>
      <c r="DH125" s="927"/>
      <c r="DI125" s="927"/>
      <c r="DJ125" s="927"/>
      <c r="DK125" s="927"/>
      <c r="DL125" s="927" t="s">
        <v>127</v>
      </c>
      <c r="DM125" s="927"/>
      <c r="DN125" s="927"/>
      <c r="DO125" s="927"/>
      <c r="DP125" s="927"/>
      <c r="DQ125" s="927" t="s">
        <v>436</v>
      </c>
      <c r="DR125" s="927"/>
      <c r="DS125" s="927"/>
      <c r="DT125" s="927"/>
      <c r="DU125" s="927"/>
      <c r="DV125" s="928" t="s">
        <v>436</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441</v>
      </c>
      <c r="AB126" s="862"/>
      <c r="AC126" s="862"/>
      <c r="AD126" s="862"/>
      <c r="AE126" s="863"/>
      <c r="AF126" s="864" t="s">
        <v>436</v>
      </c>
      <c r="AG126" s="862"/>
      <c r="AH126" s="862"/>
      <c r="AI126" s="862"/>
      <c r="AJ126" s="863"/>
      <c r="AK126" s="864" t="s">
        <v>441</v>
      </c>
      <c r="AL126" s="862"/>
      <c r="AM126" s="862"/>
      <c r="AN126" s="862"/>
      <c r="AO126" s="863"/>
      <c r="AP126" s="909" t="s">
        <v>436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435</v>
      </c>
      <c r="DH126" s="899"/>
      <c r="DI126" s="899"/>
      <c r="DJ126" s="899"/>
      <c r="DK126" s="899"/>
      <c r="DL126" s="899" t="s">
        <v>392</v>
      </c>
      <c r="DM126" s="899"/>
      <c r="DN126" s="899"/>
      <c r="DO126" s="899"/>
      <c r="DP126" s="899"/>
      <c r="DQ126" s="899" t="s">
        <v>451</v>
      </c>
      <c r="DR126" s="899"/>
      <c r="DS126" s="899"/>
      <c r="DT126" s="899"/>
      <c r="DU126" s="899"/>
      <c r="DV126" s="876" t="s">
        <v>451</v>
      </c>
      <c r="DW126" s="876"/>
      <c r="DX126" s="876"/>
      <c r="DY126" s="876"/>
      <c r="DZ126" s="877"/>
    </row>
    <row r="127" spans="1:130" s="247"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110</v>
      </c>
      <c r="AB127" s="862"/>
      <c r="AC127" s="862"/>
      <c r="AD127" s="862"/>
      <c r="AE127" s="863"/>
      <c r="AF127" s="864">
        <v>80</v>
      </c>
      <c r="AG127" s="862"/>
      <c r="AH127" s="862"/>
      <c r="AI127" s="862"/>
      <c r="AJ127" s="863"/>
      <c r="AK127" s="864">
        <v>65</v>
      </c>
      <c r="AL127" s="862"/>
      <c r="AM127" s="862"/>
      <c r="AN127" s="862"/>
      <c r="AO127" s="863"/>
      <c r="AP127" s="909">
        <v>0</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436</v>
      </c>
      <c r="DH127" s="899"/>
      <c r="DI127" s="899"/>
      <c r="DJ127" s="899"/>
      <c r="DK127" s="899"/>
      <c r="DL127" s="899" t="s">
        <v>127</v>
      </c>
      <c r="DM127" s="899"/>
      <c r="DN127" s="899"/>
      <c r="DO127" s="899"/>
      <c r="DP127" s="899"/>
      <c r="DQ127" s="899" t="s">
        <v>451</v>
      </c>
      <c r="DR127" s="899"/>
      <c r="DS127" s="899"/>
      <c r="DT127" s="899"/>
      <c r="DU127" s="899"/>
      <c r="DV127" s="876" t="s">
        <v>451</v>
      </c>
      <c r="DW127" s="876"/>
      <c r="DX127" s="876"/>
      <c r="DY127" s="876"/>
      <c r="DZ127" s="877"/>
    </row>
    <row r="128" spans="1:130" s="247" customFormat="1" ht="26.25" customHeight="1" thickBot="1" x14ac:dyDescent="0.2">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6418</v>
      </c>
      <c r="AB128" s="883"/>
      <c r="AC128" s="883"/>
      <c r="AD128" s="883"/>
      <c r="AE128" s="884"/>
      <c r="AF128" s="885">
        <v>12564</v>
      </c>
      <c r="AG128" s="883"/>
      <c r="AH128" s="883"/>
      <c r="AI128" s="883"/>
      <c r="AJ128" s="884"/>
      <c r="AK128" s="885">
        <v>21578</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451</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441</v>
      </c>
      <c r="DH128" s="873"/>
      <c r="DI128" s="873"/>
      <c r="DJ128" s="873"/>
      <c r="DK128" s="873"/>
      <c r="DL128" s="873" t="s">
        <v>127</v>
      </c>
      <c r="DM128" s="873"/>
      <c r="DN128" s="873"/>
      <c r="DO128" s="873"/>
      <c r="DP128" s="873"/>
      <c r="DQ128" s="873" t="s">
        <v>127</v>
      </c>
      <c r="DR128" s="873"/>
      <c r="DS128" s="873"/>
      <c r="DT128" s="873"/>
      <c r="DU128" s="873"/>
      <c r="DV128" s="874" t="s">
        <v>441</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2856924</v>
      </c>
      <c r="AB129" s="862"/>
      <c r="AC129" s="862"/>
      <c r="AD129" s="862"/>
      <c r="AE129" s="863"/>
      <c r="AF129" s="864">
        <v>2885347</v>
      </c>
      <c r="AG129" s="862"/>
      <c r="AH129" s="862"/>
      <c r="AI129" s="862"/>
      <c r="AJ129" s="863"/>
      <c r="AK129" s="864">
        <v>2864524</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127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557309</v>
      </c>
      <c r="AB130" s="862"/>
      <c r="AC130" s="862"/>
      <c r="AD130" s="862"/>
      <c r="AE130" s="863"/>
      <c r="AF130" s="864">
        <v>550718</v>
      </c>
      <c r="AG130" s="862"/>
      <c r="AH130" s="862"/>
      <c r="AI130" s="862"/>
      <c r="AJ130" s="863"/>
      <c r="AK130" s="864">
        <v>544579</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11.4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2299615</v>
      </c>
      <c r="AB131" s="845"/>
      <c r="AC131" s="845"/>
      <c r="AD131" s="845"/>
      <c r="AE131" s="846"/>
      <c r="AF131" s="847">
        <v>2334629</v>
      </c>
      <c r="AG131" s="845"/>
      <c r="AH131" s="845"/>
      <c r="AI131" s="845"/>
      <c r="AJ131" s="846"/>
      <c r="AK131" s="847">
        <v>2319945</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t="s">
        <v>441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9.7757233279999998</v>
      </c>
      <c r="AB132" s="825"/>
      <c r="AC132" s="825"/>
      <c r="AD132" s="825"/>
      <c r="AE132" s="826"/>
      <c r="AF132" s="827">
        <v>11.683183919999999</v>
      </c>
      <c r="AG132" s="825"/>
      <c r="AH132" s="825"/>
      <c r="AI132" s="825"/>
      <c r="AJ132" s="826"/>
      <c r="AK132" s="827">
        <v>13.005954880000001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9.3000000000000007</v>
      </c>
      <c r="AB133" s="804"/>
      <c r="AC133" s="804"/>
      <c r="AD133" s="804"/>
      <c r="AE133" s="805"/>
      <c r="AF133" s="803">
        <v>10.1</v>
      </c>
      <c r="AG133" s="804"/>
      <c r="AH133" s="804"/>
      <c r="AI133" s="804"/>
      <c r="AJ133" s="805"/>
      <c r="AK133" s="803">
        <v>11.4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JJfMpNSmyB6FgEaO5AYTJp5qk0hd71ZAEEGoPf04RVjhoCw+9eFfCSNjUI+s/anf1SNlamTZNfEzF1YiQJaPg==" saltValue="TKZ0uBCqFoGjHRxH9he/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7"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topLeftCell="A52" zoomScale="90" zoomScaleNormal="85" zoomScaleSheetLayoutView="90" workbookViewId="0">
      <selection activeCell="AY10" sqref="AY10:BM1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xAfg4mLkR7HyApGtaQ7Ta9dwyLgUbecMEBMIRTrJffAOhmVYiOcuap1N3sJCKXBnqi6pBZUL4J5jdElvF8EKQ==" saltValue="2W/j98zlOhDWzUZOSGiW/w=="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abSelected="1" zoomScaleNormal="100" zoomScaleSheetLayoutView="55" workbookViewId="0">
      <selection activeCell="AY10" sqref="AY10:BM10"/>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ky5pYRSovTmJRZw5EIbAyQjyx9Cyny8KJLIEr6nUC9uqwra8JMePGpxLr1RKysOwGdakwQawoBAdYA9JfPzMw==" saltValue="mF3n7Qj6NsWa4EMcoacM6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tabSelected="1" view="pageBreakPreview" workbookViewId="0">
      <selection activeCell="AY10" sqref="AY10:BM10"/>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511</v>
      </c>
      <c r="AL9" s="1231"/>
      <c r="AM9" s="1231"/>
      <c r="AN9" s="1232"/>
      <c r="AO9" s="313">
        <v>773059</v>
      </c>
      <c r="AP9" s="313">
        <v>79361</v>
      </c>
      <c r="AQ9" s="314">
        <v>120360</v>
      </c>
      <c r="AR9" s="315">
        <v>-34.1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512</v>
      </c>
      <c r="AL10" s="1231"/>
      <c r="AM10" s="1231"/>
      <c r="AN10" s="1232"/>
      <c r="AO10" s="316">
        <v>68760</v>
      </c>
      <c r="AP10" s="316">
        <v>7059</v>
      </c>
      <c r="AQ10" s="317">
        <v>12817</v>
      </c>
      <c r="AR10" s="318">
        <v>-44.9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513</v>
      </c>
      <c r="AL11" s="1231"/>
      <c r="AM11" s="1231"/>
      <c r="AN11" s="1232"/>
      <c r="AO11" s="316">
        <v>105752</v>
      </c>
      <c r="AP11" s="316">
        <v>10856</v>
      </c>
      <c r="AQ11" s="317">
        <v>19677</v>
      </c>
      <c r="AR11" s="318">
        <v>-44.8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514</v>
      </c>
      <c r="AL12" s="1231"/>
      <c r="AM12" s="1231"/>
      <c r="AN12" s="1232"/>
      <c r="AO12" s="316" t="s">
        <v>515</v>
      </c>
      <c r="AP12" s="316" t="s">
        <v>515</v>
      </c>
      <c r="AQ12" s="317">
        <v>1195</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516</v>
      </c>
      <c r="AL13" s="1231"/>
      <c r="AM13" s="1231"/>
      <c r="AN13" s="1232"/>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517</v>
      </c>
      <c r="AL14" s="1231"/>
      <c r="AM14" s="1231"/>
      <c r="AN14" s="1232"/>
      <c r="AO14" s="316">
        <v>28542</v>
      </c>
      <c r="AP14" s="316">
        <v>2930</v>
      </c>
      <c r="AQ14" s="317">
        <v>5328</v>
      </c>
      <c r="AR14" s="318">
        <v>-45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518</v>
      </c>
      <c r="AL15" s="1231"/>
      <c r="AM15" s="1231"/>
      <c r="AN15" s="1232"/>
      <c r="AO15" s="316">
        <v>28932</v>
      </c>
      <c r="AP15" s="316">
        <v>2970</v>
      </c>
      <c r="AQ15" s="317">
        <v>3216</v>
      </c>
      <c r="AR15" s="318">
        <v>-7.6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519</v>
      </c>
      <c r="AL16" s="1234"/>
      <c r="AM16" s="1234"/>
      <c r="AN16" s="1235"/>
      <c r="AO16" s="316">
        <v>-86775</v>
      </c>
      <c r="AP16" s="316">
        <v>-8908</v>
      </c>
      <c r="AQ16" s="317">
        <v>-12293</v>
      </c>
      <c r="AR16" s="318">
        <v>-27.5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918270</v>
      </c>
      <c r="AP17" s="316">
        <v>94269</v>
      </c>
      <c r="AQ17" s="317">
        <v>150300</v>
      </c>
      <c r="AR17" s="318">
        <v>-37.299999999999997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524</v>
      </c>
      <c r="AL21" s="1228"/>
      <c r="AM21" s="1228"/>
      <c r="AN21" s="1229"/>
      <c r="AO21" s="328">
        <v>9.44</v>
      </c>
      <c r="AP21" s="329">
        <v>13.79</v>
      </c>
      <c r="AQ21" s="330">
        <v>-4.3499999999999996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525</v>
      </c>
      <c r="AL22" s="1228"/>
      <c r="AM22" s="1228"/>
      <c r="AN22" s="1229"/>
      <c r="AO22" s="333">
        <v>97.9</v>
      </c>
      <c r="AP22" s="334">
        <v>95.2</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529</v>
      </c>
      <c r="AL32" s="1219"/>
      <c r="AM32" s="1219"/>
      <c r="AN32" s="1220"/>
      <c r="AO32" s="343">
        <v>431137</v>
      </c>
      <c r="AP32" s="343">
        <v>44260</v>
      </c>
      <c r="AQ32" s="344">
        <v>71832</v>
      </c>
      <c r="AR32" s="345">
        <v>-38.4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530</v>
      </c>
      <c r="AL33" s="1219"/>
      <c r="AM33" s="1219"/>
      <c r="AN33" s="1220"/>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531</v>
      </c>
      <c r="AL34" s="1219"/>
      <c r="AM34" s="1219"/>
      <c r="AN34" s="1220"/>
      <c r="AO34" s="343" t="s">
        <v>515</v>
      </c>
      <c r="AP34" s="343" t="s">
        <v>515</v>
      </c>
      <c r="AQ34" s="344">
        <v>1</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532</v>
      </c>
      <c r="AL35" s="1219"/>
      <c r="AM35" s="1219"/>
      <c r="AN35" s="1220"/>
      <c r="AO35" s="343">
        <v>384132</v>
      </c>
      <c r="AP35" s="343">
        <v>39435</v>
      </c>
      <c r="AQ35" s="344">
        <v>20841</v>
      </c>
      <c r="AR35" s="345">
        <v>89.2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533</v>
      </c>
      <c r="AL36" s="1219"/>
      <c r="AM36" s="1219"/>
      <c r="AN36" s="1220"/>
      <c r="AO36" s="343">
        <v>52166</v>
      </c>
      <c r="AP36" s="343">
        <v>5355</v>
      </c>
      <c r="AQ36" s="344">
        <v>5244</v>
      </c>
      <c r="AR36" s="345">
        <v>2.1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534</v>
      </c>
      <c r="AL37" s="1219"/>
      <c r="AM37" s="1219"/>
      <c r="AN37" s="1220"/>
      <c r="AO37" s="343">
        <v>65</v>
      </c>
      <c r="AP37" s="343">
        <v>7</v>
      </c>
      <c r="AQ37" s="344">
        <v>943</v>
      </c>
      <c r="AR37" s="345">
        <v>-99.3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535</v>
      </c>
      <c r="AL38" s="1222"/>
      <c r="AM38" s="1222"/>
      <c r="AN38" s="1223"/>
      <c r="AO38" s="346">
        <v>388</v>
      </c>
      <c r="AP38" s="346">
        <v>40</v>
      </c>
      <c r="AQ38" s="347">
        <v>9</v>
      </c>
      <c r="AR38" s="335">
        <v>344.4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536</v>
      </c>
      <c r="AL39" s="1222"/>
      <c r="AM39" s="1222"/>
      <c r="AN39" s="1223"/>
      <c r="AO39" s="343">
        <v>-21578</v>
      </c>
      <c r="AP39" s="343">
        <v>-2215</v>
      </c>
      <c r="AQ39" s="344">
        <v>-2885</v>
      </c>
      <c r="AR39" s="345">
        <v>-23.2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537</v>
      </c>
      <c r="AL40" s="1219"/>
      <c r="AM40" s="1219"/>
      <c r="AN40" s="1220"/>
      <c r="AO40" s="343">
        <v>-544579</v>
      </c>
      <c r="AP40" s="343">
        <v>-55906</v>
      </c>
      <c r="AQ40" s="344">
        <v>-64554</v>
      </c>
      <c r="AR40" s="345">
        <v>-13.4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301731</v>
      </c>
      <c r="AP41" s="343">
        <v>30975</v>
      </c>
      <c r="AQ41" s="344">
        <v>31431</v>
      </c>
      <c r="AR41" s="345">
        <v>-1.5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506</v>
      </c>
      <c r="AN49" s="1213" t="s">
        <v>541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1027461</v>
      </c>
      <c r="AN51" s="365">
        <v>105489</v>
      </c>
      <c r="AO51" s="366">
        <v>-6.4</v>
      </c>
      <c r="AP51" s="367">
        <v>128611</v>
      </c>
      <c r="AQ51" s="368">
        <v>7.5</v>
      </c>
      <c r="AR51" s="369">
        <v>-13.9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262023</v>
      </c>
      <c r="AN52" s="373">
        <v>26902</v>
      </c>
      <c r="AO52" s="374">
        <v>-34.9</v>
      </c>
      <c r="AP52" s="375">
        <v>61552</v>
      </c>
      <c r="AQ52" s="376">
        <v>-10.1</v>
      </c>
      <c r="AR52" s="377">
        <v>-24.8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280830</v>
      </c>
      <c r="AN53" s="365">
        <v>29050</v>
      </c>
      <c r="AO53" s="366">
        <v>-72.5</v>
      </c>
      <c r="AP53" s="367">
        <v>119882</v>
      </c>
      <c r="AQ53" s="368">
        <v>-6.8</v>
      </c>
      <c r="AR53" s="369">
        <v>-65.7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129751</v>
      </c>
      <c r="AN54" s="373">
        <v>13422</v>
      </c>
      <c r="AO54" s="374">
        <v>-50.1</v>
      </c>
      <c r="AP54" s="375">
        <v>66481</v>
      </c>
      <c r="AQ54" s="376">
        <v>8</v>
      </c>
      <c r="AR54" s="377">
        <v>-58.1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239127</v>
      </c>
      <c r="AN55" s="365">
        <v>24850</v>
      </c>
      <c r="AO55" s="366">
        <v>-14.5</v>
      </c>
      <c r="AP55" s="367">
        <v>116162</v>
      </c>
      <c r="AQ55" s="368">
        <v>-3.1</v>
      </c>
      <c r="AR55" s="369">
        <v>-11.4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120712</v>
      </c>
      <c r="AN56" s="373">
        <v>12544</v>
      </c>
      <c r="AO56" s="374">
        <v>-6.5</v>
      </c>
      <c r="AP56" s="375">
        <v>61562</v>
      </c>
      <c r="AQ56" s="376">
        <v>-7.4</v>
      </c>
      <c r="AR56" s="377">
        <v>0.9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903508</v>
      </c>
      <c r="AN57" s="365">
        <v>93347</v>
      </c>
      <c r="AO57" s="366">
        <v>275.60000000000002</v>
      </c>
      <c r="AP57" s="367">
        <v>121449</v>
      </c>
      <c r="AQ57" s="368">
        <v>4.5999999999999996</v>
      </c>
      <c r="AR57" s="369">
        <v>271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469334</v>
      </c>
      <c r="AN58" s="373">
        <v>48490</v>
      </c>
      <c r="AO58" s="374">
        <v>286.60000000000002</v>
      </c>
      <c r="AP58" s="375">
        <v>62922</v>
      </c>
      <c r="AQ58" s="376">
        <v>2.2000000000000002</v>
      </c>
      <c r="AR58" s="377">
        <v>284.39999999999998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1037984</v>
      </c>
      <c r="AN59" s="365">
        <v>106558</v>
      </c>
      <c r="AO59" s="366">
        <v>14.2</v>
      </c>
      <c r="AP59" s="367">
        <v>145139</v>
      </c>
      <c r="AQ59" s="368">
        <v>19.5</v>
      </c>
      <c r="AR59" s="369">
        <v>-5.3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771823</v>
      </c>
      <c r="AN60" s="373">
        <v>79234</v>
      </c>
      <c r="AO60" s="374">
        <v>63.4</v>
      </c>
      <c r="AP60" s="375">
        <v>83762</v>
      </c>
      <c r="AQ60" s="376">
        <v>33.1</v>
      </c>
      <c r="AR60" s="377">
        <v>30.3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697782</v>
      </c>
      <c r="AN61" s="380">
        <v>71859</v>
      </c>
      <c r="AO61" s="381">
        <v>39.299999999999997</v>
      </c>
      <c r="AP61" s="382">
        <v>126249</v>
      </c>
      <c r="AQ61" s="383">
        <v>4.3</v>
      </c>
      <c r="AR61" s="369">
        <v>35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350729</v>
      </c>
      <c r="AN62" s="373">
        <v>36118</v>
      </c>
      <c r="AO62" s="374">
        <v>51.7</v>
      </c>
      <c r="AP62" s="375">
        <v>67256</v>
      </c>
      <c r="AQ62" s="376">
        <v>5.2</v>
      </c>
      <c r="AR62" s="377">
        <v>46.5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5dOOad7gsLqss+f+U8TeqyCe19LWyaU3UAVBBWzAq5vO7HvXJaWuBEudrC6kz4HAJLuMBNcS/GlgLZ04ICH2zw==" saltValue="HoqgJCkwjCDHzm7jFrNH8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zoomScale="70" zoomScaleNormal="70" zoomScaleSheetLayoutView="55" workbookViewId="0">
      <selection activeCell="AY10" sqref="AY10:BM10"/>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jd/2l9dznQlpqEwWu6Px10UPF1i7lgJdbfZ6GogKj+d6bEwoiwFamwgF2faSUkTXu+z5+dbGXo2Syq0Dqc9VCg==" saltValue="9Z1CQQCbbYPPyxgDBCJVpw=="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abSelected="1" topLeftCell="A61" zoomScale="80" zoomScaleNormal="80" zoomScaleSheetLayoutView="55" workbookViewId="0">
      <selection activeCell="AY10" sqref="AY10:BM1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ckPR7LWmsdZoxVuxG966pj5DgClKopHe1YgH5KrxKV4Dn4aZI94LK+wEIQjhxir8g5Rtw3mV0SuWnQRmR4CjQQ==" saltValue="0khssIQ3iBCBsvyqLuz0ug=="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abSelected="1" zoomScale="80" zoomScaleNormal="80" zoomScaleSheetLayoutView="100" workbookViewId="0">
      <selection activeCell="AY10" sqref="AY10:BM1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28.64</v>
      </c>
      <c r="G47" s="12">
        <v>29.43</v>
      </c>
      <c r="H47" s="12">
        <v>28.23</v>
      </c>
      <c r="I47" s="12">
        <v>28.09</v>
      </c>
      <c r="J47" s="13">
        <v>27.74</v>
      </c>
    </row>
    <row r="48" spans="2:10" ht="57.75" customHeight="1" x14ac:dyDescent="0.15">
      <c r="B48" s="14"/>
      <c r="C48" s="1238" t="s">
        <v>4</v>
      </c>
      <c r="D48" s="1238"/>
      <c r="E48" s="1239"/>
      <c r="F48" s="15">
        <v>10.36</v>
      </c>
      <c r="G48" s="16">
        <v>6.29</v>
      </c>
      <c r="H48" s="16">
        <v>6.27</v>
      </c>
      <c r="I48" s="16">
        <v>6.8</v>
      </c>
      <c r="J48" s="17">
        <v>6.06</v>
      </c>
    </row>
    <row r="49" spans="2:10" ht="57.75" customHeight="1" thickBot="1" x14ac:dyDescent="0.2">
      <c r="B49" s="18"/>
      <c r="C49" s="1240" t="s">
        <v>5</v>
      </c>
      <c r="D49" s="1240"/>
      <c r="E49" s="1241"/>
      <c r="F49" s="19" t="s">
        <v>562</v>
      </c>
      <c r="G49" s="20" t="s">
        <v>563</v>
      </c>
      <c r="H49" s="20" t="s">
        <v>564</v>
      </c>
      <c r="I49" s="20" t="s">
        <v>565</v>
      </c>
      <c r="J49" s="21" t="s">
        <v>566</v>
      </c>
    </row>
    <row r="50" spans="2:10" ht="13.5" customHeight="1" x14ac:dyDescent="0.15"/>
  </sheetData>
  <sheetProtection algorithmName="SHA-512" hashValue="/Bwtc0IIbfV1uVbBuZizwwW+G9GDPQhbM1yP8cyjDvcxRdbR0xF+RPZOfc9MsITDj2xeUH3Nl55VcHuo7gw0Kg==" saltValue="FQoa0qtzXoxf/+mKGjS+P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2021-11-11T07:54:52Z</cp:lastPrinted>
  <dcterms:created xsi:type="dcterms:W3CDTF">2021-02-05T04:39:45Z</dcterms:created>
  <dcterms:modified xsi:type="dcterms:W3CDTF">2021-11-11T07:55:17Z</dcterms:modified>
  <cp:category/>
</cp:coreProperties>
</file>