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8A432542-6A7E-49E1-9AA3-F0F7C8A0052B}" xr6:coauthVersionLast="45" xr6:coauthVersionMax="45" xr10:uidLastSave="{00000000-0000-0000-0000-000000000000}"/>
  <bookViews>
    <workbookView xWindow="-289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BE34" i="10"/>
  <c r="U34" i="10"/>
  <c r="U35" i="10" s="1"/>
  <c r="C34" i="10"/>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<sst xmlns="http://schemas.openxmlformats.org/spreadsheetml/2006/main" count="1085" uniqueCount="617">
  <si>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</si>
  <si>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</si>
  <si>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</si>
  <si>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</si>
  <si>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</si>
  <si>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</si>
  <si>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</si>
  <si>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</si>
  <si>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</si>
  <si>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</si>
  <si>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</si>
  <si>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</si>
  <si>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</si>
  <si>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</si>
  <si>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</si>
  <si>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</si>
  <si>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</si>
  <si>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</si>
  <si>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</si>
  <si>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</si>
  <si>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</si>
  <si>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</si>
  <si>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</si>
  <si>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</si>
  <si>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</si>
  <si>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</si>
  <si>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</si>
  <si>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</si>
  <si>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</si>
  <si>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</si>
  <si>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</si>
  <si>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</si>
  <si>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</si>
  <si>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</si>
  <si>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</si>
  <si>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</si>
  <si>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</si>
  <si>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</si>
  <si>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</si>
  <si>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</si>
  <si>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</si>
  <si>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</si>
  <si>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</si>
  <si>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</si>
  <si>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</si>
  <si>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</si>
  <si>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</si>
  <si>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</si>
  <si>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</si>
  <si>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</si>
  <si>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</si>
  <si>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</si>
  <si>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</si>
  <si>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</si>
  <si>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</si>
  <si>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</si>
  <si>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</si>
  <si>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</si>
  <si>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</si>
  <si>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</si>
  <si>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</si>
  <si>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</si>
  <si>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</si>
  <si>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</si>
  <si>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</si>
  <si>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</si>
  <si>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</si>
  <si>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</si>
  <si>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</si>
  <si>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</si>
  <si>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</si>
  <si>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</si>
  <si>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</si>
  <si>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</si>
  <si>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</si>
  <si>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</si>
  <si>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</si>
  <si>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</si>
  <si>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</si>
  <si>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</si>
  <si>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</si>
  <si>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</si>
  <si>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</si>
  <si>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</si>
  <si>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</si>
  <si>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</si>
  <si>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</si>
  <si>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</si>
  <si>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</si>
  <si>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</si>
  <si>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</si>
  <si>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</si>
  <si>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</si>
  <si>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</si>
  <si>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</si>
  <si>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</si>
  <si>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</si>
  <si>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</si>
  <si>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</si>
  <si>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</si>
  <si>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</si>
  <si>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</si>
  <si>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</si>
  <si>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</si>
  <si>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</si>
  <si>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</si>
  <si>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</si>
  <si>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</si>
  <si>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</si>
  <si>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</si>
  <si>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</si>
  <si>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</si>
  <si>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</si>
  <si>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</si>
  <si>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</si>
  <si>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</si>
  <si>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</si>
  <si>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</si>
  <si>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</si>
  <si>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</si>
  <si>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</si>
  <si>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</si>
  <si>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</si>
  <si>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</si>
  <si>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</si>
  <si>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</si>
  <si>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</si>
  <si>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</si>
  <si>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</si>
  <si>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</si>
  <si>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</si>
  <si>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</si>
  <si>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</si>
  <si>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</si>
  <si>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</si>
  <si>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</si>
  <si>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</si>
  <si>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</si>
  <si>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</si>
  <si>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</si>
  <si>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</si>
  <si>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</si>
  <si>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</si>
  <si>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</si>
  <si>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</si>
  <si>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</si>
  <si>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</si>
  <si>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</si>
  <si>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</si>
  <si>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</si>
  <si>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</si>
  <si>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</si>
  <si>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</si>
  <si>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</si>
  <si>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</si>
  <si>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</si>
  <si>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</si>
  <si>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</si>
  <si>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</si>
  <si>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</si>
  <si>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</si>
  <si>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</si>
  <si>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</si>
  <si>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</si>
  <si>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</si>
  <si>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</si>
  <si>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</si>
  <si>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</si>
  <si>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</si>
  <si>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</si>
  <si>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</si>
  <si>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</si>
  <si>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</si>
  <si>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</si>
  <si>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</si>
  <si>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</si>
  <si>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</si>
  <si>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</si>
  <si>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</si>
  <si>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</si>
  <si>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</si>
  <si>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</si>
  <si>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</si>
  <si>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</si>
  <si>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</si>
  <si>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</si>
  <si>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</si>
  <si>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</si>
  <si>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</si>
  <si>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</si>
  <si>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</si>
  <si>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</si>
  <si>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</si>
  <si>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</si>
  <si>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</si>
  <si>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</si>
  <si>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</si>
  <si>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</si>
  <si>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</si>
  <si>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</si>
  <si>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</si>
  <si>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</si>
  <si>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</si>
  <si>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</si>
  <si>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</si>
  <si>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</si>
  <si>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</si>
  <si>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</si>
  <si>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</si>
  <si>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</si>
  <si>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</si>
  <si>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</si>
  <si>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</si>
  <si>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</si>
  <si>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</si>
  <si>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</si>
  <si>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</si>
  <si>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佐賀県白石町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</si>
  <si>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</si>
  <si>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</si>
  <si>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</si>
  <si>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</si>
  <si>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</si>
  <si>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</si>
  <si>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</si>
  <si>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</si>
  <si>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</si>
  <si>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</si>
  <si>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</si>
  <si>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</si>
  <si>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</si>
  <si>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</si>
  <si>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</si>
  <si>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</si>
  <si>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</si>
  <si>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</si>
  <si>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</si>
  <si>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</si>
  <si>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</si>
  <si>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</si>
  <si>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</si>
  <si>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</si>
  <si>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</si>
  <si>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</si>
  <si>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</si>
  <si>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</si>
  <si>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</si>
  <si>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</si>
  <si>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</si>
  <si>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</si>
  <si>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</si>
  <si>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</si>
  <si>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</si>
  <si>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</si>
  <si>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</si>
  <si>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</si>
  <si>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</si>
  <si>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</si>
  <si>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</si>
  <si>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</si>
  <si>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</si>
  <si>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</si>
  <si>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</si>
  <si>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</si>
  <si>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</si>
  <si>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</si>
  <si>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</si>
  <si>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</si>
  <si>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</si>
  <si>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</si>
  <si>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</si>
  <si>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</si>
  <si>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</si>
  <si>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</si>
  <si>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</si>
  <si>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</si>
  <si>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</si>
  <si>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</si>
  <si>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</si>
  <si>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</si>
  <si>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</si>
  <si>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</si>
  <si>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</si>
  <si>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</si>
  <si>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</si>
  <si>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</si>
  <si>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</si>
  <si>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</si>
  <si>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</si>
  <si>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</si>
  <si>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</si>
  <si>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</si>
  <si>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</si>
  <si>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</si>
  <si>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</si>
  <si>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</si>
  <si>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</si>
  <si>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</si>
  <si>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</si>
  <si>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</si>
  <si>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</si>
  <si>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</si>
  <si>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</si>
  <si>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</si>
  <si>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</si>
  <si>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</si>
  <si>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</si>
  <si>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</si>
  <si>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</si>
  <si>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</si>
  <si>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</si>
  <si>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</si>
  <si>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</si>
  <si>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</si>
  <si>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</si>
  <si>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</si>
  <si>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</si>
  <si>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</si>
  <si>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</si>
  <si>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</si>
  <si>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</si>
  <si>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</si>
  <si>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</si>
  <si>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</si>
  <si>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</si>
  <si>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</si>
  <si>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</si>
  <si>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</si>
  <si>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</si>
  <si>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</si>
  <si>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</si>
  <si>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</si>
  <si>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</si>
  <si>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</si>
  <si>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</si>
  <si>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</si>
  <si>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</si>
  <si>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</si>
  <si>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</si>
  <si>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</si>
  <si>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</si>
  <si>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</si>
  <si>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</si>
  <si>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</si>
  <si>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</si>
  <si>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</si>
  <si>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</si>
  <si>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</si>
  <si>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</si>
  <si>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</si>
  <si>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</si>
  <si>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</si>
  <si>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</si>
  <si>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</si>
  <si>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</si>
  <si>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</si>
  <si>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</si>
  <si>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</si>
  <si>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</si>
  <si>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</si>
  <si>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</si>
  <si>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</si>
  <si>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</si>
  <si>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</si>
  <si>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</si>
  <si>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</si>
  <si>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</si>
  <si>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</si>
  <si>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</si>
  <si>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</si>
  <si>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</si>
  <si>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佐賀県白石町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</si>
  <si>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</si>
  <si>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</si>
  <si>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</si>
  <si>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</si>
  <si>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</si>
  <si>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</si>
  <si>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</si>
  <si>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</si>
  <si>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</si>
  <si>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</si>
  <si>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</si>
  <si>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</si>
  <si>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</si>
  <si>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</si>
  <si>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</si>
  <si>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</si>
  <si>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</si>
  <si>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</si>
  <si>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</si>
  <si>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</si>
  <si>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</si>
  <si>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</si>
  <si>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</si>
  <si>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</si>
  <si>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</si>
  <si>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</si>
  <si>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</si>
  <si>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</si>
  <si>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</si>
  <si>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</si>
  <si>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</si>
  <si>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</si>
  <si>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</si>
  <si>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</si>
  <si>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白石町国民健康保険特別会計</t>
    <phoneticPr fontId="5"/>
  </si>
  <si>
    <t>白石町後期高齢者医療特別会計</t>
    <phoneticPr fontId="5"/>
  </si>
  <si>
    <t>白石町水道事業会計</t>
    <phoneticPr fontId="5"/>
  </si>
  <si>
    <t>法適用企業</t>
    <phoneticPr fontId="5"/>
  </si>
  <si>
    <t>白石町下水道事業会計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</si>
  <si>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</si>
  <si>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</si>
  <si>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</si>
  <si>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</si>
  <si>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</si>
  <si>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</si>
  <si>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</si>
  <si>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</si>
  <si>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</si>
  <si>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</si>
  <si>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</si>
  <si>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</si>
  <si>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</si>
  <si>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</si>
  <si>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</si>
  <si>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</si>
  <si>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</si>
  <si>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</si>
  <si>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</si>
  <si>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</si>
  <si>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</si>
  <si>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</si>
  <si>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</si>
  <si>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</si>
  <si>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</si>
  <si>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</si>
  <si>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</si>
  <si>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</si>
  <si>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</si>
  <si>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</si>
  <si>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</si>
  <si>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</si>
  <si>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</si>
  <si>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</si>
  <si>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</si>
  <si>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</si>
  <si>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</si>
  <si>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</si>
  <si>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</si>
  <si>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</si>
  <si>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</si>
  <si>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</si>
  <si>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</si>
  <si>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</si>
  <si>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</si>
  <si>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</si>
  <si>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</si>
  <si>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</si>
  <si>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</si>
  <si>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</si>
  <si>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</si>
  <si>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</si>
  <si>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</si>
  <si>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</si>
  <si>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</si>
  <si>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</si>
  <si>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</si>
  <si>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</si>
  <si>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</si>
  <si>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</si>
  <si>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</si>
  <si>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白石町下水道事業会計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</si>
  <si>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</si>
  <si>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</si>
  <si>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</si>
  <si>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</si>
  <si>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</si>
  <si>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</si>
  <si>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</si>
  <si>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</si>
  <si>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</si>
  <si>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</si>
  <si>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</si>
  <si>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</si>
  <si>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</si>
  <si>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</si>
  <si>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</si>
  <si>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</si>
  <si>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</si>
  <si>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</si>
  <si>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</si>
  <si>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</si>
  <si>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</si>
  <si>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</si>
  <si>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</si>
  <si>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</si>
  <si>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</si>
  <si>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</si>
  <si>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</si>
  <si>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</si>
  <si>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</si>
  <si>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</si>
  <si>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</si>
  <si>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</si>
  <si>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</si>
  <si>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</si>
  <si>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</si>
  <si>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</si>
  <si>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</si>
  <si>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</si>
  <si>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</si>
  <si>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</si>
  <si>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</si>
  <si>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</si>
  <si>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</si>
  <si>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</si>
  <si>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</si>
  <si>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</si>
  <si>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</si>
  <si>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</si>
  <si>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</si>
  <si>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</si>
  <si>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</si>
  <si>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</si>
  <si>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</si>
  <si>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</si>
  <si>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</si>
  <si>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</si>
  <si>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</si>
  <si>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</si>
  <si>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</si>
  <si>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</si>
  <si>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</si>
  <si>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</si>
  <si>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</si>
  <si>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</si>
  <si>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</si>
  <si>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</si>
  <si>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</si>
  <si>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</si>
  <si>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</si>
  <si>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</si>
  <si>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</si>
  <si>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</si>
  <si>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</si>
  <si>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</si>
  <si>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</si>
  <si>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</si>
  <si>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</si>
  <si>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</si>
  <si>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</si>
  <si>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</si>
  <si>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</si>
  <si>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</si>
  <si>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</si>
  <si>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</si>
  <si>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</si>
  <si>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</si>
  <si>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</si>
  <si>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</si>
  <si>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</si>
  <si>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</si>
  <si>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</si>
  <si>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</si>
  <si>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</si>
  <si>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3.69</t>
  </si>
  <si>
    <t>▲ 0.28</t>
  </si>
  <si>
    <t>▲ 1.84</t>
  </si>
  <si>
    <t>▲ 2.87</t>
  </si>
  <si>
    <t>白石町水道事業会計</t>
  </si>
  <si>
    <t>白石町下水道事業会計</t>
  </si>
  <si>
    <t>一般会計</t>
  </si>
  <si>
    <t>白石町国民健康保険特別会計</t>
  </si>
  <si>
    <t>▲ 1.23</t>
  </si>
  <si>
    <t>▲ 0.87</t>
  </si>
  <si>
    <t>白石町後期高齢者医療特別会計</t>
  </si>
  <si>
    <t>その他会計（赤字）</t>
  </si>
  <si>
    <t>その他会計（黒字）</t>
  </si>
  <si>
    <t>H26末</t>
    <phoneticPr fontId="5"/>
  </si>
  <si>
    <t>H27末</t>
    <phoneticPr fontId="5"/>
  </si>
  <si>
    <t>H28末</t>
    <phoneticPr fontId="5"/>
  </si>
  <si>
    <t>H29末</t>
    <phoneticPr fontId="5"/>
  </si>
  <si>
    <t>H30末</t>
    <phoneticPr fontId="5"/>
  </si>
  <si>
    <t>振興基金</t>
    <rPh sb="0" eb="2">
      <t>シンコウ</t>
    </rPh>
    <rPh sb="2" eb="4">
      <t>キキン</t>
    </rPh>
    <phoneticPr fontId="18"/>
  </si>
  <si>
    <t>公共施設整備基金</t>
  </si>
  <si>
    <t>ふるさと基金</t>
    <rPh sb="4" eb="6">
      <t>キキン</t>
    </rPh>
    <phoneticPr fontId="18"/>
  </si>
  <si>
    <t>地域福祉基金</t>
    <rPh sb="0" eb="6">
      <t>チイキフクシキキン</t>
    </rPh>
    <phoneticPr fontId="18"/>
  </si>
  <si>
    <t>公共施設維持管理基金</t>
  </si>
  <si>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</si>
  <si>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</si>
  <si>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</si>
  <si>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佐賀県市町総合事務組合（特別会計）</t>
    <rPh sb="12" eb="14">
      <t>トクベツ</t>
    </rPh>
    <phoneticPr fontId="2"/>
  </si>
  <si>
    <t>佐賀県西部広域環境組合</t>
    <rPh sb="0" eb="5">
      <t>サガケンセイブ</t>
    </rPh>
    <rPh sb="5" eb="7">
      <t>コウイキ</t>
    </rPh>
    <rPh sb="7" eb="9">
      <t>カンキョウ</t>
    </rPh>
    <rPh sb="9" eb="11">
      <t>クミアイ</t>
    </rPh>
    <phoneticPr fontId="2"/>
  </si>
  <si>
    <t>杵東地区衛生処理場組合</t>
    <rPh sb="0" eb="4">
      <t>キトウチク</t>
    </rPh>
    <rPh sb="4" eb="9">
      <t>エイセイショリジョウ</t>
    </rPh>
    <rPh sb="9" eb="11">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</si>
  <si>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</si>
  <si>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佐賀県後期高齢者医療広域連合（特別会計）</t>
    <rPh sb="15" eb="17">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</si>
  <si>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</si>
  <si>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西佐賀水道企業団</t>
    <rPh sb="0" eb="3">
      <t>ニシサガ</t>
    </rPh>
    <rPh sb="3" eb="5">
      <t>スイドウ</t>
    </rPh>
    <rPh sb="5" eb="7">
      <t>キギョウ</t>
    </rPh>
    <rPh sb="7" eb="8">
      <t>ダン</t>
    </rPh>
    <phoneticPr fontId="2"/>
  </si>
  <si>
    <t>財団法人文化振興財団</t>
    <rPh sb="0" eb="2">
      <t>ザイダン</t>
    </rPh>
    <rPh sb="2" eb="4">
      <t>ホウジン</t>
    </rPh>
    <rPh sb="4" eb="6">
      <t>ブンカ</t>
    </rPh>
    <rPh sb="6" eb="8">
      <t>シンコウ</t>
    </rPh>
    <rPh sb="8" eb="10">
      <t>ザイダン</t>
    </rPh>
    <phoneticPr fontId="2"/>
  </si>
  <si>
    <t>株式会社只江川スポーツパーク</t>
    <rPh sb="0" eb="4">
      <t>カブシキガイシャ</t>
    </rPh>
    <rPh sb="4" eb="5">
      <t>タダ</t>
    </rPh>
    <rPh sb="5" eb="7">
      <t>エガワ</t>
    </rPh>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</si>
  <si>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</si>
  <si>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</si>
  <si>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</si>
  <si>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</si>
  <si>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</si>
  <si>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</si>
  <si>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</si>
  <si>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地方債は、元利償還金に対する交付税率の高い借入れに限っており、類似団体平均値と比較すると将来負担比率、実質公債費比率ともに低いが、比率の上昇がみられる。今後も大型事業による地方債発行の増加及び基金額の減少により比率の上昇が予想される。</t>
    <rPh sb="89" eb="91">
      <t>ハッコウ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</si>
  <si>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</si>
  <si>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</si>
  <si>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</si>
  <si>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</si>
  <si>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</si>
  <si>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地方債は、元利償還金に対する交付税率の高い借入れに限っており、将来負担比率は類似団体平均値と比較すると低いが、比率の上昇がみられる。今後も大型事業による地方債発行の増加及び基金額の減少により比率の上昇が予想される。また、施設維持に係る費用の増加も見込まれることから大型事業の進捗と合わせて公共施設総合管理計画に基づいた管理が必須となる。</t>
    <rPh sb="76" eb="79">
      <t>チホウサイ</t>
    </rPh>
    <rPh sb="79" eb="81">
      <t>ハッコウ</t>
    </rPh>
    <rPh sb="144" eb="146">
      <t>コウキョウ</t>
    </rPh>
    <rPh sb="146" eb="148">
      <t>シセツ</t>
    </rPh>
    <rPh sb="148" eb="150">
      <t>ソウゴウ</t>
    </rPh>
    <rPh sb="150" eb="152">
      <t>カンリ</t>
    </rPh>
    <rPh sb="155" eb="156">
      <t>モト</t>
    </rPh>
    <rPh sb="159" eb="161">
      <t>カンリ</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</si>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</sst>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19D0-425D-9664-3D9CB795B6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48915</c:v>
                </c:pt>
                <c:pt idx="1">
                  <c:v>65322</c:v>
                </c:pt>
                <c:pt idx="2">
                  <c:v>78394</c:v>
                </c:pt>
                <c:pt idx="3">
                  <c:v>113182</c:v>
                </c:pt>
                <c:pt idx="4">
                  <c:v>89175</c:v>
                </c:pt>
              </c:numCache>
            </c:numRef>
          </c:val>
          <c:smooth val="0"/>
          <c:extLst>
            <c:ext xmlns:c16="http://schemas.microsoft.com/office/drawing/2014/chart" uri="{C3380CC4-5D6E-409C-BE32-E72D297353CC}">
              <c16:uniqueId val="{00000001-19D0-425D-9664-3D9CB795B6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3.46</c:v>
                </c:pt>
                <c:pt idx="1">
                  <c:v>5.12</c:v>
                </c:pt>
                <c:pt idx="2">
                  <c:v>5.54</c:v>
                </c:pt>
                <c:pt idx="3">
                  <c:v>4.82</c:v>
                </c:pt>
                <c:pt idx="4">
                  <c:v>4.6399999999999997</c:v>
                </c:pt>
              </c:numCache>
            </c:numRef>
          </c:val>
          <c:extLst>
            <c:ext xmlns:c16="http://schemas.microsoft.com/office/drawing/2014/chart" uri="{C3380CC4-5D6E-409C-BE32-E72D297353CC}">
              <c16:uniqueId val="{00000000-9826-4069-9130-0CB8843B9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31.57</c:v>
                </c:pt>
                <c:pt idx="1">
                  <c:v>31.36</c:v>
                </c:pt>
                <c:pt idx="2">
                  <c:v>31.18</c:v>
                </c:pt>
                <c:pt idx="3">
                  <c:v>31.08</c:v>
                </c:pt>
                <c:pt idx="4">
                  <c:v>29.38</c:v>
                </c:pt>
              </c:numCache>
            </c:numRef>
          </c:val>
          <c:extLst>
            <c:ext xmlns:c16="http://schemas.microsoft.com/office/drawing/2014/chart" uri="{C3380CC4-5D6E-409C-BE32-E72D297353CC}">
              <c16:uniqueId val="{00000001-9826-4069-9130-0CB8843B9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-3.69</c:v>
                </c:pt>
                <c:pt idx="1">
                  <c:v>1.1599999999999999</c:v>
                </c:pt>
                <c:pt idx="2">
                  <c:v>-0.28000000000000003</c:v>
                </c:pt>
                <c:pt idx="3">
                  <c:v>-1.84</c:v>
                </c:pt>
                <c:pt idx="4">
                  <c:v>-2.87</c:v>
                </c:pt>
              </c:numCache>
            </c:numRef>
          </c:val>
          <c:smooth val="0"/>
          <c:extLst>
            <c:ext xmlns:c16="http://schemas.microsoft.com/office/drawing/2014/chart" uri="{C3380CC4-5D6E-409C-BE32-E72D297353CC}">
              <c16:uniqueId val="{00000002-9826-4069-9130-0CB8843B9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0.15</c:v>
                </c:pt>
                <c:pt idx="4">
                  <c:v>#N/A</c:v>
                </c:pt>
                <c:pt idx="5">
                  <c:v>0.1</c:v>
                </c:pt>
                <c:pt idx="6">
                  <c:v>#N/A</c:v>
                </c:pt>
                <c:pt idx="7">
                  <c:v>0.18</c:v>
                </c:pt>
                <c:pt idx="8">
                  <c:v>0</c:v>
                </c:pt>
                <c:pt idx="9">
                  <c:v>0</c:v>
                </c:pt>
              </c:numCache>
            </c:numRef>
          </c:val>
          <c:extLst>
            <c:ext xmlns:c16="http://schemas.microsoft.com/office/drawing/2014/chart" uri="{C3380CC4-5D6E-409C-BE32-E72D297353CC}">
              <c16:uniqueId val="{00000000-2502-4EE2-B950-9DDE0E9CC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02-4EE2-B950-9DDE0E9CCC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02-4EE2-B950-9DDE0E9CCC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02-4EE2-B950-9DDE0E9CCC9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502-4EE2-B950-9DDE0E9CCC9F}"/>
            </c:ext>
          </c:extLst>
        </c:ser>
        <c:ser>
          <c:idx val="5"/>
          <c:order val="5"/>
          <c:tx>
            <c:strRef>
              <c:f>データシート!$A$32</c:f>
              <c:strCache>
                <c:ptCount val="1"/>
                <c:pt idx="0">
                  <c:v>白石町後期高齢者医療特別会計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2502-4EE2-B950-9DDE0E9CCC9F}"/>
            </c:ext>
          </c:extLst>
        </c:ser>
        <c:ser>
          <c:idx val="6"/>
          <c:order val="6"/>
          <c:tx>
            <c:strRef>
              <c:f>データシート!$A$33</c:f>
              <c:strCache>
                <c:ptCount val="1"/>
                <c:pt idx="0">
                  <c:v>白石町国民健康保険特別会計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1.23</c:v>
                </c:pt>
                <c:pt idx="1">
                  <c:v>#N/A</c:v>
                </c:pt>
                <c:pt idx="2">
                  <c:v>0.87</c:v>
                </c:pt>
                <c:pt idx="3">
                  <c:v>#N/A</c:v>
                </c:pt>
                <c:pt idx="4">
                  <c:v>#N/A</c:v>
                </c:pt>
                <c:pt idx="5">
                  <c:v>1.43</c:v>
                </c:pt>
                <c:pt idx="6">
                  <c:v>#N/A</c:v>
                </c:pt>
                <c:pt idx="7">
                  <c:v>1.3</c:v>
                </c:pt>
                <c:pt idx="8">
                  <c:v>#N/A</c:v>
                </c:pt>
                <c:pt idx="9">
                  <c:v>1.47</c:v>
                </c:pt>
              </c:numCache>
            </c:numRef>
          </c:val>
          <c:extLst>
            <c:ext xmlns:c16="http://schemas.microsoft.com/office/drawing/2014/chart" uri="{C3380CC4-5D6E-409C-BE32-E72D297353CC}">
              <c16:uniqueId val="{00000006-2502-4EE2-B950-9DDE0E9CCC9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3.45</c:v>
                </c:pt>
                <c:pt idx="2">
                  <c:v>#N/A</c:v>
                </c:pt>
                <c:pt idx="3">
                  <c:v>5.12</c:v>
                </c:pt>
                <c:pt idx="4">
                  <c:v>#N/A</c:v>
                </c:pt>
                <c:pt idx="5">
                  <c:v>5.54</c:v>
                </c:pt>
                <c:pt idx="6">
                  <c:v>#N/A</c:v>
                </c:pt>
                <c:pt idx="7">
                  <c:v>4.82</c:v>
                </c:pt>
                <c:pt idx="8">
                  <c:v>#N/A</c:v>
                </c:pt>
                <c:pt idx="9">
                  <c:v>4.63</c:v>
                </c:pt>
              </c:numCache>
            </c:numRef>
          </c:val>
          <c:extLst>
            <c:ext xmlns:c16="http://schemas.microsoft.com/office/drawing/2014/chart" uri="{C3380CC4-5D6E-409C-BE32-E72D297353CC}">
              <c16:uniqueId val="{00000007-2502-4EE2-B950-9DDE0E9CCC9F}"/>
            </c:ext>
          </c:extLst>
        </c:ser>
        <c:ser>
          <c:idx val="8"/>
          <c:order val="8"/>
          <c:tx>
            <c:strRef>
              <c:f>データシート!$A$35</c:f>
              <c:strCache>
                <c:ptCount val="1"/>
                <c:pt idx="0">
                  <c:v>白石町下水道事業会計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6.8</c:v>
                </c:pt>
              </c:numCache>
            </c:numRef>
          </c:val>
          <c:extLst>
            <c:ext xmlns:c16="http://schemas.microsoft.com/office/drawing/2014/chart" uri="{C3380CC4-5D6E-409C-BE32-E72D297353CC}">
              <c16:uniqueId val="{00000008-2502-4EE2-B950-9DDE0E9CCC9F}"/>
            </c:ext>
          </c:extLst>
        </c:ser>
        <c:ser>
          <c:idx val="9"/>
          <c:order val="9"/>
          <c:tx>
            <c:strRef>
              <c:f>データシート!$A$36</c:f>
              <c:strCache>
                <c:ptCount val="1"/>
                <c:pt idx="0">
                  <c:v>白石町水道事業会計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16.11</c:v>
                </c:pt>
                <c:pt idx="2">
                  <c:v>#N/A</c:v>
                </c:pt>
                <c:pt idx="3">
                  <c:v>16.649999999999999</c:v>
                </c:pt>
                <c:pt idx="4">
                  <c:v>#N/A</c:v>
                </c:pt>
                <c:pt idx="5">
                  <c:v>17.309999999999999</c:v>
                </c:pt>
                <c:pt idx="6">
                  <c:v>#N/A</c:v>
                </c:pt>
                <c:pt idx="7">
                  <c:v>17.05</c:v>
                </c:pt>
                <c:pt idx="8">
                  <c:v>#N/A</c:v>
                </c:pt>
                <c:pt idx="9">
                  <c:v>16.11</c:v>
                </c:pt>
              </c:numCache>
            </c:numRef>
          </c:val>
          <c:extLst>
            <c:ext xmlns:c16="http://schemas.microsoft.com/office/drawing/2014/chart" uri="{C3380CC4-5D6E-409C-BE32-E72D297353CC}">
              <c16:uniqueId val="{00000009-2502-4EE2-B950-9DDE0E9CCC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1296</c:v>
                </c:pt>
                <c:pt idx="5">
                  <c:v>1464</c:v>
                </c:pt>
                <c:pt idx="8">
                  <c:v>1469</c:v>
                </c:pt>
                <c:pt idx="11">
                  <c:v>1424</c:v>
                </c:pt>
                <c:pt idx="14">
                  <c:v>1403</c:v>
                </c:pt>
              </c:numCache>
            </c:numRef>
          </c:val>
          <c:extLst>
            <c:ext xmlns:c16="http://schemas.microsoft.com/office/drawing/2014/chart" uri="{C3380CC4-5D6E-409C-BE32-E72D297353CC}">
              <c16:uniqueId val="{00000000-5215-4881-8E88-8D8483A424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15-4881-8E88-8D8483A424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28</c:v>
                </c:pt>
                <c:pt idx="6">
                  <c:v>16</c:v>
                </c:pt>
                <c:pt idx="9">
                  <c:v>3</c:v>
                </c:pt>
                <c:pt idx="12">
                  <c:v>2</c:v>
                </c:pt>
              </c:numCache>
            </c:numRef>
          </c:val>
          <c:extLst>
            <c:ext xmlns:c16="http://schemas.microsoft.com/office/drawing/2014/chart" uri="{C3380CC4-5D6E-409C-BE32-E72D297353CC}">
              <c16:uniqueId val="{00000002-5215-4881-8E88-8D8483A424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36</c:v>
                </c:pt>
                <c:pt idx="6">
                  <c:v>35</c:v>
                </c:pt>
                <c:pt idx="9">
                  <c:v>67</c:v>
                </c:pt>
                <c:pt idx="12">
                  <c:v>85</c:v>
                </c:pt>
              </c:numCache>
            </c:numRef>
          </c:val>
          <c:extLst>
            <c:ext xmlns:c16="http://schemas.microsoft.com/office/drawing/2014/chart" uri="{C3380CC4-5D6E-409C-BE32-E72D297353CC}">
              <c16:uniqueId val="{00000003-5215-4881-8E88-8D8483A424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231</c:v>
                </c:pt>
                <c:pt idx="3">
                  <c:v>321</c:v>
                </c:pt>
                <c:pt idx="6">
                  <c:v>381</c:v>
                </c:pt>
                <c:pt idx="9">
                  <c:v>388</c:v>
                </c:pt>
                <c:pt idx="12">
                  <c:v>348</c:v>
                </c:pt>
              </c:numCache>
            </c:numRef>
          </c:val>
          <c:extLst>
            <c:ext xmlns:c16="http://schemas.microsoft.com/office/drawing/2014/chart" uri="{C3380CC4-5D6E-409C-BE32-E72D297353CC}">
              <c16:uniqueId val="{00000004-5215-4881-8E88-8D8483A424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15-4881-8E88-8D8483A424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15-4881-8E88-8D8483A424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1453</c:v>
                </c:pt>
                <c:pt idx="3">
                  <c:v>1581</c:v>
                </c:pt>
                <c:pt idx="6">
                  <c:v>1592</c:v>
                </c:pt>
                <c:pt idx="9">
                  <c:v>1543</c:v>
                </c:pt>
                <c:pt idx="12">
                  <c:v>1563</c:v>
                </c:pt>
              </c:numCache>
            </c:numRef>
          </c:val>
          <c:extLst>
            <c:ext xmlns:c16="http://schemas.microsoft.com/office/drawing/2014/chart" uri="{C3380CC4-5D6E-409C-BE32-E72D297353CC}">
              <c16:uniqueId val="{00000007-5215-4881-8E88-8D8483A424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422</c:v>
                </c:pt>
                <c:pt idx="2">
                  <c:v>#N/A</c:v>
                </c:pt>
                <c:pt idx="3">
                  <c:v>#N/A</c:v>
                </c:pt>
                <c:pt idx="4">
                  <c:v>502</c:v>
                </c:pt>
                <c:pt idx="5">
                  <c:v>#N/A</c:v>
                </c:pt>
                <c:pt idx="6">
                  <c:v>#N/A</c:v>
                </c:pt>
                <c:pt idx="7">
                  <c:v>555</c:v>
                </c:pt>
                <c:pt idx="8">
                  <c:v>#N/A</c:v>
                </c:pt>
                <c:pt idx="9">
                  <c:v>#N/A</c:v>
                </c:pt>
                <c:pt idx="10">
                  <c:v>577</c:v>
                </c:pt>
                <c:pt idx="11">
                  <c:v>#N/A</c:v>
                </c:pt>
                <c:pt idx="12">
                  <c:v>#N/A</c:v>
                </c:pt>
                <c:pt idx="13">
                  <c:v>595</c:v>
                </c:pt>
                <c:pt idx="14">
                  <c:v>#N/A</c:v>
                </c:pt>
              </c:numCache>
            </c:numRef>
          </c:val>
          <c:smooth val="0"/>
          <c:extLst>
            <c:ext xmlns:c16="http://schemas.microsoft.com/office/drawing/2014/chart" uri="{C3380CC4-5D6E-409C-BE32-E72D297353CC}">
              <c16:uniqueId val="{00000008-5215-4881-8E88-8D8483A424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14620</c:v>
                </c:pt>
                <c:pt idx="5">
                  <c:v>13919</c:v>
                </c:pt>
                <c:pt idx="8">
                  <c:v>13975</c:v>
                </c:pt>
                <c:pt idx="11">
                  <c:v>13902</c:v>
                </c:pt>
                <c:pt idx="14">
                  <c:v>14124</c:v>
                </c:pt>
              </c:numCache>
            </c:numRef>
          </c:val>
          <c:extLst>
            <c:ext xmlns:c16="http://schemas.microsoft.com/office/drawing/2014/chart" uri="{C3380CC4-5D6E-409C-BE32-E72D297353CC}">
              <c16:uniqueId val="{00000000-FDF9-4F95-A5D2-D2D7505030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123</c:v>
                </c:pt>
                <c:pt idx="5">
                  <c:v>110</c:v>
                </c:pt>
                <c:pt idx="8">
                  <c:v>98</c:v>
                </c:pt>
                <c:pt idx="11">
                  <c:v>85</c:v>
                </c:pt>
                <c:pt idx="14">
                  <c:v>72</c:v>
                </c:pt>
              </c:numCache>
            </c:numRef>
          </c:val>
          <c:extLst>
            <c:ext xmlns:c16="http://schemas.microsoft.com/office/drawing/2014/chart" uri="{C3380CC4-5D6E-409C-BE32-E72D297353CC}">
              <c16:uniqueId val="{00000001-FDF9-4F95-A5D2-D2D7505030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8474</c:v>
                </c:pt>
                <c:pt idx="5">
                  <c:v>8249</c:v>
                </c:pt>
                <c:pt idx="8">
                  <c:v>7982</c:v>
                </c:pt>
                <c:pt idx="11">
                  <c:v>7887</c:v>
                </c:pt>
                <c:pt idx="14">
                  <c:v>7336</c:v>
                </c:pt>
              </c:numCache>
            </c:numRef>
          </c:val>
          <c:extLst>
            <c:ext xmlns:c16="http://schemas.microsoft.com/office/drawing/2014/chart" uri="{C3380CC4-5D6E-409C-BE32-E72D297353CC}">
              <c16:uniqueId val="{00000002-FDF9-4F95-A5D2-D2D7505030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F9-4F95-A5D2-D2D7505030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F9-4F95-A5D2-D2D7505030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9-4F95-A5D2-D2D7505030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2298</c:v>
                </c:pt>
                <c:pt idx="3">
                  <c:v>1854</c:v>
                </c:pt>
                <c:pt idx="6">
                  <c:v>1823</c:v>
                </c:pt>
                <c:pt idx="9">
                  <c:v>1603</c:v>
                </c:pt>
                <c:pt idx="12">
                  <c:v>1421</c:v>
                </c:pt>
              </c:numCache>
            </c:numRef>
          </c:val>
          <c:extLst>
            <c:ext xmlns:c16="http://schemas.microsoft.com/office/drawing/2014/chart" uri="{C3380CC4-5D6E-409C-BE32-E72D297353CC}">
              <c16:uniqueId val="{00000006-FDF9-4F95-A5D2-D2D7505030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1342</c:v>
                </c:pt>
                <c:pt idx="3">
                  <c:v>1280</c:v>
                </c:pt>
                <c:pt idx="6">
                  <c:v>1246</c:v>
                </c:pt>
                <c:pt idx="9">
                  <c:v>1227</c:v>
                </c:pt>
                <c:pt idx="12">
                  <c:v>1117</c:v>
                </c:pt>
              </c:numCache>
            </c:numRef>
          </c:val>
          <c:extLst>
            <c:ext xmlns:c16="http://schemas.microsoft.com/office/drawing/2014/chart" uri="{C3380CC4-5D6E-409C-BE32-E72D297353CC}">
              <c16:uniqueId val="{00000007-FDF9-4F95-A5D2-D2D7505030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5544</c:v>
                </c:pt>
                <c:pt idx="3">
                  <c:v>6002</c:v>
                </c:pt>
                <c:pt idx="6">
                  <c:v>6463</c:v>
                </c:pt>
                <c:pt idx="9">
                  <c:v>6597</c:v>
                </c:pt>
                <c:pt idx="12">
                  <c:v>6040</c:v>
                </c:pt>
              </c:numCache>
            </c:numRef>
          </c:val>
          <c:extLst>
            <c:ext xmlns:c16="http://schemas.microsoft.com/office/drawing/2014/chart" uri="{C3380CC4-5D6E-409C-BE32-E72D297353CC}">
              <c16:uniqueId val="{00000008-FDF9-4F95-A5D2-D2D7505030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c:v>
                </c:pt>
                <c:pt idx="3">
                  <c:v>19</c:v>
                </c:pt>
                <c:pt idx="6">
                  <c:v>9</c:v>
                </c:pt>
                <c:pt idx="9">
                  <c:v>2</c:v>
                </c:pt>
                <c:pt idx="12">
                  <c:v>1</c:v>
                </c:pt>
              </c:numCache>
            </c:numRef>
          </c:val>
          <c:extLst>
            <c:ext xmlns:c16="http://schemas.microsoft.com/office/drawing/2014/chart" uri="{C3380CC4-5D6E-409C-BE32-E72D297353CC}">
              <c16:uniqueId val="{00000009-FDF9-4F95-A5D2-D2D7505030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14236</c:v>
                </c:pt>
                <c:pt idx="3">
                  <c:v>13403</c:v>
                </c:pt>
                <c:pt idx="6">
                  <c:v>13529</c:v>
                </c:pt>
                <c:pt idx="9">
                  <c:v>13517</c:v>
                </c:pt>
                <c:pt idx="12">
                  <c:v>13915</c:v>
                </c:pt>
              </c:numCache>
            </c:numRef>
          </c:val>
          <c:extLst>
            <c:ext xmlns:c16="http://schemas.microsoft.com/office/drawing/2014/chart" uri="{C3380CC4-5D6E-409C-BE32-E72D297353CC}">
              <c16:uniqueId val="{0000000A-FDF9-4F95-A5D2-D2D7505030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236</c:v>
                </c:pt>
                <c:pt idx="2">
                  <c:v>#N/A</c:v>
                </c:pt>
                <c:pt idx="3">
                  <c:v>#N/A</c:v>
                </c:pt>
                <c:pt idx="4">
                  <c:v>280</c:v>
                </c:pt>
                <c:pt idx="5">
                  <c:v>#N/A</c:v>
                </c:pt>
                <c:pt idx="6">
                  <c:v>#N/A</c:v>
                </c:pt>
                <c:pt idx="7">
                  <c:v>1015</c:v>
                </c:pt>
                <c:pt idx="8">
                  <c:v>#N/A</c:v>
                </c:pt>
                <c:pt idx="9">
                  <c:v>#N/A</c:v>
                </c:pt>
                <c:pt idx="10">
                  <c:v>1072</c:v>
                </c:pt>
                <c:pt idx="11">
                  <c:v>#N/A</c:v>
                </c:pt>
                <c:pt idx="12">
                  <c:v>#N/A</c:v>
                </c:pt>
                <c:pt idx="13">
                  <c:v>962</c:v>
                </c:pt>
                <c:pt idx="14">
                  <c:v>#N/A</c:v>
                </c:pt>
              </c:numCache>
            </c:numRef>
          </c:val>
          <c:smooth val="0"/>
          <c:extLst>
            <c:ext xmlns:c16="http://schemas.microsoft.com/office/drawing/2014/chart" uri="{C3380CC4-5D6E-409C-BE32-E72D297353CC}">
              <c16:uniqueId val="{0000000B-FDF9-4F95-A5D2-D2D7505030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2455</c:v>
                </c:pt>
                <c:pt idx="1">
                  <c:v>2381</c:v>
                </c:pt>
                <c:pt idx="2">
                  <c:v>2190</c:v>
                </c:pt>
              </c:numCache>
            </c:numRef>
          </c:val>
          <c:extLst>
            <c:ext xmlns:c16="http://schemas.microsoft.com/office/drawing/2014/chart" uri="{C3380CC4-5D6E-409C-BE32-E72D297353CC}">
              <c16:uniqueId val="{00000000-66A4-4CF2-B0EA-DF523B1273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2098</c:v>
                </c:pt>
                <c:pt idx="1">
                  <c:v>1728</c:v>
                </c:pt>
                <c:pt idx="2">
                  <c:v>1705</c:v>
                </c:pt>
              </c:numCache>
            </c:numRef>
          </c:val>
          <c:extLst>
            <c:ext xmlns:c16="http://schemas.microsoft.com/office/drawing/2014/chart" uri="{C3380CC4-5D6E-409C-BE32-E72D297353CC}">
              <c16:uniqueId val="{00000001-66A4-4CF2-B0EA-DF523B1273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4594</c:v>
                </c:pt>
                <c:pt idx="1">
                  <c:v>4551</c:v>
                </c:pt>
                <c:pt idx="2">
                  <c:v>4496</c:v>
                </c:pt>
              </c:numCache>
            </c:numRef>
          </c:val>
          <c:extLst>
            <c:ext xmlns:c16="http://schemas.microsoft.com/office/drawing/2014/chart" uri="{C3380CC4-5D6E-409C-BE32-E72D297353CC}">
              <c16:uniqueId val="{00000002-66A4-4CF2-B0EA-DF523B1273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{1A2C3493-9C7E-4490-AA12-DF6615C24BF7}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D5-41AA-90CF-279A0AB545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{B90C1822-3053-43A8-AD62-02E42B1D0DAE}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D5-41AA-90CF-279A0AB545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{0E18D27C-00D9-4F2C-BD5C-BB63B2B14DF5}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D5-41AA-90CF-279A0AB545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{A27186B3-37E1-4E9C-A205-30C579D82A19}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D5-41AA-90CF-279A0AB545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{B29FDB88-308C-4021-8BC6-D10CBD01DD3C}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D5-41AA-90CF-279A0AB545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{CDD55901-C999-4401-8F22-32709A0FEBD2}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D5-41AA-90CF-279A0AB545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{61110600-80B0-4920-A498-CCF96E8AA30A}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D5-41AA-90CF-279A0AB545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{8CBBBCD2-AFC0-4A0E-B433-50DF3F261665}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D5-41AA-90CF-279A0AB545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{E4512B2D-2C39-44F4-BAFD-67301782985D}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D5-41AA-90CF-279A0AB545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52.2</c:v>
                </c:pt>
                <c:pt idx="16">
                  <c:v>53.7</c:v>
                </c:pt>
                <c:pt idx="24">
                  <c:v>54.8</c:v>
                </c:pt>
                <c:pt idx="32">
                  <c:v>56</c:v>
                </c:pt>
              </c:numCache>
            </c:numRef>
          </c:xVal>
          <c:yVal>
            <c:numRef>
              <c:f>公会計指標分析・財政指標組合せ分析表!$BP$51:$DC$51</c:f>
              <c:numCache>
                <c:formatCode>#,##0.0;"▲ "#,##0.0</c:formatCode>
                <c:ptCount val="40"/>
                <c:pt idx="0">
                  <c:v>3.4</c:v>
                </c:pt>
                <c:pt idx="8">
                  <c:v>4.2</c:v>
                </c:pt>
                <c:pt idx="16">
                  <c:v>15.8</c:v>
                </c:pt>
                <c:pt idx="24">
                  <c:v>17.100000000000001</c:v>
                </c:pt>
                <c:pt idx="32">
                  <c:v>15.8</c:v>
                </c:pt>
              </c:numCache>
            </c:numRef>
          </c:yVal>
          <c:smooth val="0"/>
          <c:extLst>
            <c:ext xmlns:c16="http://schemas.microsoft.com/office/drawing/2014/chart" uri="{C3380CC4-5D6E-409C-BE32-E72D297353CC}">
              <c16:uniqueId val="{00000009-12D5-41AA-90CF-279A0AB545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{9D944BC6-0BBC-40DF-BEBC-4226675A767F}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D5-41AA-90CF-279A0AB545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{7DFEBA95-1000-44D0-97E3-987BC168D035}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D5-41AA-90CF-279A0AB545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{82D044A7-BB56-4DA0-8A7D-091DBB77DBE2}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D5-41AA-90CF-279A0AB545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{C3A11248-1E43-424A-BE1D-C23480F94D59}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D5-41AA-90CF-279A0AB545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{9D912611-2720-4598-94C5-B0768D24BDF0}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D5-41AA-90CF-279A0AB545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{281C8A1B-3EBE-42C5-BCD7-031249F1D694}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D5-41AA-90CF-279A0AB545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{914FC5DF-FA04-498F-A0E6-6F868A6FFD31}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D5-41AA-90CF-279A0AB545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{A680CFB7-5638-4EEC-B025-44790A5BEA17}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D5-41AA-90CF-279A0AB545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{1C4CFD8C-EEA3-4267-8AEA-885831496091}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D5-41AA-90CF-279A0AB545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48.9</c:v>
                </c:pt>
                <c:pt idx="8">
                  <c:v>51.3</c:v>
                </c:pt>
                <c:pt idx="16">
                  <c:v>53.6</c:v>
                </c:pt>
                <c:pt idx="24">
                  <c:v>56.3</c:v>
                </c:pt>
                <c:pt idx="32">
                  <c:v>57.9</c:v>
                </c:pt>
              </c:numCache>
            </c:numRef>
          </c:xVal>
          <c:yVal>
            <c:numRef>
              <c:f>公会計指標分析・財政指標組合せ分析表!$BP$55:$DC$55</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12D5-41AA-90CF-279A0AB5452D}"/>
            </c:ext>
          </c:extLst>
        </c:ser>
        <c:dLbls>
          <c:showLegendKey val="0"/>
          <c:showVal val="1"/>
          <c:showCatName val="0"/>
          <c:showSerName val="0"/>
          <c:showPercent val="0"/>
          <c:showBubbleSize val="0"/>
        </c:dLbls>
        <c:axId val="46179840"/>
        <c:axId val="46181760"/>
      </c:scatterChart>
      <c:valAx>
        <c:axId val="46179840"/>
        <c:scaling>
          <c:orientation val="minMax"/>
          <c:max val="58.7"/>
          <c:min val="4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{2F67198A-FE25-4CAA-BEC6-03EA677B89AD}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644-4113-86D7-B70A7E363A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{C6CD606F-87AC-41B3-B47A-5DB226051380}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44-4113-86D7-B70A7E363A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{F5DEC890-C771-4185-9D8C-79BB252FB000}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44-4113-86D7-B70A7E363A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{1EF6073A-7110-421C-95F2-E2E3B77C797C}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44-4113-86D7-B70A7E363A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{FB66EAD3-4ACC-40A7-B2CB-08366D8C5855}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44-4113-86D7-B70A7E363A72}"/>
                </c:ext>
              </c:extLst>
            </c:dLbl>
            <c:dLbl>
              <c:idx val="8"/>
              <c:layout>
                <c:manualLayout>
                  <c:x val="-1.823562808425002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{5B15A371-A6AB-4D6D-AFF0-8A085EF07D4F}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644-4113-86D7-B70A7E363A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{AC18F5B7-5AA6-40B9-BD06-66269A65943E}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644-4113-86D7-B70A7E363A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{53EF5DE4-2F25-45BD-8D0E-724EED479B02}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644-4113-86D7-B70A7E363A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{FF2CCE7E-3ACC-4D7F-8F33-F8B6337627B2}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644-4113-86D7-B70A7E363A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7.5</c:v>
                </c:pt>
                <c:pt idx="24">
                  <c:v>8.5</c:v>
                </c:pt>
                <c:pt idx="32">
                  <c:v>9.1999999999999993</c:v>
                </c:pt>
              </c:numCache>
            </c:numRef>
          </c:xVal>
          <c:yVal>
            <c:numRef>
              <c:f>公会計指標分析・財政指標組合せ分析表!$BP$73:$DC$73</c:f>
              <c:numCache>
                <c:formatCode>#,##0.0;"▲ "#,##0.0</c:formatCode>
                <c:ptCount val="40"/>
                <c:pt idx="0">
                  <c:v>3.4</c:v>
                </c:pt>
                <c:pt idx="8">
                  <c:v>4.2</c:v>
                </c:pt>
                <c:pt idx="16">
                  <c:v>15.8</c:v>
                </c:pt>
                <c:pt idx="24">
                  <c:v>17.100000000000001</c:v>
                </c:pt>
                <c:pt idx="32">
                  <c:v>15.8</c:v>
                </c:pt>
              </c:numCache>
            </c:numRef>
          </c:yVal>
          <c:smooth val="0"/>
          <c:extLst>
            <c:ext xmlns:c16="http://schemas.microsoft.com/office/drawing/2014/chart" uri="{C3380CC4-5D6E-409C-BE32-E72D297353CC}">
              <c16:uniqueId val="{00000009-B644-4113-86D7-B70A7E363A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{BC006FAA-26A1-45E4-B195-E093DDCCE817}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644-4113-86D7-B70A7E363A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{48561B4E-58A3-40C9-9947-F5E73C2DB2D0}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44-4113-86D7-B70A7E363A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{5D752078-2EA4-40D3-8BAE-5F5A5A438DAD}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44-4113-86D7-B70A7E363A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{7D8E091A-E7D9-4CA4-A675-535E6FFE4687}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44-4113-86D7-B70A7E363A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{CFEAC5F3-7CAD-4012-807B-606CB07098A5}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44-4113-86D7-B70A7E363A7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{7D31C85D-5AC1-4C4F-A1C0-26DD2F79364B}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644-4113-86D7-B70A7E363A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{5B48F15C-AC48-4820-84DA-6773190CF229}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644-4113-86D7-B70A7E363A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{E7653C39-2075-4686-9D01-0B2F7F394533}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644-4113-86D7-B70A7E363A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{31153B3D-CF95-4423-99E4-4B43AD45E58B}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644-4113-86D7-B70A7E363A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B644-4113-86D7-B70A7E363A72}"/>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道の駅整備事業などの大規模な建設事業等により、令和元年度の元利償還金については増額となった。</a:t>
          </a:r>
        </a:p>
        <a:p>
          <a:r>
            <a:rPr kumimoji="1" lang="ja-JP" altLang="en-US" sz="1400">
              <a:latin typeface="ＭＳ ゴシック" pitchFamily="49" charset="-128"/>
              <a:ea typeface="ＭＳ ゴシック" pitchFamily="49" charset="-128"/>
            </a:rPr>
            <a:t>　今後は令和元年度に借入を行った国営筑後川下流白石土地改良事業の繰上償還分の元利償還金の支払いが令和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年度から始まり、毎年の起債事業に加えて大規模な建設事業も控えていることから、実質公債比率は今後も増加していくことが見込まれる。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等に係る地方債の現在高は、国営筑後川下流白石土地改良事業の繰上償還のための借入を行ったため、増加となった。公営企業債等繰入見込額は、下水道事業の法適用に伴い、公営企業債の償還に充てるための一般会計からの繰入金が減少した。また、退職手当負担見込額についても、下水道事業の法適用により、一般会計から下水道事業会計への退職手当の計上へ変更となったため、減少となった。</a:t>
          </a:r>
        </a:p>
        <a:p>
          <a:r>
            <a:rPr kumimoji="1" lang="ja-JP" altLang="en-US" sz="1400">
              <a:latin typeface="ＭＳ ゴシック" pitchFamily="49" charset="-128"/>
              <a:ea typeface="ＭＳ ゴシック" pitchFamily="49" charset="-128"/>
            </a:rPr>
            <a:t>　充当可能財源等において、充当可能基金は合併算定替の逓減による普通交付税の減少により、歳入の補てん財源として財政調整基金を取崩しし、大規模な建設事業等によりその他基金を取崩ししたため減少した。基準財政需要額算入見込額については、過疎債・合併特例債の借入残高の増加により、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佐賀県白石町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・普通交付税合併算定替の逓減等により不足する財源の補てんとして財政調整基金を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百万円、小中学校施設整備や白石町総合センター改修に充てるため公共施設整備基金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百万円を取り崩した、一方、歳入超過分等を財源として財政調整基金に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・各基金の保有額は、緊急的な財政出動への対応、町民への還元の必要性、基金の目的に従い適切な額を確保する。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・歳入超過時の積立て優先順位を財政調整積立基金、公共施設整備基金、減債基金とする。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・振興基金：合併特例債による借入金を主な原資とし、新町まちづくり計画に位置付けられる地域住民の連帯の強化及び地域の振興を図る事業に充てる。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・公共施設整備基金：公共施設の整備及び改修を促進する事業に充てる。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・ふるさと基金：ふるさと寄附金を主な原資とし、独創的、個性的な地域活性化事業に充てる。なお、平成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月までの寄附金を基金に積み立て、寄附金の目的に応じて令和元年度事業へ充てる。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・地域福祉基金：地域福祉社会を築くための事業に充てる。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・公共施設維持管理基金：公共施設の維持管理や運営に要する財源に充てる。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・公共施設整備基金：小中学校施設整備や白石町総合センター改修などに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百万円を充て、歳入超過分及び基金利子を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・ふるさと基金：しろいし農業塾や小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給食費無償化などの事業に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百万円を充て、ふるさと寄附金や基金利子を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・地域福祉基金：保育所等施設整備補助金に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百万円充てたことによる減少。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・公共施設維持管理基金：ふれあい郷施設管理費及び空調設備改修費に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百万円を充て、基金利子を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・振興基金：新町まちづくり計画に位置付けられる事業に充てることとし、取り崩しは前年度末までに合併特例債の償還が完了した額以内とする。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・公共施設整備基金：小中学校施設・社会体育施設・町道・橋りょう等の整備や改修に対し、毎年度事業費の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百万円）程度を充てる。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また、今後の施設老朽化対策のため毎年の積立目標を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・普通交付税合併算定替の特例措置が逓減期であり、歳入の補てん財源としたことによる減少。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・普通交付税合併算定替の特例措置の終了により、取崩額が増えていくことが見込まれるが、近隣市町の状況や緊急的な財政出動を勘案し、各年度末の積立残高を標準財政規模の概ね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年度国営筑後川下流白石土地改良事業償還金を過疎債で繰上償還しており、それに係る償還金の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割に充てたことによる減少。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・国営筑後川下流白石土地改良事業償還金など大型の起債の償還金の一部に充てる。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急激な財政状況悪化に対応するため、上記差引後の基金目標額を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年度において類似団体平均値と比較すると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低く、佐賀県平均と比較すると</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低い。規模の大きい施設の老朽化が進んでおり、今後の施設維持に係る費用の増大が懸念されるため、公共施設総合管理計画に基づく管理が必要である。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117475</xdr:rowOff>
    </xdr:from>
    <xdr:to>
      <xdr:col>23</xdr:col>
      <xdr:colOff>85090</xdr:colOff>
      <xdr:row>35</xdr:row>
      <xdr:rowOff>41577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60975"/>
          <a:ext cx="1270" cy="7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45404</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046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41577</xdr:rowOff>
    </xdr:from>
    <xdr:to>
      <xdr:col>23</xdr:col>
      <xdr:colOff>174625</xdr:colOff>
      <xdr:row>35</xdr:row>
      <xdr:rowOff>41577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04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64152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117475</xdr:rowOff>
    </xdr:from>
    <xdr:to>
      <xdr:col>23</xdr:col>
      <xdr:colOff>174625</xdr:colOff>
      <xdr:row>30</xdr:row>
      <xdr:rowOff>117475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6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120395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435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45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148923</xdr:rowOff>
    </xdr:from>
    <xdr:to>
      <xdr:col>19</xdr:col>
      <xdr:colOff>187325</xdr:colOff>
      <xdr:row>31</xdr:row>
      <xdr:rowOff>79073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2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42787</xdr:rowOff>
    </xdr:from>
    <xdr:to>
      <xdr:col>15</xdr:col>
      <xdr:colOff>187325</xdr:colOff>
      <xdr:row>29</xdr:row>
      <xdr:rowOff>144387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0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477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73932</xdr:rowOff>
    </xdr:from>
    <xdr:to>
      <xdr:col>7</xdr:col>
      <xdr:colOff>187325</xdr:colOff>
      <xdr:row>27</xdr:row>
      <xdr:rowOff>4082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453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118080</xdr:rowOff>
    </xdr:from>
    <xdr:to>
      <xdr:col>23</xdr:col>
      <xdr:colOff>136525</xdr:colOff>
      <xdr:row>31</xdr:row>
      <xdr:rowOff>48230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2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33007</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17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168880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189008"/>
          <a:ext cx="7112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53068</xdr:rowOff>
    </xdr:from>
    <xdr:to>
      <xdr:col>15</xdr:col>
      <xdr:colOff>187325</xdr:colOff>
      <xdr:row>29</xdr:row>
      <xdr:rowOff>154668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30</xdr:row>
      <xdr:rowOff>45508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075918"/>
          <a:ext cx="7620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70303</xdr:rowOff>
    </xdr:from>
    <xdr:to>
      <xdr:col>11</xdr:col>
      <xdr:colOff>187325</xdr:colOff>
      <xdr:row>29</xdr:row>
      <xdr:rowOff>453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48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121103</xdr:rowOff>
    </xdr:from>
    <xdr:to>
      <xdr:col>15</xdr:col>
      <xdr:colOff>136525</xdr:colOff>
      <xdr:row>29</xdr:row>
      <xdr:rowOff>103868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4921703"/>
          <a:ext cx="7620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66977</xdr:rowOff>
    </xdr:from>
    <xdr:to>
      <xdr:col>7</xdr:col>
      <xdr:colOff>187325</xdr:colOff>
      <xdr:row>27</xdr:row>
      <xdr:rowOff>168577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46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117777</xdr:rowOff>
    </xdr:from>
    <xdr:to>
      <xdr:col>11</xdr:col>
      <xdr:colOff>136525</xdr:colOff>
      <xdr:row>28</xdr:row>
      <xdr:rowOff>121103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4746927"/>
          <a:ext cx="762000" cy="17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70200</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85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160914</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479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20609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430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145795</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11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163030</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496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159704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478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全国平均値と比較すると</a:t>
          </a:r>
          <a:r>
            <a:rPr kumimoji="1" lang="en-US" altLang="ja-JP" sz="1100">
              <a:solidFill>
                <a:schemeClr val="dk1"/>
              </a:solidFill>
              <a:effectLst/>
              <a:latin typeface="+mn-lt"/>
              <a:ea typeface="+mn-ea"/>
              <a:cs typeface="+mn-cs"/>
            </a:rPr>
            <a:t>64.2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高く、佐賀県平均値と比較すると</a:t>
          </a:r>
          <a:r>
            <a:rPr kumimoji="1" lang="en-US" altLang="ja-JP" sz="1100">
              <a:solidFill>
                <a:schemeClr val="dk1"/>
              </a:solidFill>
              <a:effectLst/>
              <a:latin typeface="+mn-lt"/>
              <a:ea typeface="+mn-ea"/>
              <a:cs typeface="+mn-cs"/>
            </a:rPr>
            <a:t>38.7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高い。今後予定している大型事業による地方債</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の増加及び基金額の減少に合わせ、減少傾向にある経常一般財源等（歳入）等の影響により、債務償還比率は増えていくものと予想される。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4761347"/>
          <a:ext cx="1269" cy="10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58056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80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453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476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154481</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4783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49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49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493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494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481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70803</xdr:rowOff>
    </xdr:from>
    <xdr:to>
      <xdr:col>76</xdr:col>
      <xdr:colOff>73025</xdr:colOff>
      <xdr:row>30</xdr:row>
      <xdr:rowOff>953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0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49230</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02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155533</xdr:rowOff>
    </xdr:from>
    <xdr:to>
      <xdr:col>72</xdr:col>
      <xdr:colOff>123825</xdr:colOff>
      <xdr:row>29</xdr:row>
      <xdr:rowOff>85683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49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34883</xdr:rowOff>
    </xdr:from>
    <xdr:to>
      <xdr:col>76</xdr:col>
      <xdr:colOff>22225</xdr:colOff>
      <xdr:row>29</xdr:row>
      <xdr:rowOff>121603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4084300" y="5006933"/>
          <a:ext cx="7112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89323</xdr:rowOff>
    </xdr:from>
    <xdr:to>
      <xdr:col>68</xdr:col>
      <xdr:colOff>123825</xdr:colOff>
      <xdr:row>29</xdr:row>
      <xdr:rowOff>19473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48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140123</xdr:rowOff>
    </xdr:from>
    <xdr:to>
      <xdr:col>72</xdr:col>
      <xdr:colOff>73025</xdr:colOff>
      <xdr:row>29</xdr:row>
      <xdr:rowOff>34883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3322300" y="4940723"/>
          <a:ext cx="762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154982</xdr:rowOff>
    </xdr:from>
    <xdr:to>
      <xdr:col>64</xdr:col>
      <xdr:colOff>123825</xdr:colOff>
      <xdr:row>28</xdr:row>
      <xdr:rowOff>85132</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47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34332</xdr:rowOff>
    </xdr:from>
    <xdr:to>
      <xdr:col>68</xdr:col>
      <xdr:colOff>73025</xdr:colOff>
      <xdr:row>28</xdr:row>
      <xdr:rowOff>140123</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2560300" y="4834932"/>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155882</xdr:rowOff>
    </xdr:from>
    <xdr:to>
      <xdr:col>60</xdr:col>
      <xdr:colOff>123825</xdr:colOff>
      <xdr:row>28</xdr:row>
      <xdr:rowOff>86032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47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34332</xdr:rowOff>
    </xdr:from>
    <xdr:to>
      <xdr:col>64</xdr:col>
      <xdr:colOff>73025</xdr:colOff>
      <xdr:row>28</xdr:row>
      <xdr:rowOff>35232</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4834932"/>
          <a:ext cx="762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91415</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47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51621</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0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64755</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0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104506</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49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76810</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04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36000</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466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101659</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45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102559</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45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28194</xdr:rowOff>
    </xdr:from>
    <xdr:to>
      <xdr:col>24</xdr:col>
      <xdr:colOff>62865</xdr:colOff>
      <xdr:row>41</xdr:row>
      <xdr:rowOff>14478</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0289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18305</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4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xdr:rowOff>
    </xdr:from>
    <xdr:to>
      <xdr:col>24</xdr:col>
      <xdr:colOff>152400</xdr:colOff>
      <xdr:row>41</xdr:row>
      <xdr:rowOff>14478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146321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0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28194</xdr:rowOff>
    </xdr:from>
    <xdr:to>
      <xdr:col>24</xdr:col>
      <xdr:colOff>152400</xdr:colOff>
      <xdr:row>35</xdr:row>
      <xdr:rowOff>28194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02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115841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137414</xdr:rowOff>
    </xdr:from>
    <xdr:to>
      <xdr:col>24</xdr:col>
      <xdr:colOff>114300</xdr:colOff>
      <xdr:row>38</xdr:row>
      <xdr:rowOff>67564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139700</xdr:rowOff>
    </xdr:from>
    <xdr:to>
      <xdr:col>6</xdr:col>
      <xdr:colOff>38100</xdr:colOff>
      <xdr:row>35</xdr:row>
      <xdr:rowOff>69850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43688</xdr:rowOff>
    </xdr:from>
    <xdr:to>
      <xdr:col>24</xdr:col>
      <xdr:colOff>114300</xdr:colOff>
      <xdr:row>36</xdr:row>
      <xdr:rowOff>145288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66565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6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36</xdr:row>
      <xdr:rowOff>94488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1124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84836</xdr:rowOff>
    </xdr:from>
    <xdr:to>
      <xdr:col>15</xdr:col>
      <xdr:colOff>101600</xdr:colOff>
      <xdr:row>35</xdr:row>
      <xdr:rowOff>14986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135636</xdr:rowOff>
    </xdr:from>
    <xdr:to>
      <xdr:col>19</xdr:col>
      <xdr:colOff>177800</xdr:colOff>
      <xdr:row>35</xdr:row>
      <xdr:rowOff>110490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64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100838</xdr:rowOff>
    </xdr:from>
    <xdr:to>
      <xdr:col>10</xdr:col>
      <xdr:colOff>165100</xdr:colOff>
      <xdr:row>34</xdr:row>
      <xdr:rowOff>30988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151638</xdr:rowOff>
    </xdr:from>
    <xdr:to>
      <xdr:col>15</xdr:col>
      <xdr:colOff>50800</xdr:colOff>
      <xdr:row>34</xdr:row>
      <xdr:rowOff>135636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8094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135128</xdr:rowOff>
    </xdr:from>
    <xdr:to>
      <xdr:col>6</xdr:col>
      <xdr:colOff>38100</xdr:colOff>
      <xdr:row>33</xdr:row>
      <xdr:rowOff>65278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14478</xdr:rowOff>
    </xdr:from>
    <xdr:to>
      <xdr:col>10</xdr:col>
      <xdr:colOff>114300</xdr:colOff>
      <xdr:row>33</xdr:row>
      <xdr:rowOff>151638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6723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63263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60977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31513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47515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116368</xdr:rowOff>
    </xdr:from>
    <xdr:to>
      <xdr:col>54</xdr:col>
      <xdr:colOff>189865</xdr:colOff>
      <xdr:row>42</xdr:row>
      <xdr:rowOff>128615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74218"/>
          <a:ext cx="0" cy="155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132442</xdr:rowOff>
    </xdr:from>
    <xdr:ext cx="534377"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3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128615</xdr:rowOff>
    </xdr:from>
    <xdr:to>
      <xdr:col>55</xdr:col>
      <xdr:colOff>88900</xdr:colOff>
      <xdr:row>42</xdr:row>
      <xdr:rowOff>128615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32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63045</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116368</xdr:rowOff>
    </xdr:from>
    <xdr:to>
      <xdr:col>55</xdr:col>
      <xdr:colOff>88900</xdr:colOff>
      <xdr:row>33</xdr:row>
      <xdr:rowOff>116368</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7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12644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35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34217</xdr:rowOff>
    </xdr:from>
    <xdr:to>
      <xdr:col>55</xdr:col>
      <xdr:colOff>50800</xdr:colOff>
      <xdr:row>37</xdr:row>
      <xdr:rowOff>135817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124351</xdr:rowOff>
    </xdr:from>
    <xdr:to>
      <xdr:col>50</xdr:col>
      <xdr:colOff>165100</xdr:colOff>
      <xdr:row>38</xdr:row>
      <xdr:rowOff>54501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82060</xdr:rowOff>
    </xdr:from>
    <xdr:to>
      <xdr:col>46</xdr:col>
      <xdr:colOff>38100</xdr:colOff>
      <xdr:row>38</xdr:row>
      <xdr:rowOff>12210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150150</xdr:rowOff>
    </xdr:from>
    <xdr:to>
      <xdr:col>41</xdr:col>
      <xdr:colOff>101600</xdr:colOff>
      <xdr:row>38</xdr:row>
      <xdr:rowOff>80301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108186</xdr:rowOff>
    </xdr:from>
    <xdr:to>
      <xdr:col>36</xdr:col>
      <xdr:colOff>165100</xdr:colOff>
      <xdr:row>40</xdr:row>
      <xdr:rowOff>38336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86306</xdr:rowOff>
    </xdr:from>
    <xdr:to>
      <xdr:col>55</xdr:col>
      <xdr:colOff>50800</xdr:colOff>
      <xdr:row>35</xdr:row>
      <xdr:rowOff>16456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59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109183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57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26053</xdr:rowOff>
    </xdr:from>
    <xdr:to>
      <xdr:col>50</xdr:col>
      <xdr:colOff>165100</xdr:colOff>
      <xdr:row>35</xdr:row>
      <xdr:rowOff>127653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137106</xdr:rowOff>
    </xdr:from>
    <xdr:to>
      <xdr:col>55</xdr:col>
      <xdr:colOff>0</xdr:colOff>
      <xdr:row>35</xdr:row>
      <xdr:rowOff>76853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5966406"/>
          <a:ext cx="8382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111452</xdr:rowOff>
    </xdr:from>
    <xdr:to>
      <xdr:col>46</xdr:col>
      <xdr:colOff>38100</xdr:colOff>
      <xdr:row>36</xdr:row>
      <xdr:rowOff>41602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1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76853</xdr:rowOff>
    </xdr:from>
    <xdr:to>
      <xdr:col>50</xdr:col>
      <xdr:colOff>114300</xdr:colOff>
      <xdr:row>35</xdr:row>
      <xdr:rowOff>162252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077603"/>
          <a:ext cx="8890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28829</xdr:rowOff>
    </xdr:from>
    <xdr:to>
      <xdr:col>41</xdr:col>
      <xdr:colOff>101600</xdr:colOff>
      <xdr:row>36</xdr:row>
      <xdr:rowOff>130429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2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162252</xdr:rowOff>
    </xdr:from>
    <xdr:to>
      <xdr:col>45</xdr:col>
      <xdr:colOff>177800</xdr:colOff>
      <xdr:row>36</xdr:row>
      <xdr:rowOff>79629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163002"/>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122229</xdr:rowOff>
    </xdr:from>
    <xdr:to>
      <xdr:col>36</xdr:col>
      <xdr:colOff>165100</xdr:colOff>
      <xdr:row>37</xdr:row>
      <xdr:rowOff>52379</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2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79629</xdr:rowOff>
    </xdr:from>
    <xdr:to>
      <xdr:col>41</xdr:col>
      <xdr:colOff>50800</xdr:colOff>
      <xdr:row>37</xdr:row>
      <xdr:rowOff>1579</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251829"/>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45628</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3337</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71428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29463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144180</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5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58129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58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146956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59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68906</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0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8806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46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17797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647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148082</xdr:rowOff>
    </xdr:from>
    <xdr:to>
      <xdr:col>24</xdr:col>
      <xdr:colOff>114300</xdr:colOff>
      <xdr:row>64</xdr:row>
      <xdr:rowOff>78232</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63009</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86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111506</xdr:rowOff>
    </xdr:from>
    <xdr:to>
      <xdr:col>20</xdr:col>
      <xdr:colOff>38100</xdr:colOff>
      <xdr:row>64</xdr:row>
      <xdr:rowOff>41656</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162306</xdr:rowOff>
    </xdr:from>
    <xdr:to>
      <xdr:col>24</xdr:col>
      <xdr:colOff>63500</xdr:colOff>
      <xdr:row>64</xdr:row>
      <xdr:rowOff>27432</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9636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77216</xdr:rowOff>
    </xdr:from>
    <xdr:to>
      <xdr:col>15</xdr:col>
      <xdr:colOff>101600</xdr:colOff>
      <xdr:row>64</xdr:row>
      <xdr:rowOff>7366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128016</xdr:rowOff>
    </xdr:from>
    <xdr:to>
      <xdr:col>19</xdr:col>
      <xdr:colOff>177800</xdr:colOff>
      <xdr:row>63</xdr:row>
      <xdr:rowOff>162306</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9293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42926</xdr:rowOff>
    </xdr:from>
    <xdr:to>
      <xdr:col>10</xdr:col>
      <xdr:colOff>165100</xdr:colOff>
      <xdr:row>63</xdr:row>
      <xdr:rowOff>144526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93726</xdr:rowOff>
    </xdr:from>
    <xdr:to>
      <xdr:col>15</xdr:col>
      <xdr:colOff>50800</xdr:colOff>
      <xdr:row>63</xdr:row>
      <xdr:rowOff>128016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895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8636</xdr:rowOff>
    </xdr:from>
    <xdr:to>
      <xdr:col>6</xdr:col>
      <xdr:colOff>38100</xdr:colOff>
      <xdr:row>63</xdr:row>
      <xdr:rowOff>110236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59436</xdr:rowOff>
    </xdr:from>
    <xdr:to>
      <xdr:col>10</xdr:col>
      <xdr:colOff>114300</xdr:colOff>
      <xdr:row>63</xdr:row>
      <xdr:rowOff>93726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8607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83329</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60469</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30751</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129049</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41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32783</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169943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97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135653</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101363</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9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497736"/>
          <a:ext cx="0" cy="152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10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10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2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49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113770</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0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3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128617</xdr:rowOff>
    </xdr:from>
    <xdr:to>
      <xdr:col>55</xdr:col>
      <xdr:colOff>50800</xdr:colOff>
      <xdr:row>59</xdr:row>
      <xdr:rowOff>58767</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0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151494</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992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147760</xdr:rowOff>
    </xdr:from>
    <xdr:to>
      <xdr:col>50</xdr:col>
      <xdr:colOff>165100</xdr:colOff>
      <xdr:row>59</xdr:row>
      <xdr:rowOff>77910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7967</xdr:rowOff>
    </xdr:from>
    <xdr:to>
      <xdr:col>55</xdr:col>
      <xdr:colOff>0</xdr:colOff>
      <xdr:row>59</xdr:row>
      <xdr:rowOff>27110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123517"/>
          <a:ext cx="8382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164107</xdr:rowOff>
    </xdr:from>
    <xdr:to>
      <xdr:col>46</xdr:col>
      <xdr:colOff>38100</xdr:colOff>
      <xdr:row>59</xdr:row>
      <xdr:rowOff>94257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1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27110</xdr:rowOff>
    </xdr:from>
    <xdr:to>
      <xdr:col>50</xdr:col>
      <xdr:colOff>114300</xdr:colOff>
      <xdr:row>59</xdr:row>
      <xdr:rowOff>43457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142660"/>
          <a:ext cx="889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10595</xdr:rowOff>
    </xdr:from>
    <xdr:to>
      <xdr:col>41</xdr:col>
      <xdr:colOff>101600</xdr:colOff>
      <xdr:row>59</xdr:row>
      <xdr:rowOff>112195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1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43457</xdr:rowOff>
    </xdr:from>
    <xdr:to>
      <xdr:col>45</xdr:col>
      <xdr:colOff>177800</xdr:colOff>
      <xdr:row>59</xdr:row>
      <xdr:rowOff>61395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159007"/>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24966</xdr:rowOff>
    </xdr:from>
    <xdr:to>
      <xdr:col>36</xdr:col>
      <xdr:colOff>165100</xdr:colOff>
      <xdr:row>59</xdr:row>
      <xdr:rowOff>126566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1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61395</xdr:rowOff>
    </xdr:from>
    <xdr:to>
      <xdr:col>41</xdr:col>
      <xdr:colOff>50800</xdr:colOff>
      <xdr:row>59</xdr:row>
      <xdr:rowOff>75766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176945"/>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68218</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52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122087</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4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132567</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4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18377</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94437</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986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110784</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98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128722</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990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143093</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991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E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85</xdr:row>
      <xdr:rowOff>11430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4634865" y="132511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E00-00001E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E00-000020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166388</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E00-000022010000}"/>
            </a:ext>
          </a:extLst>
        </xdr:cNvPr>
        <xdr:cNvSpPr txBox="1"/>
      </xdr:nvSpPr>
      <xdr:spPr>
        <a:xfrm>
          <a:off x="4673600" y="13368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45847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109220</xdr:rowOff>
    </xdr:from>
    <xdr:to>
      <xdr:col>20</xdr:col>
      <xdr:colOff>38100</xdr:colOff>
      <xdr:row>79</xdr:row>
      <xdr:rowOff>39370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3746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2857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968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116839</xdr:rowOff>
    </xdr:from>
    <xdr:to>
      <xdr:col>6</xdr:col>
      <xdr:colOff>38100</xdr:colOff>
      <xdr:row>81</xdr:row>
      <xdr:rowOff>46989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079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E00-00002E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60961</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3797300" y="14085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26670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908300" y="1407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83820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019300" y="14077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106680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1130300" y="1414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55897</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63516</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50836</xdr:rowOff>
    </xdr:from>
    <xdr:to>
      <xdr:col>54</xdr:col>
      <xdr:colOff>189865</xdr:colOff>
      <xdr:row>86</xdr:row>
      <xdr:rowOff>32548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23936"/>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36375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32548</xdr:rowOff>
    </xdr:from>
    <xdr:to>
      <xdr:col>55</xdr:col>
      <xdr:colOff>88900</xdr:colOff>
      <xdr:row>86</xdr:row>
      <xdr:rowOff>32548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7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168963</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19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50836</xdr:rowOff>
    </xdr:from>
    <xdr:to>
      <xdr:col>55</xdr:col>
      <xdr:colOff>88900</xdr:colOff>
      <xdr:row>78</xdr:row>
      <xdr:rowOff>50836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2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75165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134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52288</xdr:rowOff>
    </xdr:from>
    <xdr:to>
      <xdr:col>55</xdr:col>
      <xdr:colOff>50800</xdr:colOff>
      <xdr:row>83</xdr:row>
      <xdr:rowOff>153888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28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12120</xdr:rowOff>
    </xdr:from>
    <xdr:to>
      <xdr:col>41</xdr:col>
      <xdr:colOff>101600</xdr:colOff>
      <xdr:row>85</xdr:row>
      <xdr:rowOff>113720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103232</xdr:rowOff>
    </xdr:from>
    <xdr:to>
      <xdr:col>36</xdr:col>
      <xdr:colOff>165100</xdr:colOff>
      <xdr:row>85</xdr:row>
      <xdr:rowOff>33382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0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78087</xdr:rowOff>
    </xdr:from>
    <xdr:to>
      <xdr:col>55</xdr:col>
      <xdr:colOff>50800</xdr:colOff>
      <xdr:row>86</xdr:row>
      <xdr:rowOff>8237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164464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84945</xdr:rowOff>
    </xdr:from>
    <xdr:to>
      <xdr:col>50</xdr:col>
      <xdr:colOff>165100</xdr:colOff>
      <xdr:row>86</xdr:row>
      <xdr:rowOff>15095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128887</xdr:rowOff>
    </xdr:from>
    <xdr:to>
      <xdr:col>55</xdr:col>
      <xdr:colOff>0</xdr:colOff>
      <xdr:row>85</xdr:row>
      <xdr:rowOff>135745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0213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88210</xdr:rowOff>
    </xdr:from>
    <xdr:to>
      <xdr:col>46</xdr:col>
      <xdr:colOff>38100</xdr:colOff>
      <xdr:row>86</xdr:row>
      <xdr:rowOff>18360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135745</xdr:rowOff>
    </xdr:from>
    <xdr:to>
      <xdr:col>50</xdr:col>
      <xdr:colOff>114300</xdr:colOff>
      <xdr:row>85</xdr:row>
      <xdr:rowOff>139010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0899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91477</xdr:rowOff>
    </xdr:from>
    <xdr:to>
      <xdr:col>41</xdr:col>
      <xdr:colOff>101600</xdr:colOff>
      <xdr:row>86</xdr:row>
      <xdr:rowOff>21627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139010</xdr:rowOff>
    </xdr:from>
    <xdr:to>
      <xdr:col>45</xdr:col>
      <xdr:colOff>177800</xdr:colOff>
      <xdr:row>85</xdr:row>
      <xdr:rowOff>142277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1226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90497</xdr:rowOff>
    </xdr:from>
    <xdr:to>
      <xdr:col>36</xdr:col>
      <xdr:colOff>165100</xdr:colOff>
      <xdr:row>86</xdr:row>
      <xdr:rowOff>20647</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141297</xdr:rowOff>
    </xdr:from>
    <xdr:to>
      <xdr:col>41</xdr:col>
      <xdr:colOff>50800</xdr:colOff>
      <xdr:row>85</xdr:row>
      <xdr:rowOff>142277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7145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126001</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130247</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6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49909</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2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6222</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9487</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12754</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11774</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148589</xdr:rowOff>
    </xdr:from>
    <xdr:to>
      <xdr:col>24</xdr:col>
      <xdr:colOff>62865</xdr:colOff>
      <xdr:row>107</xdr:row>
      <xdr:rowOff>95250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636489"/>
          <a:ext cx="0" cy="80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99077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95250</xdr:rowOff>
    </xdr:from>
    <xdr:to>
      <xdr:col>24</xdr:col>
      <xdr:colOff>152400</xdr:colOff>
      <xdr:row>107</xdr:row>
      <xdr:rowOff>95250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95266</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148589</xdr:rowOff>
    </xdr:from>
    <xdr:to>
      <xdr:col>24</xdr:col>
      <xdr:colOff>152400</xdr:colOff>
      <xdr:row>102</xdr:row>
      <xdr:rowOff>148589</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63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30497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52070</xdr:rowOff>
    </xdr:from>
    <xdr:to>
      <xdr:col>24</xdr:col>
      <xdr:colOff>114300</xdr:colOff>
      <xdr:row>106</xdr:row>
      <xdr:rowOff>153670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154939</xdr:rowOff>
    </xdr:from>
    <xdr:to>
      <xdr:col>20</xdr:col>
      <xdr:colOff>38100</xdr:colOff>
      <xdr:row>106</xdr:row>
      <xdr:rowOff>85089</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128270</xdr:rowOff>
    </xdr:from>
    <xdr:to>
      <xdr:col>6</xdr:col>
      <xdr:colOff>38100</xdr:colOff>
      <xdr:row>105</xdr:row>
      <xdr:rowOff>58420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97789</xdr:rowOff>
    </xdr:from>
    <xdr:to>
      <xdr:col>24</xdr:col>
      <xdr:colOff>114300</xdr:colOff>
      <xdr:row>103</xdr:row>
      <xdr:rowOff>27939</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50816</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40639</xdr:rowOff>
    </xdr:from>
    <xdr:to>
      <xdr:col>20</xdr:col>
      <xdr:colOff>38100</xdr:colOff>
      <xdr:row>102</xdr:row>
      <xdr:rowOff>142239</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91439</xdr:rowOff>
    </xdr:from>
    <xdr:to>
      <xdr:col>24</xdr:col>
      <xdr:colOff>63500</xdr:colOff>
      <xdr:row>102</xdr:row>
      <xdr:rowOff>148589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75793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139700</xdr:rowOff>
    </xdr:from>
    <xdr:to>
      <xdr:col>15</xdr:col>
      <xdr:colOff>101600</xdr:colOff>
      <xdr:row>102</xdr:row>
      <xdr:rowOff>69850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19050</xdr:rowOff>
    </xdr:from>
    <xdr:to>
      <xdr:col>19</xdr:col>
      <xdr:colOff>177800</xdr:colOff>
      <xdr:row>102</xdr:row>
      <xdr:rowOff>91439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5069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67311</xdr:rowOff>
    </xdr:from>
    <xdr:to>
      <xdr:col>10</xdr:col>
      <xdr:colOff>165100</xdr:colOff>
      <xdr:row>101</xdr:row>
      <xdr:rowOff>168911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118111</xdr:rowOff>
    </xdr:from>
    <xdr:to>
      <xdr:col>15</xdr:col>
      <xdr:colOff>50800</xdr:colOff>
      <xdr:row>102</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43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118111</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358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76216</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158766</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86377</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13988</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E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57654</xdr:rowOff>
    </xdr:from>
    <xdr:to>
      <xdr:col>54</xdr:col>
      <xdr:colOff>189865</xdr:colOff>
      <xdr:row>108</xdr:row>
      <xdr:rowOff>98654</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0476865" y="17202654"/>
          <a:ext cx="0" cy="141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102481</xdr:rowOff>
    </xdr:from>
    <xdr:ext cx="599010" cy="259045"/>
    <xdr:sp macro="" textlink="">
      <xdr:nvSpPr>
        <xdr:cNvPr id="463" name="【港湾・漁港】&#10;一人当たり有形固定資産（償却資産）額最小値テキスト">
          <a:extLst>
            <a:ext uri="{FF2B5EF4-FFF2-40B4-BE49-F238E27FC236}">
              <a16:creationId xmlns:a16="http://schemas.microsoft.com/office/drawing/2014/main" id="{00000000-0008-0000-0E00-0000CF010000}"/>
            </a:ext>
          </a:extLst>
        </xdr:cNvPr>
        <xdr:cNvSpPr txBox="1"/>
      </xdr:nvSpPr>
      <xdr:spPr>
        <a:xfrm>
          <a:off x="10515600" y="1861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98654</xdr:rowOff>
    </xdr:from>
    <xdr:to>
      <xdr:col>55</xdr:col>
      <xdr:colOff>88900</xdr:colOff>
      <xdr:row>108</xdr:row>
      <xdr:rowOff>98654</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86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4331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00000000-0008-0000-0E00-0000D1010000}"/>
            </a:ext>
          </a:extLst>
        </xdr:cNvPr>
        <xdr:cNvSpPr txBox="1"/>
      </xdr:nvSpPr>
      <xdr:spPr>
        <a:xfrm>
          <a:off x="10515600" y="16977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57654</xdr:rowOff>
    </xdr:from>
    <xdr:to>
      <xdr:col>55</xdr:col>
      <xdr:colOff>88900</xdr:colOff>
      <xdr:row>100</xdr:row>
      <xdr:rowOff>57654</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388600" y="1720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79469</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00000000-0008-0000-0E00-0000D3010000}"/>
            </a:ext>
          </a:extLst>
        </xdr:cNvPr>
        <xdr:cNvSpPr txBox="1"/>
      </xdr:nvSpPr>
      <xdr:spPr>
        <a:xfrm>
          <a:off x="10515600" y="177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56592</xdr:rowOff>
    </xdr:from>
    <xdr:to>
      <xdr:col>55</xdr:col>
      <xdr:colOff>50800</xdr:colOff>
      <xdr:row>104</xdr:row>
      <xdr:rowOff>158192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0426700" y="178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78482</xdr:rowOff>
    </xdr:from>
    <xdr:to>
      <xdr:col>50</xdr:col>
      <xdr:colOff>165100</xdr:colOff>
      <xdr:row>105</xdr:row>
      <xdr:rowOff>8632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588500" y="179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100141</xdr:rowOff>
    </xdr:from>
    <xdr:to>
      <xdr:col>46</xdr:col>
      <xdr:colOff>38100</xdr:colOff>
      <xdr:row>105</xdr:row>
      <xdr:rowOff>30291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699500" y="1793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121882</xdr:rowOff>
    </xdr:from>
    <xdr:to>
      <xdr:col>41</xdr:col>
      <xdr:colOff>101600</xdr:colOff>
      <xdr:row>105</xdr:row>
      <xdr:rowOff>52032</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810500" y="17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158852</xdr:rowOff>
    </xdr:from>
    <xdr:to>
      <xdr:col>36</xdr:col>
      <xdr:colOff>165100</xdr:colOff>
      <xdr:row>105</xdr:row>
      <xdr:rowOff>89002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921500" y="1798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47854</xdr:rowOff>
    </xdr:from>
    <xdr:to>
      <xdr:col>55</xdr:col>
      <xdr:colOff>50800</xdr:colOff>
      <xdr:row>108</xdr:row>
      <xdr:rowOff>149454</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0426700" y="185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134231</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00000000-0008-0000-0E00-0000DF010000}"/>
            </a:ext>
          </a:extLst>
        </xdr:cNvPr>
        <xdr:cNvSpPr txBox="1"/>
      </xdr:nvSpPr>
      <xdr:spPr>
        <a:xfrm>
          <a:off x="10515600" y="1847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51722</xdr:rowOff>
    </xdr:from>
    <xdr:to>
      <xdr:col>50</xdr:col>
      <xdr:colOff>165100</xdr:colOff>
      <xdr:row>108</xdr:row>
      <xdr:rowOff>153322</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9588500" y="185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98654</xdr:rowOff>
    </xdr:from>
    <xdr:to>
      <xdr:col>55</xdr:col>
      <xdr:colOff>0</xdr:colOff>
      <xdr:row>108</xdr:row>
      <xdr:rowOff>102522</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9639300" y="18615254"/>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58454</xdr:rowOff>
    </xdr:from>
    <xdr:to>
      <xdr:col>46</xdr:col>
      <xdr:colOff>38100</xdr:colOff>
      <xdr:row>108</xdr:row>
      <xdr:rowOff>160054</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699500" y="185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102522</xdr:rowOff>
    </xdr:from>
    <xdr:to>
      <xdr:col>50</xdr:col>
      <xdr:colOff>114300</xdr:colOff>
      <xdr:row>108</xdr:row>
      <xdr:rowOff>109254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8750300" y="18619122"/>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65467</xdr:rowOff>
    </xdr:from>
    <xdr:to>
      <xdr:col>41</xdr:col>
      <xdr:colOff>101600</xdr:colOff>
      <xdr:row>108</xdr:row>
      <xdr:rowOff>167067</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810500" y="18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109254</xdr:rowOff>
    </xdr:from>
    <xdr:to>
      <xdr:col>45</xdr:col>
      <xdr:colOff>177800</xdr:colOff>
      <xdr:row>108</xdr:row>
      <xdr:rowOff>116267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7861300" y="18625854"/>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71693</xdr:rowOff>
    </xdr:from>
    <xdr:to>
      <xdr:col>36</xdr:col>
      <xdr:colOff>165100</xdr:colOff>
      <xdr:row>109</xdr:row>
      <xdr:rowOff>1843</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6921500" y="185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116267</xdr:rowOff>
    </xdr:from>
    <xdr:to>
      <xdr:col>41</xdr:col>
      <xdr:colOff>50800</xdr:colOff>
      <xdr:row>108</xdr:row>
      <xdr:rowOff>122493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6972300" y="18632867"/>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25159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327095" y="1768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46818</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50795" y="1770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68559</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61795" y="17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105529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672795" y="1776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144449</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327095" y="1866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151181</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50795" y="186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158194</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61795" y="18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164420</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672795" y="1868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41</xdr:row>
      <xdr:rowOff>60960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6318864" y="597027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64787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6357600"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60960</xdr:rowOff>
    </xdr:from>
    <xdr:to>
      <xdr:col>86</xdr:col>
      <xdr:colOff>25400</xdr:colOff>
      <xdr:row>41</xdr:row>
      <xdr:rowOff>60960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114952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6357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6268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103505</xdr:rowOff>
    </xdr:from>
    <xdr:to>
      <xdr:col>76</xdr:col>
      <xdr:colOff>165100</xdr:colOff>
      <xdr:row>38</xdr:row>
      <xdr:rowOff>33655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41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76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96537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6357600"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60960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5481300" y="7059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30480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4592300" y="7050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20955</xdr:rowOff>
    </xdr:from>
    <xdr:to>
      <xdr:col>76</xdr:col>
      <xdr:colOff>114300</xdr:colOff>
      <xdr:row>41</xdr:row>
      <xdr:rowOff>66675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3703300" y="7050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168275</xdr:rowOff>
    </xdr:from>
    <xdr:to>
      <xdr:col>67</xdr:col>
      <xdr:colOff>101600</xdr:colOff>
      <xdr:row>41</xdr:row>
      <xdr:rowOff>98425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763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47625</xdr:rowOff>
    </xdr:from>
    <xdr:to>
      <xdr:col>71</xdr:col>
      <xdr:colOff>177800</xdr:colOff>
      <xdr:row>41</xdr:row>
      <xdr:rowOff>66675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814300" y="7077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50182</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15892</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108602</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500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89552</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11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E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27214</xdr:rowOff>
    </xdr:from>
    <xdr:to>
      <xdr:col>116</xdr:col>
      <xdr:colOff>62864</xdr:colOff>
      <xdr:row>41</xdr:row>
      <xdr:rowOff>84365</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2160864" y="5856514"/>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E00-00004402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145341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E00-000046020000}"/>
            </a:ext>
          </a:extLst>
        </xdr:cNvPr>
        <xdr:cNvSpPr txBox="1"/>
      </xdr:nvSpPr>
      <xdr:spPr>
        <a:xfrm>
          <a:off x="22199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27214</xdr:rowOff>
    </xdr:from>
    <xdr:to>
      <xdr:col>116</xdr:col>
      <xdr:colOff>152400</xdr:colOff>
      <xdr:row>34</xdr:row>
      <xdr:rowOff>27214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31949</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E00-000048020000}"/>
            </a:ext>
          </a:extLst>
        </xdr:cNvPr>
        <xdr:cNvSpPr txBox="1"/>
      </xdr:nvSpPr>
      <xdr:spPr>
        <a:xfrm>
          <a:off x="22199600" y="637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2110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22134</xdr:rowOff>
    </xdr:from>
    <xdr:to>
      <xdr:col>112</xdr:col>
      <xdr:colOff>38100</xdr:colOff>
      <xdr:row>38</xdr:row>
      <xdr:rowOff>123734</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127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110308</xdr:rowOff>
    </xdr:from>
    <xdr:to>
      <xdr:col>107</xdr:col>
      <xdr:colOff>101600</xdr:colOff>
      <xdr:row>37</xdr:row>
      <xdr:rowOff>40458</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0383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9494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118473</xdr:rowOff>
    </xdr:from>
    <xdr:to>
      <xdr:col>98</xdr:col>
      <xdr:colOff>38100</xdr:colOff>
      <xdr:row>36</xdr:row>
      <xdr:rowOff>48623</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8605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38463</xdr:rowOff>
    </xdr:from>
    <xdr:to>
      <xdr:col>116</xdr:col>
      <xdr:colOff>114300</xdr:colOff>
      <xdr:row>38</xdr:row>
      <xdr:rowOff>140063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2110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16890</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E00-000054020000}"/>
            </a:ext>
          </a:extLst>
        </xdr:cNvPr>
        <xdr:cNvSpPr txBox="1"/>
      </xdr:nvSpPr>
      <xdr:spPr>
        <a:xfrm>
          <a:off x="22199600" y="653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51526</xdr:rowOff>
    </xdr:from>
    <xdr:to>
      <xdr:col>112</xdr:col>
      <xdr:colOff>38100</xdr:colOff>
      <xdr:row>38</xdr:row>
      <xdr:rowOff>153126</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1272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89263</xdr:rowOff>
    </xdr:from>
    <xdr:to>
      <xdr:col>116</xdr:col>
      <xdr:colOff>63500</xdr:colOff>
      <xdr:row>38</xdr:row>
      <xdr:rowOff>102326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1323300" y="66043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90714</xdr:rowOff>
    </xdr:from>
    <xdr:to>
      <xdr:col>107</xdr:col>
      <xdr:colOff>101600</xdr:colOff>
      <xdr:row>37</xdr:row>
      <xdr:rowOff>20864</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0383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141514</xdr:rowOff>
    </xdr:from>
    <xdr:to>
      <xdr:col>111</xdr:col>
      <xdr:colOff>177800</xdr:colOff>
      <xdr:row>38</xdr:row>
      <xdr:rowOff>102326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0434300" y="631371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107043</xdr:rowOff>
    </xdr:from>
    <xdr:to>
      <xdr:col>102</xdr:col>
      <xdr:colOff>165100</xdr:colOff>
      <xdr:row>37</xdr:row>
      <xdr:rowOff>37193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9494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141514</xdr:rowOff>
    </xdr:from>
    <xdr:to>
      <xdr:col>107</xdr:col>
      <xdr:colOff>50800</xdr:colOff>
      <xdr:row>36</xdr:row>
      <xdr:rowOff>157843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9545300" y="631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120106</xdr:rowOff>
    </xdr:from>
    <xdr:to>
      <xdr:col>98</xdr:col>
      <xdr:colOff>38100</xdr:colOff>
      <xdr:row>37</xdr:row>
      <xdr:rowOff>50256</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8605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157843</xdr:rowOff>
    </xdr:from>
    <xdr:to>
      <xdr:col>102</xdr:col>
      <xdr:colOff>114300</xdr:colOff>
      <xdr:row>36</xdr:row>
      <xdr:rowOff>170906</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8656300" y="63300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140261</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31585</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63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47914</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63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65150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58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144253</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21075727" y="66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37391</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20199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53720</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9310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41383</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8421427" y="63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E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59436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955548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63263</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069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59436</xdr:rowOff>
    </xdr:from>
    <xdr:to>
      <xdr:col>86</xdr:col>
      <xdr:colOff>25400</xdr:colOff>
      <xdr:row>62</xdr:row>
      <xdr:rowOff>59436</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06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20083</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99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168656</xdr:rowOff>
    </xdr:from>
    <xdr:to>
      <xdr:col>85</xdr:col>
      <xdr:colOff>177800</xdr:colOff>
      <xdr:row>59</xdr:row>
      <xdr:rowOff>98806</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93218</xdr:rowOff>
    </xdr:from>
    <xdr:to>
      <xdr:col>76</xdr:col>
      <xdr:colOff>165100</xdr:colOff>
      <xdr:row>58</xdr:row>
      <xdr:rowOff>23368</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24638</xdr:rowOff>
    </xdr:from>
    <xdr:to>
      <xdr:col>72</xdr:col>
      <xdr:colOff>38100</xdr:colOff>
      <xdr:row>57</xdr:row>
      <xdr:rowOff>126238</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97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28211</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100584</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5481300" y="103098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56642</xdr:rowOff>
    </xdr:from>
    <xdr:to>
      <xdr:col>76</xdr:col>
      <xdr:colOff>165100</xdr:colOff>
      <xdr:row>59</xdr:row>
      <xdr:rowOff>158242</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107442</xdr:rowOff>
    </xdr:from>
    <xdr:to>
      <xdr:col>81</xdr:col>
      <xdr:colOff>50800</xdr:colOff>
      <xdr:row>60</xdr:row>
      <xdr:rowOff>22860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592300" y="10222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xdr:rowOff>
    </xdr:from>
    <xdr:to>
      <xdr:col>72</xdr:col>
      <xdr:colOff>38100</xdr:colOff>
      <xdr:row>59</xdr:row>
      <xdr:rowOff>117094</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66294</xdr:rowOff>
    </xdr:from>
    <xdr:to>
      <xdr:col>76</xdr:col>
      <xdr:colOff>114300</xdr:colOff>
      <xdr:row>59</xdr:row>
      <xdr:rowOff>107442</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3703300" y="101818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66294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814300" y="101041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E00-000099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149369</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E00-00009A020000}"/>
            </a:ext>
          </a:extLst>
        </xdr:cNvPr>
        <xdr:cNvSpPr txBox="1"/>
      </xdr:nvSpPr>
      <xdr:spPr>
        <a:xfrm>
          <a:off x="14389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108221</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500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E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22160864" y="9666732"/>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E00-0000B6020000}"/>
            </a:ext>
          </a:extLst>
        </xdr:cNvPr>
        <xdr:cNvSpPr txBox="1"/>
      </xdr:nvSpPr>
      <xdr:spPr>
        <a:xfrm>
          <a:off x="22199600"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080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696" name="【学校施設】&#10;一人当たり面積最大値テキスト">
          <a:extLst>
            <a:ext uri="{FF2B5EF4-FFF2-40B4-BE49-F238E27FC236}">
              <a16:creationId xmlns:a16="http://schemas.microsoft.com/office/drawing/2014/main" id="{00000000-0008-0000-0E00-0000B8020000}"/>
            </a:ext>
          </a:extLst>
        </xdr:cNvPr>
        <xdr:cNvSpPr txBox="1"/>
      </xdr:nvSpPr>
      <xdr:spPr>
        <a:xfrm>
          <a:off x="22199600" y="9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96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87520</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E00-0000BA020000}"/>
            </a:ext>
          </a:extLst>
        </xdr:cNvPr>
        <xdr:cNvSpPr txBox="1"/>
      </xdr:nvSpPr>
      <xdr:spPr>
        <a:xfrm>
          <a:off x="22199600" y="1020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2110700" y="1035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1272500" y="103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0383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9494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8605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101981</xdr:rowOff>
    </xdr:from>
    <xdr:to>
      <xdr:col>116</xdr:col>
      <xdr:colOff>114300</xdr:colOff>
      <xdr:row>61</xdr:row>
      <xdr:rowOff>32131</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2110700" y="10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80408</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E00-0000C6020000}"/>
            </a:ext>
          </a:extLst>
        </xdr:cNvPr>
        <xdr:cNvSpPr txBox="1"/>
      </xdr:nvSpPr>
      <xdr:spPr>
        <a:xfrm>
          <a:off x="22199600" y="1036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119126</xdr:rowOff>
    </xdr:from>
    <xdr:to>
      <xdr:col>112</xdr:col>
      <xdr:colOff>38100</xdr:colOff>
      <xdr:row>61</xdr:row>
      <xdr:rowOff>49276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1272500" y="104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152781</xdr:rowOff>
    </xdr:from>
    <xdr:to>
      <xdr:col>116</xdr:col>
      <xdr:colOff>63500</xdr:colOff>
      <xdr:row>60</xdr:row>
      <xdr:rowOff>169926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1323300" y="1043978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129794</xdr:rowOff>
    </xdr:from>
    <xdr:to>
      <xdr:col>107</xdr:col>
      <xdr:colOff>101600</xdr:colOff>
      <xdr:row>61</xdr:row>
      <xdr:rowOff>59944</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2038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169926</xdr:rowOff>
    </xdr:from>
    <xdr:to>
      <xdr:col>111</xdr:col>
      <xdr:colOff>177800</xdr:colOff>
      <xdr:row>61</xdr:row>
      <xdr:rowOff>9144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0434300" y="1045692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145415</xdr:rowOff>
    </xdr:from>
    <xdr:to>
      <xdr:col>102</xdr:col>
      <xdr:colOff>165100</xdr:colOff>
      <xdr:row>61</xdr:row>
      <xdr:rowOff>75565</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494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24765</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9545300" y="104675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161798</xdr:rowOff>
    </xdr:from>
    <xdr:to>
      <xdr:col>98</xdr:col>
      <xdr:colOff>38100</xdr:colOff>
      <xdr:row>61</xdr:row>
      <xdr:rowOff>91948</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8605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24765</xdr:rowOff>
    </xdr:from>
    <xdr:to>
      <xdr:col>102</xdr:col>
      <xdr:colOff>114300</xdr:colOff>
      <xdr:row>61</xdr:row>
      <xdr:rowOff>41148</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8656300" y="1048321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28084</xdr:rowOff>
    </xdr:from>
    <xdr:ext cx="469744" cy="259045"/>
    <xdr:sp macro="" textlink="">
      <xdr:nvSpPr>
        <xdr:cNvPr id="719" name="n_1aveValue【学校施設】&#10;一人当たり面積">
          <a:extLst>
            <a:ext uri="{FF2B5EF4-FFF2-40B4-BE49-F238E27FC236}">
              <a16:creationId xmlns:a16="http://schemas.microsoft.com/office/drawing/2014/main" id="{00000000-0008-0000-0E00-0000CF020000}"/>
            </a:ext>
          </a:extLst>
        </xdr:cNvPr>
        <xdr:cNvSpPr txBox="1"/>
      </xdr:nvSpPr>
      <xdr:spPr>
        <a:xfrm>
          <a:off x="21075727" y="101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32656</xdr:rowOff>
    </xdr:from>
    <xdr:ext cx="469744" cy="259045"/>
    <xdr:sp macro="" textlink="">
      <xdr:nvSpPr>
        <xdr:cNvPr id="720" name="n_2aveValue【学校施設】&#10;一人当たり面積">
          <a:extLst>
            <a:ext uri="{FF2B5EF4-FFF2-40B4-BE49-F238E27FC236}">
              <a16:creationId xmlns:a16="http://schemas.microsoft.com/office/drawing/2014/main" id="{00000000-0008-0000-0E00-0000D0020000}"/>
            </a:ext>
          </a:extLst>
        </xdr:cNvPr>
        <xdr:cNvSpPr txBox="1"/>
      </xdr:nvSpPr>
      <xdr:spPr>
        <a:xfrm>
          <a:off x="201994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42562</xdr:rowOff>
    </xdr:from>
    <xdr:ext cx="469744" cy="259045"/>
    <xdr:sp macro="" textlink="">
      <xdr:nvSpPr>
        <xdr:cNvPr id="721" name="n_3aveValue【学校施設】&#10;一人当たり面積">
          <a:extLst>
            <a:ext uri="{FF2B5EF4-FFF2-40B4-BE49-F238E27FC236}">
              <a16:creationId xmlns:a16="http://schemas.microsoft.com/office/drawing/2014/main" id="{00000000-0008-0000-0E00-0000D1020000}"/>
            </a:ext>
          </a:extLst>
        </xdr:cNvPr>
        <xdr:cNvSpPr txBox="1"/>
      </xdr:nvSpPr>
      <xdr:spPr>
        <a:xfrm>
          <a:off x="19310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34180</xdr:rowOff>
    </xdr:from>
    <xdr:ext cx="469744" cy="259045"/>
    <xdr:sp macro="" textlink="">
      <xdr:nvSpPr>
        <xdr:cNvPr id="722" name="n_4aveValue【学校施設】&#10;一人当たり面積">
          <a:extLst>
            <a:ext uri="{FF2B5EF4-FFF2-40B4-BE49-F238E27FC236}">
              <a16:creationId xmlns:a16="http://schemas.microsoft.com/office/drawing/2014/main" id="{00000000-0008-0000-0E00-0000D2020000}"/>
            </a:ext>
          </a:extLst>
        </xdr:cNvPr>
        <xdr:cNvSpPr txBox="1"/>
      </xdr:nvSpPr>
      <xdr:spPr>
        <a:xfrm>
          <a:off x="18421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40403</xdr:rowOff>
    </xdr:from>
    <xdr:ext cx="469744" cy="259045"/>
    <xdr:sp macro="" textlink="">
      <xdr:nvSpPr>
        <xdr:cNvPr id="723" name="n_1mainValue【学校施設】&#10;一人当たり面積">
          <a:extLst>
            <a:ext uri="{FF2B5EF4-FFF2-40B4-BE49-F238E27FC236}">
              <a16:creationId xmlns:a16="http://schemas.microsoft.com/office/drawing/2014/main" id="{00000000-0008-0000-0E00-0000D3020000}"/>
            </a:ext>
          </a:extLst>
        </xdr:cNvPr>
        <xdr:cNvSpPr txBox="1"/>
      </xdr:nvSpPr>
      <xdr:spPr>
        <a:xfrm>
          <a:off x="2107572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51071</xdr:rowOff>
    </xdr:from>
    <xdr:ext cx="469744" cy="259045"/>
    <xdr:sp macro="" textlink="">
      <xdr:nvSpPr>
        <xdr:cNvPr id="724" name="n_2mainValue【学校施設】&#10;一人当たり面積">
          <a:extLst>
            <a:ext uri="{FF2B5EF4-FFF2-40B4-BE49-F238E27FC236}">
              <a16:creationId xmlns:a16="http://schemas.microsoft.com/office/drawing/2014/main" id="{00000000-0008-0000-0E00-0000D4020000}"/>
            </a:ext>
          </a:extLst>
        </xdr:cNvPr>
        <xdr:cNvSpPr txBox="1"/>
      </xdr:nvSpPr>
      <xdr:spPr>
        <a:xfrm>
          <a:off x="201994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66692</xdr:rowOff>
    </xdr:from>
    <xdr:ext cx="469744" cy="259045"/>
    <xdr:sp macro="" textlink="">
      <xdr:nvSpPr>
        <xdr:cNvPr id="725" name="n_3mainValue【学校施設】&#10;一人当たり面積">
          <a:extLst>
            <a:ext uri="{FF2B5EF4-FFF2-40B4-BE49-F238E27FC236}">
              <a16:creationId xmlns:a16="http://schemas.microsoft.com/office/drawing/2014/main" id="{00000000-0008-0000-0E00-0000D5020000}"/>
            </a:ext>
          </a:extLst>
        </xdr:cNvPr>
        <xdr:cNvSpPr txBox="1"/>
      </xdr:nvSpPr>
      <xdr:spPr>
        <a:xfrm>
          <a:off x="19310427"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83075</xdr:rowOff>
    </xdr:from>
    <xdr:ext cx="469744" cy="259045"/>
    <xdr:sp macro="" textlink="">
      <xdr:nvSpPr>
        <xdr:cNvPr id="726" name="n_4mainValue【学校施設】&#10;一人当たり面積">
          <a:extLst>
            <a:ext uri="{FF2B5EF4-FFF2-40B4-BE49-F238E27FC236}">
              <a16:creationId xmlns:a16="http://schemas.microsoft.com/office/drawing/2014/main" id="{00000000-0008-0000-0E00-0000D6020000}"/>
            </a:ext>
          </a:extLst>
        </xdr:cNvPr>
        <xdr:cNvSpPr txBox="1"/>
      </xdr:nvSpPr>
      <xdr:spPr>
        <a:xfrm>
          <a:off x="18421427"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76200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24406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9414</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49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157987</xdr:rowOff>
    </xdr:from>
    <xdr:to>
      <xdr:col>85</xdr:col>
      <xdr:colOff>177800</xdr:colOff>
      <xdr:row>103</xdr:row>
      <xdr:rowOff>88137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75692</xdr:rowOff>
    </xdr:from>
    <xdr:to>
      <xdr:col>81</xdr:col>
      <xdr:colOff>101600</xdr:colOff>
      <xdr:row>103</xdr:row>
      <xdr:rowOff>5842</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146558</xdr:rowOff>
    </xdr:from>
    <xdr:to>
      <xdr:col>76</xdr:col>
      <xdr:colOff>165100</xdr:colOff>
      <xdr:row>102</xdr:row>
      <xdr:rowOff>76708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43687</xdr:rowOff>
    </xdr:from>
    <xdr:to>
      <xdr:col>67</xdr:col>
      <xdr:colOff>101600</xdr:colOff>
      <xdr:row>100</xdr:row>
      <xdr:rowOff>145287</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125985</xdr:rowOff>
    </xdr:from>
    <xdr:to>
      <xdr:col>85</xdr:col>
      <xdr:colOff>177800</xdr:colOff>
      <xdr:row>107</xdr:row>
      <xdr:rowOff>56135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104412</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5335</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3184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144780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22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53339</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8135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133350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0441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22369</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93235</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161814</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234915"/>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46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34562</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78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150640</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119635</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46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119635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46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119635</xdr:rowOff>
    </xdr:from>
    <xdr:to>
      <xdr:col>107</xdr:col>
      <xdr:colOff>50800</xdr:colOff>
      <xdr:row>107</xdr:row>
      <xdr:rowOff>121920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73406</xdr:rowOff>
    </xdr:from>
    <xdr:to>
      <xdr:col>98</xdr:col>
      <xdr:colOff>38100</xdr:colOff>
      <xdr:row>108</xdr:row>
      <xdr:rowOff>3556</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124206</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46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138955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161562</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950">
              <a:solidFill>
                <a:schemeClr val="dk1"/>
              </a:solidFill>
              <a:effectLst/>
              <a:latin typeface="+mn-lt"/>
              <a:ea typeface="+mn-ea"/>
              <a:cs typeface="+mn-cs"/>
            </a:rPr>
            <a:t>主な項目のうち、道路については、一人当たり延長が類似団体内平均よりも</a:t>
          </a:r>
          <a:r>
            <a:rPr kumimoji="1" lang="en-US" altLang="ja-JP" sz="950">
              <a:solidFill>
                <a:schemeClr val="dk1"/>
              </a:solidFill>
              <a:effectLst/>
              <a:latin typeface="+mn-lt"/>
              <a:ea typeface="+mn-ea"/>
              <a:cs typeface="+mn-cs"/>
            </a:rPr>
            <a:t>2,831m</a:t>
          </a:r>
          <a:r>
            <a:rPr kumimoji="1" lang="ja-JP" altLang="ja-JP" sz="950">
              <a:solidFill>
                <a:schemeClr val="dk1"/>
              </a:solidFill>
              <a:effectLst/>
              <a:latin typeface="+mn-lt"/>
              <a:ea typeface="+mn-ea"/>
              <a:cs typeface="+mn-cs"/>
            </a:rPr>
            <a:t>長い一方で有形固定資産減価償却率は</a:t>
          </a:r>
          <a:r>
            <a:rPr kumimoji="1" lang="en-US" altLang="ja-JP" sz="950">
              <a:solidFill>
                <a:schemeClr val="dk1"/>
              </a:solidFill>
              <a:effectLst/>
              <a:latin typeface="+mn-lt"/>
              <a:ea typeface="+mn-ea"/>
              <a:cs typeface="+mn-cs"/>
            </a:rPr>
            <a:t>2.9</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低い状態にある。この要因としては、農業が盛んである当町において円滑な営農活動のため積極的に農道整備を行って来たこと、路面の悪化した道路の改築修繕を計画的に行って来たことなどが挙げられる。</a:t>
          </a:r>
          <a:endParaRPr lang="ja-JP" altLang="ja-JP" sz="950">
            <a:effectLst/>
          </a:endParaRPr>
        </a:p>
        <a:p>
          <a:r>
            <a:rPr kumimoji="1" lang="ja-JP" altLang="ja-JP" sz="950">
              <a:solidFill>
                <a:schemeClr val="dk1"/>
              </a:solidFill>
              <a:effectLst/>
              <a:latin typeface="+mn-lt"/>
              <a:ea typeface="+mn-ea"/>
              <a:cs typeface="+mn-cs"/>
            </a:rPr>
            <a:t>　橋りょうについては、一人当たりの有形固定資産額は類似団体内平均より</a:t>
          </a:r>
          <a:r>
            <a:rPr kumimoji="1" lang="en-US" altLang="ja-JP" sz="950">
              <a:solidFill>
                <a:schemeClr val="dk1"/>
              </a:solidFill>
              <a:effectLst/>
              <a:latin typeface="+mn-lt"/>
              <a:ea typeface="+mn-ea"/>
              <a:cs typeface="+mn-cs"/>
            </a:rPr>
            <a:t>183,531</a:t>
          </a:r>
          <a:r>
            <a:rPr kumimoji="1" lang="ja-JP" altLang="ja-JP" sz="950">
              <a:solidFill>
                <a:schemeClr val="dk1"/>
              </a:solidFill>
              <a:effectLst/>
              <a:latin typeface="+mn-lt"/>
              <a:ea typeface="+mn-ea"/>
              <a:cs typeface="+mn-cs"/>
            </a:rPr>
            <a:t>円高く、有形固定資産減価償却率も類似団体内平均より</a:t>
          </a:r>
          <a:r>
            <a:rPr kumimoji="1" lang="en-US" altLang="ja-JP" sz="950">
              <a:solidFill>
                <a:schemeClr val="dk1"/>
              </a:solidFill>
              <a:effectLst/>
              <a:latin typeface="+mn-lt"/>
              <a:ea typeface="+mn-ea"/>
              <a:cs typeface="+mn-cs"/>
            </a:rPr>
            <a:t>6.7</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高いが、その数が多いため健全度が悪化した橋りょうを優先し計画的に維持補修を行っている。</a:t>
          </a:r>
          <a:endParaRPr lang="ja-JP" altLang="ja-JP" sz="950">
            <a:effectLst/>
          </a:endParaRPr>
        </a:p>
        <a:p>
          <a:r>
            <a:rPr kumimoji="1" lang="ja-JP" altLang="ja-JP" sz="950">
              <a:solidFill>
                <a:schemeClr val="dk1"/>
              </a:solidFill>
              <a:effectLst/>
              <a:latin typeface="+mn-lt"/>
              <a:ea typeface="+mn-ea"/>
              <a:cs typeface="+mn-cs"/>
            </a:rPr>
            <a:t>　公営住宅については、老朽化した戸建て住宅から随時取り壊ししている</a:t>
          </a:r>
          <a:r>
            <a:rPr kumimoji="1" lang="ja-JP" altLang="en-US" sz="950">
              <a:solidFill>
                <a:schemeClr val="dk1"/>
              </a:solidFill>
              <a:effectLst/>
              <a:latin typeface="+mn-lt"/>
              <a:ea typeface="+mn-ea"/>
              <a:cs typeface="+mn-cs"/>
            </a:rPr>
            <a:t>が</a:t>
          </a:r>
          <a:r>
            <a:rPr kumimoji="1" lang="ja-JP" altLang="ja-JP" sz="950">
              <a:solidFill>
                <a:schemeClr val="dk1"/>
              </a:solidFill>
              <a:effectLst/>
              <a:latin typeface="+mn-lt"/>
              <a:ea typeface="+mn-ea"/>
              <a:cs typeface="+mn-cs"/>
            </a:rPr>
            <a:t>、類似団体内平均より</a:t>
          </a:r>
          <a:r>
            <a:rPr kumimoji="1" lang="en-US" altLang="ja-JP" sz="950">
              <a:solidFill>
                <a:schemeClr val="dk1"/>
              </a:solidFill>
              <a:effectLst/>
              <a:latin typeface="+mn-lt"/>
              <a:ea typeface="+mn-ea"/>
              <a:cs typeface="+mn-cs"/>
            </a:rPr>
            <a:t>14.5</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高い状態にある。老朽化による取り壊しが進む一方で、それに代わる新たな公営住宅のあり方を検討する必要性が生じている。</a:t>
          </a:r>
          <a:endParaRPr lang="ja-JP" altLang="ja-JP" sz="950">
            <a:effectLst/>
          </a:endParaRPr>
        </a:p>
        <a:p>
          <a:r>
            <a:rPr kumimoji="1" lang="ja-JP" altLang="ja-JP" sz="950">
              <a:solidFill>
                <a:schemeClr val="dk1"/>
              </a:solidFill>
              <a:effectLst/>
              <a:latin typeface="+mn-lt"/>
              <a:ea typeface="+mn-ea"/>
              <a:cs typeface="+mn-cs"/>
            </a:rPr>
            <a:t>　漁港施設については、合併後に供用開始した新有明漁港の施設が大半であるため、有形固定資産減価償却率は</a:t>
          </a:r>
          <a:r>
            <a:rPr kumimoji="1" lang="en-US" altLang="ja-JP" sz="950">
              <a:solidFill>
                <a:schemeClr val="dk1"/>
              </a:solidFill>
              <a:effectLst/>
              <a:latin typeface="+mn-lt"/>
              <a:ea typeface="+mn-ea"/>
              <a:cs typeface="+mn-cs"/>
            </a:rPr>
            <a:t>22.9%</a:t>
          </a:r>
          <a:r>
            <a:rPr kumimoji="1" lang="ja-JP" altLang="ja-JP" sz="950">
              <a:solidFill>
                <a:schemeClr val="dk1"/>
              </a:solidFill>
              <a:effectLst/>
              <a:latin typeface="+mn-lt"/>
              <a:ea typeface="+mn-ea"/>
              <a:cs typeface="+mn-cs"/>
            </a:rPr>
            <a:t>と低い状態にある。平成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年度から住ノ江漁港の整備に着手しており、今後は一人当たりの有形固定資産額は上昇する見込みである。</a:t>
          </a:r>
          <a:endParaRPr lang="ja-JP" altLang="ja-JP" sz="950">
            <a:effectLst/>
          </a:endParaRPr>
        </a:p>
        <a:p>
          <a:r>
            <a:rPr kumimoji="1" lang="ja-JP" altLang="ja-JP" sz="950">
              <a:solidFill>
                <a:schemeClr val="dk1"/>
              </a:solidFill>
              <a:effectLst/>
              <a:latin typeface="+mn-lt"/>
              <a:ea typeface="+mn-ea"/>
              <a:cs typeface="+mn-cs"/>
            </a:rPr>
            <a:t>　保育所については、公設保育園の民営化が進み、令和</a:t>
          </a:r>
          <a:r>
            <a:rPr kumimoji="1" lang="en-US" altLang="ja-JP" sz="950">
              <a:solidFill>
                <a:schemeClr val="dk1"/>
              </a:solidFill>
              <a:effectLst/>
              <a:latin typeface="+mn-lt"/>
              <a:ea typeface="+mn-ea"/>
              <a:cs typeface="+mn-cs"/>
            </a:rPr>
            <a:t>2</a:t>
          </a:r>
          <a:r>
            <a:rPr kumimoji="1" lang="ja-JP" altLang="ja-JP" sz="950">
              <a:solidFill>
                <a:schemeClr val="dk1"/>
              </a:solidFill>
              <a:effectLst/>
              <a:latin typeface="+mn-lt"/>
              <a:ea typeface="+mn-ea"/>
              <a:cs typeface="+mn-cs"/>
            </a:rPr>
            <a:t>年度までに園舎は</a:t>
          </a:r>
          <a:r>
            <a:rPr kumimoji="1" lang="en-US" altLang="ja-JP" sz="950">
              <a:solidFill>
                <a:schemeClr val="dk1"/>
              </a:solidFill>
              <a:effectLst/>
              <a:latin typeface="+mn-lt"/>
              <a:ea typeface="+mn-ea"/>
              <a:cs typeface="+mn-cs"/>
            </a:rPr>
            <a:t>1</a:t>
          </a:r>
          <a:r>
            <a:rPr kumimoji="1" lang="ja-JP" altLang="ja-JP" sz="950">
              <a:solidFill>
                <a:schemeClr val="dk1"/>
              </a:solidFill>
              <a:effectLst/>
              <a:latin typeface="+mn-lt"/>
              <a:ea typeface="+mn-ea"/>
              <a:cs typeface="+mn-cs"/>
            </a:rPr>
            <a:t>か所となり一人当たり面積は減少したが、有形固定資産減価償却率は</a:t>
          </a:r>
          <a:r>
            <a:rPr kumimoji="1" lang="en-US" altLang="ja-JP" sz="950">
              <a:solidFill>
                <a:schemeClr val="dk1"/>
              </a:solidFill>
              <a:effectLst/>
              <a:latin typeface="+mn-lt"/>
              <a:ea typeface="+mn-ea"/>
              <a:cs typeface="+mn-cs"/>
            </a:rPr>
            <a:t>92.2%</a:t>
          </a:r>
          <a:r>
            <a:rPr kumimoji="1" lang="ja-JP" altLang="ja-JP" sz="950">
              <a:solidFill>
                <a:schemeClr val="dk1"/>
              </a:solidFill>
              <a:effectLst/>
              <a:latin typeface="+mn-lt"/>
              <a:ea typeface="+mn-ea"/>
              <a:cs typeface="+mn-cs"/>
            </a:rPr>
            <a:t>と</a:t>
          </a:r>
          <a:r>
            <a:rPr kumimoji="1" lang="ja-JP" altLang="en-US" sz="950">
              <a:solidFill>
                <a:schemeClr val="dk1"/>
              </a:solidFill>
              <a:effectLst/>
              <a:latin typeface="+mn-lt"/>
              <a:ea typeface="+mn-ea"/>
              <a:cs typeface="+mn-cs"/>
            </a:rPr>
            <a:t>老朽化が進んでいる。</a:t>
          </a:r>
          <a:endParaRPr lang="ja-JP" altLang="ja-JP" sz="950">
            <a:effectLst/>
          </a:endParaRPr>
        </a:p>
        <a:p>
          <a:r>
            <a:rPr kumimoji="1" lang="ja-JP" altLang="ja-JP" sz="950">
              <a:solidFill>
                <a:schemeClr val="dk1"/>
              </a:solidFill>
              <a:effectLst/>
              <a:latin typeface="+mn-lt"/>
              <a:ea typeface="+mn-ea"/>
              <a:cs typeface="+mn-cs"/>
            </a:rPr>
            <a:t>　学校施設については、有形固定資産減価償却率は</a:t>
          </a:r>
          <a:r>
            <a:rPr kumimoji="1" lang="en-US" altLang="ja-JP" sz="950">
              <a:solidFill>
                <a:schemeClr val="dk1"/>
              </a:solidFill>
              <a:effectLst/>
              <a:latin typeface="+mn-lt"/>
              <a:ea typeface="+mn-ea"/>
              <a:cs typeface="+mn-cs"/>
            </a:rPr>
            <a:t>67.2%</a:t>
          </a:r>
          <a:r>
            <a:rPr kumimoji="1" lang="ja-JP" altLang="ja-JP" sz="950">
              <a:solidFill>
                <a:schemeClr val="dk1"/>
              </a:solidFill>
              <a:effectLst/>
              <a:latin typeface="+mn-lt"/>
              <a:ea typeface="+mn-ea"/>
              <a:cs typeface="+mn-cs"/>
            </a:rPr>
            <a:t>で類似団体平均よりも</a:t>
          </a:r>
          <a:r>
            <a:rPr kumimoji="1" lang="en-US" altLang="ja-JP" sz="950">
              <a:solidFill>
                <a:schemeClr val="dk1"/>
              </a:solidFill>
              <a:effectLst/>
              <a:latin typeface="+mn-lt"/>
              <a:ea typeface="+mn-ea"/>
              <a:cs typeface="+mn-cs"/>
            </a:rPr>
            <a:t>4.9</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高く、一人当たり面積は</a:t>
          </a:r>
          <a:r>
            <a:rPr kumimoji="1" lang="en-US" altLang="ja-JP" sz="950">
              <a:solidFill>
                <a:schemeClr val="dk1"/>
              </a:solidFill>
              <a:effectLst/>
              <a:latin typeface="+mn-lt"/>
              <a:ea typeface="+mn-ea"/>
              <a:cs typeface="+mn-cs"/>
            </a:rPr>
            <a:t>2,599</a:t>
          </a:r>
          <a:r>
            <a:rPr kumimoji="1" lang="ja-JP" altLang="ja-JP" sz="950">
              <a:solidFill>
                <a:schemeClr val="dk1"/>
              </a:solidFill>
              <a:effectLst/>
              <a:latin typeface="+mn-lt"/>
              <a:ea typeface="+mn-ea"/>
              <a:cs typeface="+mn-cs"/>
            </a:rPr>
            <a:t>㎡と全国・県平均を大きく上回っている。今後は小・中学校の統合再編が控えており、大きな転換期を迎える見込みである。</a:t>
          </a:r>
          <a:endParaRPr lang="ja-JP" altLang="ja-JP" sz="9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163830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140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6367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101600</xdr:rowOff>
    </xdr:from>
    <xdr:to>
      <xdr:col>10</xdr:col>
      <xdr:colOff>165100</xdr:colOff>
      <xdr:row>37</xdr:row>
      <xdr:rowOff>31750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44450</xdr:rowOff>
    </xdr:from>
    <xdr:to>
      <xdr:col>6</xdr:col>
      <xdr:colOff>38100</xdr:colOff>
      <xdr:row>37</xdr:row>
      <xdr:rowOff>146050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38</xdr:row>
      <xdr:rowOff>7620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3703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37</xdr:row>
      <xdr:rowOff>26670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217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36</xdr:row>
      <xdr:rowOff>45720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065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33020</xdr:rowOff>
    </xdr:from>
    <xdr:to>
      <xdr:col>6</xdr:col>
      <xdr:colOff>38100</xdr:colOff>
      <xdr:row>34</xdr:row>
      <xdr:rowOff>134620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83820</xdr:rowOff>
    </xdr:from>
    <xdr:to>
      <xdr:col>10</xdr:col>
      <xdr:colOff>114300</xdr:colOff>
      <xdr:row>35</xdr:row>
      <xdr:rowOff>64770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913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137177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68597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7095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56441</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33564</xdr:rowOff>
    </xdr:from>
    <xdr:to>
      <xdr:col>55</xdr:col>
      <xdr:colOff>50800</xdr:colOff>
      <xdr:row>37</xdr:row>
      <xdr:rowOff>135164</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46462</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70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27215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72117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43543</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9072</xdr:rowOff>
    </xdr:from>
    <xdr:to>
      <xdr:col>41</xdr:col>
      <xdr:colOff>101600</xdr:colOff>
      <xdr:row>42</xdr:row>
      <xdr:rowOff>110672</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59872</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9072</xdr:rowOff>
    </xdr:from>
    <xdr:to>
      <xdr:col>36</xdr:col>
      <xdr:colOff>165100</xdr:colOff>
      <xdr:row>42</xdr:row>
      <xdr:rowOff>110672</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59872</xdr:rowOff>
    </xdr:from>
    <xdr:to>
      <xdr:col>41</xdr:col>
      <xdr:colOff>50800</xdr:colOff>
      <xdr:row>42</xdr:row>
      <xdr:rowOff>59872</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168020</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78213</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110870</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101799</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101799</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130302</xdr:rowOff>
    </xdr:from>
    <xdr:to>
      <xdr:col>24</xdr:col>
      <xdr:colOff>62865</xdr:colOff>
      <xdr:row>63</xdr:row>
      <xdr:rowOff>80010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60052"/>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76979</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130302</xdr:rowOff>
    </xdr:from>
    <xdr:to>
      <xdr:col>24</xdr:col>
      <xdr:colOff>152400</xdr:colOff>
      <xdr:row>55</xdr:row>
      <xdr:rowOff>130302</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122936</xdr:rowOff>
    </xdr:from>
    <xdr:to>
      <xdr:col>20</xdr:col>
      <xdr:colOff>38100</xdr:colOff>
      <xdr:row>59</xdr:row>
      <xdr:rowOff>53086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93218</xdr:rowOff>
    </xdr:from>
    <xdr:to>
      <xdr:col>10</xdr:col>
      <xdr:colOff>165100</xdr:colOff>
      <xdr:row>60</xdr:row>
      <xdr:rowOff>23368</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79502</xdr:rowOff>
    </xdr:from>
    <xdr:to>
      <xdr:col>24</xdr:col>
      <xdr:colOff>114300</xdr:colOff>
      <xdr:row>62</xdr:row>
      <xdr:rowOff>9652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57929</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168656</xdr:rowOff>
    </xdr:from>
    <xdr:to>
      <xdr:col>20</xdr:col>
      <xdr:colOff>38100</xdr:colOff>
      <xdr:row>61</xdr:row>
      <xdr:rowOff>98806</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48006</xdr:rowOff>
    </xdr:from>
    <xdr:to>
      <xdr:col>24</xdr:col>
      <xdr:colOff>63500</xdr:colOff>
      <xdr:row>61</xdr:row>
      <xdr:rowOff>130302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506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48006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241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xdr:rowOff>
    </xdr:from>
    <xdr:to>
      <xdr:col>10</xdr:col>
      <xdr:colOff>165100</xdr:colOff>
      <xdr:row>62</xdr:row>
      <xdr:rowOff>110236</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62</xdr:row>
      <xdr:rowOff>59436</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42416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148082</xdr:rowOff>
    </xdr:from>
    <xdr:to>
      <xdr:col>6</xdr:col>
      <xdr:colOff>38100</xdr:colOff>
      <xdr:row>62</xdr:row>
      <xdr:rowOff>78232</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27432</xdr:rowOff>
    </xdr:from>
    <xdr:to>
      <xdr:col>10</xdr:col>
      <xdr:colOff>114300</xdr:colOff>
      <xdr:row>62</xdr:row>
      <xdr:rowOff>59436</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657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69613</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39895</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89933</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101363</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69359</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48690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10515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134383</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105156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38354</xdr:rowOff>
    </xdr:from>
    <xdr:to>
      <xdr:col>55</xdr:col>
      <xdr:colOff>50800</xdr:colOff>
      <xdr:row>61</xdr:row>
      <xdr:rowOff>139954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16781</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10515600"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102870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547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65786</xdr:rowOff>
    </xdr:from>
    <xdr:to>
      <xdr:col>46</xdr:col>
      <xdr:colOff>38100</xdr:colOff>
      <xdr:row>61</xdr:row>
      <xdr:rowOff>167386</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116586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561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79502</xdr:rowOff>
    </xdr:from>
    <xdr:to>
      <xdr:col>41</xdr:col>
      <xdr:colOff>101600</xdr:colOff>
      <xdr:row>62</xdr:row>
      <xdr:rowOff>9652</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116586</xdr:rowOff>
    </xdr:from>
    <xdr:to>
      <xdr:col>45</xdr:col>
      <xdr:colOff>177800</xdr:colOff>
      <xdr:row>61</xdr:row>
      <xdr:rowOff>130302</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575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93218</xdr:rowOff>
    </xdr:from>
    <xdr:to>
      <xdr:col>36</xdr:col>
      <xdr:colOff>165100</xdr:colOff>
      <xdr:row>62</xdr:row>
      <xdr:rowOff>23368</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130302</xdr:rowOff>
    </xdr:from>
    <xdr:to>
      <xdr:col>41</xdr:col>
      <xdr:colOff>50800</xdr:colOff>
      <xdr:row>61</xdr:row>
      <xdr:rowOff>144018</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588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138193</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7626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140479</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6737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144797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158513</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85154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779</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7626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14495</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6737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00000000-0008-0000-0F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136398</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4634865" y="133837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140225</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00000000-0008-0000-0F00-00001E010000}"/>
            </a:ext>
          </a:extLst>
        </xdr:cNvPr>
        <xdr:cNvSpPr txBox="1"/>
      </xdr:nvSpPr>
      <xdr:spPr>
        <a:xfrm>
          <a:off x="4673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136398</xdr:rowOff>
    </xdr:from>
    <xdr:to>
      <xdr:col>24</xdr:col>
      <xdr:colOff>152400</xdr:colOff>
      <xdr:row>85</xdr:row>
      <xdr:rowOff>136398</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00000000-0008-0000-0F00-000020010000}"/>
            </a:ext>
          </a:extLst>
        </xdr:cNvPr>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42181</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00000000-0008-0000-0F00-000022010000}"/>
            </a:ext>
          </a:extLst>
        </xdr:cNvPr>
        <xdr:cNvSpPr txBox="1"/>
      </xdr:nvSpPr>
      <xdr:spPr>
        <a:xfrm>
          <a:off x="4673600" y="1358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19304</xdr:rowOff>
    </xdr:from>
    <xdr:to>
      <xdr:col>24</xdr:col>
      <xdr:colOff>114300</xdr:colOff>
      <xdr:row>80</xdr:row>
      <xdr:rowOff>120904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45847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161037</xdr:rowOff>
    </xdr:from>
    <xdr:to>
      <xdr:col>20</xdr:col>
      <xdr:colOff>38100</xdr:colOff>
      <xdr:row>80</xdr:row>
      <xdr:rowOff>91187</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3746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87885</xdr:rowOff>
    </xdr:from>
    <xdr:to>
      <xdr:col>15</xdr:col>
      <xdr:colOff>101600</xdr:colOff>
      <xdr:row>79</xdr:row>
      <xdr:rowOff>18035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2857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46737</xdr:rowOff>
    </xdr:from>
    <xdr:to>
      <xdr:col>10</xdr:col>
      <xdr:colOff>165100</xdr:colOff>
      <xdr:row>78</xdr:row>
      <xdr:rowOff>148337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968500" y="1341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33020</xdr:rowOff>
    </xdr:from>
    <xdr:to>
      <xdr:col>6</xdr:col>
      <xdr:colOff>38100</xdr:colOff>
      <xdr:row>77</xdr:row>
      <xdr:rowOff>134620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079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85598</xdr:rowOff>
    </xdr:from>
    <xdr:to>
      <xdr:col>24</xdr:col>
      <xdr:colOff>114300</xdr:colOff>
      <xdr:row>86</xdr:row>
      <xdr:rowOff>15748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4584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525</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00000000-0008-0000-0F00-00002E010000}"/>
            </a:ext>
          </a:extLst>
        </xdr:cNvPr>
        <xdr:cNvSpPr txBox="1"/>
      </xdr:nvSpPr>
      <xdr:spPr>
        <a:xfrm>
          <a:off x="4673600" y="1457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35306</xdr:rowOff>
    </xdr:from>
    <xdr:to>
      <xdr:col>20</xdr:col>
      <xdr:colOff>38100</xdr:colOff>
      <xdr:row>85</xdr:row>
      <xdr:rowOff>136906</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746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86106</xdr:rowOff>
    </xdr:from>
    <xdr:to>
      <xdr:col>24</xdr:col>
      <xdr:colOff>63500</xdr:colOff>
      <xdr:row>85</xdr:row>
      <xdr:rowOff>136398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3797300" y="14659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156463</xdr:rowOff>
    </xdr:from>
    <xdr:to>
      <xdr:col>15</xdr:col>
      <xdr:colOff>101600</xdr:colOff>
      <xdr:row>85</xdr:row>
      <xdr:rowOff>86613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2857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35813</xdr:rowOff>
    </xdr:from>
    <xdr:to>
      <xdr:col>19</xdr:col>
      <xdr:colOff>177800</xdr:colOff>
      <xdr:row>85</xdr:row>
      <xdr:rowOff>86106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908300" y="146090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96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156972</xdr:rowOff>
    </xdr:from>
    <xdr:to>
      <xdr:col>15</xdr:col>
      <xdr:colOff>50800</xdr:colOff>
      <xdr:row>85</xdr:row>
      <xdr:rowOff>35813</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019300" y="14558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07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156972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130300" y="14508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107714</xdr:rowOff>
    </xdr:from>
    <xdr:ext cx="405111" cy="259045"/>
    <xdr:sp macro="" textlink="">
      <xdr:nvSpPr>
        <xdr:cNvPr id="311" name="n_1ave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34562</xdr:rowOff>
    </xdr:from>
    <xdr:ext cx="405111" cy="259045"/>
    <xdr:sp macro="" textlink="">
      <xdr:nvSpPr>
        <xdr:cNvPr id="312" name="n_2ave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164864</xdr:rowOff>
    </xdr:from>
    <xdr:ext cx="405111" cy="259045"/>
    <xdr:sp macro="" textlink="">
      <xdr:nvSpPr>
        <xdr:cNvPr id="313" name="n_3ave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151147</xdr:rowOff>
    </xdr:from>
    <xdr:ext cx="405111" cy="259045"/>
    <xdr:sp macro="" textlink="">
      <xdr:nvSpPr>
        <xdr:cNvPr id="314" name="n_4ave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128033</xdr:rowOff>
    </xdr:from>
    <xdr:ext cx="405111" cy="259045"/>
    <xdr:sp macro="" textlink="">
      <xdr:nvSpPr>
        <xdr:cNvPr id="315" name="n_1main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77740</xdr:rowOff>
    </xdr:from>
    <xdr:ext cx="405111" cy="259045"/>
    <xdr:sp macro="" textlink="">
      <xdr:nvSpPr>
        <xdr:cNvPr id="316" name="n_2main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17" name="n_3main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318" name="n_4main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87086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4471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90913</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87086</xdr:rowOff>
    </xdr:from>
    <xdr:to>
      <xdr:col>55</xdr:col>
      <xdr:colOff>88900</xdr:colOff>
      <xdr:row>86</xdr:row>
      <xdr:rowOff>87086</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47733</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10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67311</xdr:rowOff>
    </xdr:from>
    <xdr:to>
      <xdr:col>50</xdr:col>
      <xdr:colOff>165100</xdr:colOff>
      <xdr:row>83</xdr:row>
      <xdr:rowOff>168911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116295</xdr:rowOff>
    </xdr:from>
    <xdr:to>
      <xdr:col>46</xdr:col>
      <xdr:colOff>38100</xdr:colOff>
      <xdr:row>84</xdr:row>
      <xdr:rowOff>46445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103232</xdr:rowOff>
    </xdr:from>
    <xdr:to>
      <xdr:col>41</xdr:col>
      <xdr:colOff>101600</xdr:colOff>
      <xdr:row>84</xdr:row>
      <xdr:rowOff>33382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88537</xdr:rowOff>
    </xdr:from>
    <xdr:to>
      <xdr:col>36</xdr:col>
      <xdr:colOff>165100</xdr:colOff>
      <xdr:row>83</xdr:row>
      <xdr:rowOff>18687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90351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831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39551</xdr:rowOff>
    </xdr:from>
    <xdr:to>
      <xdr:col>46</xdr:col>
      <xdr:colOff>38100</xdr:colOff>
      <xdr:row>86</xdr:row>
      <xdr:rowOff>141151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90351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42818</xdr:rowOff>
    </xdr:from>
    <xdr:to>
      <xdr:col>41</xdr:col>
      <xdr:colOff>101600</xdr:colOff>
      <xdr:row>86</xdr:row>
      <xdr:rowOff>144418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90351</xdr:rowOff>
    </xdr:from>
    <xdr:to>
      <xdr:col>45</xdr:col>
      <xdr:colOff>177800</xdr:colOff>
      <xdr:row>86</xdr:row>
      <xdr:rowOff>93618</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83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42818</xdr:rowOff>
    </xdr:from>
    <xdr:to>
      <xdr:col>36</xdr:col>
      <xdr:colOff>165100</xdr:colOff>
      <xdr:row>86</xdr:row>
      <xdr:rowOff>144418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93618</xdr:rowOff>
    </xdr:from>
    <xdr:to>
      <xdr:col>41</xdr:col>
      <xdr:colOff>50800</xdr:colOff>
      <xdr:row>86</xdr:row>
      <xdr:rowOff>93618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62972</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49909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35214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132278</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135545</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105427</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07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116205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2326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120032</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116205</xdr:rowOff>
    </xdr:from>
    <xdr:to>
      <xdr:col>24</xdr:col>
      <xdr:colOff>152400</xdr:colOff>
      <xdr:row>108</xdr:row>
      <xdr:rowOff>116205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700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63834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8237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85407</xdr:rowOff>
    </xdr:from>
    <xdr:to>
      <xdr:col>24</xdr:col>
      <xdr:colOff>114300</xdr:colOff>
      <xdr:row>107</xdr:row>
      <xdr:rowOff>15557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825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122555</xdr:rowOff>
    </xdr:from>
    <xdr:to>
      <xdr:col>20</xdr:col>
      <xdr:colOff>38100</xdr:colOff>
      <xdr:row>107</xdr:row>
      <xdr:rowOff>52705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65405</xdr:rowOff>
    </xdr:from>
    <xdr:to>
      <xdr:col>15</xdr:col>
      <xdr:colOff>101600</xdr:colOff>
      <xdr:row>106</xdr:row>
      <xdr:rowOff>167005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8255</xdr:rowOff>
    </xdr:from>
    <xdr:to>
      <xdr:col>10</xdr:col>
      <xdr:colOff>165100</xdr:colOff>
      <xdr:row>106</xdr:row>
      <xdr:rowOff>109855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171132</xdr:rowOff>
    </xdr:from>
    <xdr:to>
      <xdr:col>6</xdr:col>
      <xdr:colOff>38100</xdr:colOff>
      <xdr:row>106</xdr:row>
      <xdr:rowOff>101282</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817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76836</xdr:rowOff>
    </xdr:from>
    <xdr:to>
      <xdr:col>24</xdr:col>
      <xdr:colOff>114300</xdr:colOff>
      <xdr:row>107</xdr:row>
      <xdr:rowOff>6986</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99713</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810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85407</xdr:rowOff>
    </xdr:from>
    <xdr:to>
      <xdr:col>20</xdr:col>
      <xdr:colOff>38100</xdr:colOff>
      <xdr:row>107</xdr:row>
      <xdr:rowOff>15557</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127636</xdr:rowOff>
    </xdr:from>
    <xdr:to>
      <xdr:col>24</xdr:col>
      <xdr:colOff>63500</xdr:colOff>
      <xdr:row>106</xdr:row>
      <xdr:rowOff>136207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3797300" y="18301336"/>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31114</xdr:rowOff>
    </xdr:from>
    <xdr:to>
      <xdr:col>15</xdr:col>
      <xdr:colOff>101600</xdr:colOff>
      <xdr:row>106</xdr:row>
      <xdr:rowOff>132714</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81914</xdr:rowOff>
    </xdr:from>
    <xdr:to>
      <xdr:col>19</xdr:col>
      <xdr:colOff>177800</xdr:colOff>
      <xdr:row>106</xdr:row>
      <xdr:rowOff>136207</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908300" y="182556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145414</xdr:rowOff>
    </xdr:from>
    <xdr:to>
      <xdr:col>10</xdr:col>
      <xdr:colOff>165100</xdr:colOff>
      <xdr:row>106</xdr:row>
      <xdr:rowOff>75564</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24764</xdr:rowOff>
    </xdr:from>
    <xdr:to>
      <xdr:col>15</xdr:col>
      <xdr:colOff>50800</xdr:colOff>
      <xdr:row>106</xdr:row>
      <xdr:rowOff>81914</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8198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88264</xdr:rowOff>
    </xdr:from>
    <xdr:to>
      <xdr:col>6</xdr:col>
      <xdr:colOff>38100</xdr:colOff>
      <xdr:row>106</xdr:row>
      <xdr:rowOff>18414</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139064</xdr:rowOff>
    </xdr:from>
    <xdr:to>
      <xdr:col>10</xdr:col>
      <xdr:colOff>114300</xdr:colOff>
      <xdr:row>106</xdr:row>
      <xdr:rowOff>24764</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81413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43832</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158132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100982</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92409</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826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32084</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03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149241</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92091</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92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34941</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F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107</xdr:row>
      <xdr:rowOff>763</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0476865" y="17084039"/>
          <a:ext cx="0" cy="126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4590</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F00-0000CD010000}"/>
            </a:ext>
          </a:extLst>
        </xdr:cNvPr>
        <xdr:cNvSpPr txBox="1"/>
      </xdr:nvSpPr>
      <xdr:spPr>
        <a:xfrm>
          <a:off x="10515600" y="183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763</xdr:rowOff>
    </xdr:from>
    <xdr:to>
      <xdr:col>55</xdr:col>
      <xdr:colOff>88900</xdr:colOff>
      <xdr:row>107</xdr:row>
      <xdr:rowOff>763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F00-0000CF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3827</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F00-0000D1010000}"/>
            </a:ext>
          </a:extLst>
        </xdr:cNvPr>
        <xdr:cNvSpPr txBox="1"/>
      </xdr:nvSpPr>
      <xdr:spPr>
        <a:xfrm>
          <a:off x="1051560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0426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139700</xdr:rowOff>
    </xdr:from>
    <xdr:to>
      <xdr:col>50</xdr:col>
      <xdr:colOff>165100</xdr:colOff>
      <xdr:row>101</xdr:row>
      <xdr:rowOff>69850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588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699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9398</xdr:rowOff>
    </xdr:from>
    <xdr:to>
      <xdr:col>41</xdr:col>
      <xdr:colOff>101600</xdr:colOff>
      <xdr:row>101</xdr:row>
      <xdr:rowOff>110998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81050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921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59689</xdr:rowOff>
    </xdr:from>
    <xdr:to>
      <xdr:col>55</xdr:col>
      <xdr:colOff>50800</xdr:colOff>
      <xdr:row>99</xdr:row>
      <xdr:rowOff>161289</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0426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12716</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F00-0000DD010000}"/>
            </a:ext>
          </a:extLst>
        </xdr:cNvPr>
        <xdr:cNvSpPr txBox="1"/>
      </xdr:nvSpPr>
      <xdr:spPr>
        <a:xfrm>
          <a:off x="105156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87122</xdr:rowOff>
    </xdr:from>
    <xdr:to>
      <xdr:col>50</xdr:col>
      <xdr:colOff>165100</xdr:colOff>
      <xdr:row>100</xdr:row>
      <xdr:rowOff>17272</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95885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110489</xdr:rowOff>
    </xdr:from>
    <xdr:to>
      <xdr:col>55</xdr:col>
      <xdr:colOff>0</xdr:colOff>
      <xdr:row>99</xdr:row>
      <xdr:rowOff>137922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9639300" y="170840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109982</xdr:rowOff>
    </xdr:from>
    <xdr:to>
      <xdr:col>46</xdr:col>
      <xdr:colOff>38100</xdr:colOff>
      <xdr:row>100</xdr:row>
      <xdr:rowOff>40132</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869950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137922</xdr:rowOff>
    </xdr:from>
    <xdr:to>
      <xdr:col>50</xdr:col>
      <xdr:colOff>114300</xdr:colOff>
      <xdr:row>99</xdr:row>
      <xdr:rowOff>160782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8750300" y="17111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137413</xdr:rowOff>
    </xdr:from>
    <xdr:to>
      <xdr:col>41</xdr:col>
      <xdr:colOff>101600</xdr:colOff>
      <xdr:row>100</xdr:row>
      <xdr:rowOff>67563</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7810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160782</xdr:rowOff>
    </xdr:from>
    <xdr:to>
      <xdr:col>45</xdr:col>
      <xdr:colOff>177800</xdr:colOff>
      <xdr:row>100</xdr:row>
      <xdr:rowOff>16763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7861300" y="17134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155702</xdr:rowOff>
    </xdr:from>
    <xdr:to>
      <xdr:col>36</xdr:col>
      <xdr:colOff>165100</xdr:colOff>
      <xdr:row>100</xdr:row>
      <xdr:rowOff>85852</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92150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16763</xdr:rowOff>
    </xdr:from>
    <xdr:to>
      <xdr:col>41</xdr:col>
      <xdr:colOff>50800</xdr:colOff>
      <xdr:row>100</xdr:row>
      <xdr:rowOff>35052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972300" y="17161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60977</xdr:rowOff>
    </xdr:from>
    <xdr:ext cx="469744" cy="259045"/>
    <xdr:sp macro="" textlink="">
      <xdr:nvSpPr>
        <xdr:cNvPr id="486" name="n_1aveValue【市民会館】&#10;一人当たり面積">
          <a:extLst>
            <a:ext uri="{FF2B5EF4-FFF2-40B4-BE49-F238E27FC236}">
              <a16:creationId xmlns:a16="http://schemas.microsoft.com/office/drawing/2014/main" id="{00000000-0008-0000-0F00-0000E6010000}"/>
            </a:ext>
          </a:extLst>
        </xdr:cNvPr>
        <xdr:cNvSpPr txBox="1"/>
      </xdr:nvSpPr>
      <xdr:spPr>
        <a:xfrm>
          <a:off x="9391727"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83838</xdr:rowOff>
    </xdr:from>
    <xdr:ext cx="469744" cy="259045"/>
    <xdr:sp macro="" textlink="">
      <xdr:nvSpPr>
        <xdr:cNvPr id="487" name="n_2aveValue【市民会館】&#10;一人当たり面積">
          <a:extLst>
            <a:ext uri="{FF2B5EF4-FFF2-40B4-BE49-F238E27FC236}">
              <a16:creationId xmlns:a16="http://schemas.microsoft.com/office/drawing/2014/main" id="{00000000-0008-0000-0F00-0000E7010000}"/>
            </a:ext>
          </a:extLst>
        </xdr:cNvPr>
        <xdr:cNvSpPr txBox="1"/>
      </xdr:nvSpPr>
      <xdr:spPr>
        <a:xfrm>
          <a:off x="8515427" y="174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102125</xdr:rowOff>
    </xdr:from>
    <xdr:ext cx="469744" cy="259045"/>
    <xdr:sp macro="" textlink="">
      <xdr:nvSpPr>
        <xdr:cNvPr id="488" name="n_3aveValue【市民会館】&#10;一人当たり面積">
          <a:extLst>
            <a:ext uri="{FF2B5EF4-FFF2-40B4-BE49-F238E27FC236}">
              <a16:creationId xmlns:a16="http://schemas.microsoft.com/office/drawing/2014/main" id="{00000000-0008-0000-0F00-0000E8010000}"/>
            </a:ext>
          </a:extLst>
        </xdr:cNvPr>
        <xdr:cNvSpPr txBox="1"/>
      </xdr:nvSpPr>
      <xdr:spPr>
        <a:xfrm>
          <a:off x="7626427" y="1741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38116</xdr:rowOff>
    </xdr:from>
    <xdr:ext cx="469744" cy="259045"/>
    <xdr:sp macro="" textlink="">
      <xdr:nvSpPr>
        <xdr:cNvPr id="489" name="n_4aveValue【市民会館】&#10;一人当たり面積">
          <a:extLst>
            <a:ext uri="{FF2B5EF4-FFF2-40B4-BE49-F238E27FC236}">
              <a16:creationId xmlns:a16="http://schemas.microsoft.com/office/drawing/2014/main" id="{00000000-0008-0000-0F00-0000E9010000}"/>
            </a:ext>
          </a:extLst>
        </xdr:cNvPr>
        <xdr:cNvSpPr txBox="1"/>
      </xdr:nvSpPr>
      <xdr:spPr>
        <a:xfrm>
          <a:off x="6737427"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33799</xdr:rowOff>
    </xdr:from>
    <xdr:ext cx="469744" cy="259045"/>
    <xdr:sp macro="" textlink="">
      <xdr:nvSpPr>
        <xdr:cNvPr id="490" name="n_1mainValue【市民会館】&#10;一人当たり面積">
          <a:extLst>
            <a:ext uri="{FF2B5EF4-FFF2-40B4-BE49-F238E27FC236}">
              <a16:creationId xmlns:a16="http://schemas.microsoft.com/office/drawing/2014/main" id="{00000000-0008-0000-0F00-0000EA010000}"/>
            </a:ext>
          </a:extLst>
        </xdr:cNvPr>
        <xdr:cNvSpPr txBox="1"/>
      </xdr:nvSpPr>
      <xdr:spPr>
        <a:xfrm>
          <a:off x="9391727" y="168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56659</xdr:rowOff>
    </xdr:from>
    <xdr:ext cx="469744" cy="259045"/>
    <xdr:sp macro="" textlink="">
      <xdr:nvSpPr>
        <xdr:cNvPr id="491" name="n_2mainValue【市民会館】&#10;一人当たり面積">
          <a:extLst>
            <a:ext uri="{FF2B5EF4-FFF2-40B4-BE49-F238E27FC236}">
              <a16:creationId xmlns:a16="http://schemas.microsoft.com/office/drawing/2014/main" id="{00000000-0008-0000-0F00-0000EB010000}"/>
            </a:ext>
          </a:extLst>
        </xdr:cNvPr>
        <xdr:cNvSpPr txBox="1"/>
      </xdr:nvSpPr>
      <xdr:spPr>
        <a:xfrm>
          <a:off x="8515427" y="168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84090</xdr:rowOff>
    </xdr:from>
    <xdr:ext cx="469744" cy="259045"/>
    <xdr:sp macro="" textlink="">
      <xdr:nvSpPr>
        <xdr:cNvPr id="492" name="n_3mainValue【市民会館】&#10;一人当たり面積">
          <a:extLst>
            <a:ext uri="{FF2B5EF4-FFF2-40B4-BE49-F238E27FC236}">
              <a16:creationId xmlns:a16="http://schemas.microsoft.com/office/drawing/2014/main" id="{00000000-0008-0000-0F00-0000EC010000}"/>
            </a:ext>
          </a:extLst>
        </xdr:cNvPr>
        <xdr:cNvSpPr txBox="1"/>
      </xdr:nvSpPr>
      <xdr:spPr>
        <a:xfrm>
          <a:off x="7626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102379</xdr:rowOff>
    </xdr:from>
    <xdr:ext cx="469744" cy="259045"/>
    <xdr:sp macro="" textlink="">
      <xdr:nvSpPr>
        <xdr:cNvPr id="493" name="n_4mainValue【市民会館】&#10;一人当たり面積">
          <a:extLst>
            <a:ext uri="{FF2B5EF4-FFF2-40B4-BE49-F238E27FC236}">
              <a16:creationId xmlns:a16="http://schemas.microsoft.com/office/drawing/2014/main" id="{00000000-0008-0000-0F00-0000ED010000}"/>
            </a:ext>
          </a:extLst>
        </xdr:cNvPr>
        <xdr:cNvSpPr txBox="1"/>
      </xdr:nvSpPr>
      <xdr:spPr>
        <a:xfrm>
          <a:off x="6737427" y="1690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14151</xdr:rowOff>
    </xdr:from>
    <xdr:to>
      <xdr:col>85</xdr:col>
      <xdr:colOff>126364</xdr:colOff>
      <xdr:row>41</xdr:row>
      <xdr:rowOff>87630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8434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132278</xdr:rowOff>
    </xdr:from>
    <xdr:ext cx="405111"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14151</xdr:rowOff>
    </xdr:from>
    <xdr:to>
      <xdr:col>86</xdr:col>
      <xdr:colOff>25400</xdr:colOff>
      <xdr:row>34</xdr:row>
      <xdr:rowOff>14151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13987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154396</xdr:rowOff>
    </xdr:from>
    <xdr:to>
      <xdr:col>81</xdr:col>
      <xdr:colOff>101600</xdr:colOff>
      <xdr:row>34</xdr:row>
      <xdr:rowOff>84546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53158</xdr:rowOff>
    </xdr:from>
    <xdr:to>
      <xdr:col>72</xdr:col>
      <xdr:colOff>38100</xdr:colOff>
      <xdr:row>35</xdr:row>
      <xdr:rowOff>154758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102144</xdr:rowOff>
    </xdr:from>
    <xdr:to>
      <xdr:col>85</xdr:col>
      <xdr:colOff>177800</xdr:colOff>
      <xdr:row>36</xdr:row>
      <xdr:rowOff>32294</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80571</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08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146231</xdr:rowOff>
    </xdr:from>
    <xdr:to>
      <xdr:col>81</xdr:col>
      <xdr:colOff>101600</xdr:colOff>
      <xdr:row>35</xdr:row>
      <xdr:rowOff>76381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25581</xdr:rowOff>
    </xdr:from>
    <xdr:to>
      <xdr:col>85</xdr:col>
      <xdr:colOff>127000</xdr:colOff>
      <xdr:row>35</xdr:row>
      <xdr:rowOff>152944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02633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139881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60263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72753</xdr:rowOff>
    </xdr:from>
    <xdr:to>
      <xdr:col>72</xdr:col>
      <xdr:colOff>38100</xdr:colOff>
      <xdr:row>36</xdr:row>
      <xdr:rowOff>2903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123553</xdr:rowOff>
    </xdr:from>
    <xdr:to>
      <xdr:col>76</xdr:col>
      <xdr:colOff>114300</xdr:colOff>
      <xdr:row>35</xdr:row>
      <xdr:rowOff>139881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1243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101073</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67508</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10358</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165480</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673544"/>
          <a:ext cx="0" cy="146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1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4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6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50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5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5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142919</xdr:rowOff>
    </xdr:from>
    <xdr:to>
      <xdr:col>116</xdr:col>
      <xdr:colOff>114300</xdr:colOff>
      <xdr:row>37</xdr:row>
      <xdr:rowOff>73069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63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165796</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1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36775</xdr:rowOff>
    </xdr:from>
    <xdr:to>
      <xdr:col>112</xdr:col>
      <xdr:colOff>38100</xdr:colOff>
      <xdr:row>37</xdr:row>
      <xdr:rowOff>138375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63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22269</xdr:rowOff>
    </xdr:from>
    <xdr:to>
      <xdr:col>116</xdr:col>
      <xdr:colOff>63500</xdr:colOff>
      <xdr:row>37</xdr:row>
      <xdr:rowOff>87575</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6365919"/>
          <a:ext cx="838200" cy="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113969</xdr:rowOff>
    </xdr:from>
    <xdr:to>
      <xdr:col>107</xdr:col>
      <xdr:colOff>101600</xdr:colOff>
      <xdr:row>35</xdr:row>
      <xdr:rowOff>44119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59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164769</xdr:rowOff>
    </xdr:from>
    <xdr:to>
      <xdr:col>111</xdr:col>
      <xdr:colOff>177800</xdr:colOff>
      <xdr:row>37</xdr:row>
      <xdr:rowOff>87575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0434300" y="5994069"/>
          <a:ext cx="889000" cy="4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114910</xdr:rowOff>
    </xdr:from>
    <xdr:to>
      <xdr:col>102</xdr:col>
      <xdr:colOff>165100</xdr:colOff>
      <xdr:row>36</xdr:row>
      <xdr:rowOff>45060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61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164769</xdr:rowOff>
    </xdr:from>
    <xdr:to>
      <xdr:col>107</xdr:col>
      <xdr:colOff>50800</xdr:colOff>
      <xdr:row>35</xdr:row>
      <xdr:rowOff>165710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5994069"/>
          <a:ext cx="889000" cy="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133434</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43411" y="66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8079</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67111" y="65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14562</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78111" y="67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154902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1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60646</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571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61587</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58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964365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104339</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9705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95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42273</xdr:rowOff>
    </xdr:from>
    <xdr:to>
      <xdr:col>85</xdr:col>
      <xdr:colOff>177800</xdr:colOff>
      <xdr:row>63</xdr:row>
      <xdr:rowOff>143873</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128650</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1075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5430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21227</xdr:rowOff>
    </xdr:from>
    <xdr:to>
      <xdr:col>85</xdr:col>
      <xdr:colOff>127000</xdr:colOff>
      <xdr:row>63</xdr:row>
      <xdr:rowOff>93073</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481300" y="108225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70031</xdr:rowOff>
    </xdr:from>
    <xdr:to>
      <xdr:col>76</xdr:col>
      <xdr:colOff>165100</xdr:colOff>
      <xdr:row>63</xdr:row>
      <xdr:rowOff>181</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541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120831</xdr:rowOff>
    </xdr:from>
    <xdr:to>
      <xdr:col>81</xdr:col>
      <xdr:colOff>50800</xdr:colOff>
      <xdr:row>63</xdr:row>
      <xdr:rowOff>21227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4592300" y="107507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120831</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703300" y="106788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48985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814300" y="106070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157134</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168564</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103250</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116312</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162758</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53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55897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17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57150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1323300" y="1085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xdr:rowOff>
    </xdr:from>
    <xdr:to>
      <xdr:col>98</xdr:col>
      <xdr:colOff>38100</xdr:colOff>
      <xdr:row>63</xdr:row>
      <xdr:rowOff>115570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64770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8656300" y="10858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158767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106697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34289</xdr:rowOff>
    </xdr:from>
    <xdr:to>
      <xdr:col>85</xdr:col>
      <xdr:colOff>126364</xdr:colOff>
      <xdr:row>84</xdr:row>
      <xdr:rowOff>99061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6318864" y="13407389"/>
          <a:ext cx="0" cy="109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102888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6357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99061</xdr:rowOff>
    </xdr:from>
    <xdr:to>
      <xdr:col>86</xdr:col>
      <xdr:colOff>25400</xdr:colOff>
      <xdr:row>84</xdr:row>
      <xdr:rowOff>99061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450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152416</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6357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34289</xdr:rowOff>
    </xdr:from>
    <xdr:to>
      <xdr:col>86</xdr:col>
      <xdr:colOff>25400</xdr:colOff>
      <xdr:row>78</xdr:row>
      <xdr:rowOff>34289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109238</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6357600" y="13653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62687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158750</xdr:rowOff>
    </xdr:from>
    <xdr:to>
      <xdr:col>81</xdr:col>
      <xdr:colOff>101600</xdr:colOff>
      <xdr:row>80</xdr:row>
      <xdr:rowOff>88900</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5430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6350</xdr:rowOff>
    </xdr:from>
    <xdr:to>
      <xdr:col>76</xdr:col>
      <xdr:colOff>165100</xdr:colOff>
      <xdr:row>80</xdr:row>
      <xdr:rowOff>107950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541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67311</xdr:rowOff>
    </xdr:from>
    <xdr:to>
      <xdr:col>72</xdr:col>
      <xdr:colOff>38100</xdr:colOff>
      <xdr:row>78</xdr:row>
      <xdr:rowOff>168911</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652500" y="1344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97789</xdr:rowOff>
    </xdr:from>
    <xdr:to>
      <xdr:col>67</xdr:col>
      <xdr:colOff>101600</xdr:colOff>
      <xdr:row>78</xdr:row>
      <xdr:rowOff>27939</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763500" y="1329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132080</xdr:rowOff>
    </xdr:from>
    <xdr:to>
      <xdr:col>85</xdr:col>
      <xdr:colOff>177800</xdr:colOff>
      <xdr:row>84</xdr:row>
      <xdr:rowOff>62230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6268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47007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6357600" y="1427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84</xdr:row>
      <xdr:rowOff>11430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481300" y="1427226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97789</xdr:rowOff>
    </xdr:from>
    <xdr:to>
      <xdr:col>76</xdr:col>
      <xdr:colOff>165100</xdr:colOff>
      <xdr:row>85</xdr:row>
      <xdr:rowOff>27939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541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84</xdr:row>
      <xdr:rowOff>148589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4592300" y="1427226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128270</xdr:rowOff>
    </xdr:from>
    <xdr:to>
      <xdr:col>72</xdr:col>
      <xdr:colOff>38100</xdr:colOff>
      <xdr:row>86</xdr:row>
      <xdr:rowOff>58420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65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148589</xdr:rowOff>
    </xdr:from>
    <xdr:to>
      <xdr:col>76</xdr:col>
      <xdr:colOff>114300</xdr:colOff>
      <xdr:row>86</xdr:row>
      <xdr:rowOff>7620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3703300" y="1455038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44450</xdr:rowOff>
    </xdr:from>
    <xdr:to>
      <xdr:col>67</xdr:col>
      <xdr:colOff>101600</xdr:colOff>
      <xdr:row>85</xdr:row>
      <xdr:rowOff>146050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76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95250</xdr:rowOff>
    </xdr:from>
    <xdr:to>
      <xdr:col>71</xdr:col>
      <xdr:colOff>177800</xdr:colOff>
      <xdr:row>86</xdr:row>
      <xdr:rowOff>7620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814300" y="14668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105427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124477</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13988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44466</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19066</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49547</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137177</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5978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125730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1323300" y="1434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154939</xdr:rowOff>
    </xdr:from>
    <xdr:to>
      <xdr:col>107</xdr:col>
      <xdr:colOff>101600</xdr:colOff>
      <xdr:row>84</xdr:row>
      <xdr:rowOff>85089</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84</xdr:row>
      <xdr:rowOff>34289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0434300" y="143560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34289</xdr:rowOff>
    </xdr:from>
    <xdr:to>
      <xdr:col>107</xdr:col>
      <xdr:colOff>50800</xdr:colOff>
      <xdr:row>85</xdr:row>
      <xdr:rowOff>140970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9545300" y="1443608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21607</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63516</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2557</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76216</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F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6318864" y="1744980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F00-000056030000}"/>
            </a:ext>
          </a:extLst>
        </xdr:cNvPr>
        <xdr:cNvSpPr txBox="1"/>
      </xdr:nvSpPr>
      <xdr:spPr>
        <a:xfrm>
          <a:off x="16357600" y="184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856" name="【庁舎】&#10;有形固定資産減価償却率最大値テキスト">
          <a:extLst>
            <a:ext uri="{FF2B5EF4-FFF2-40B4-BE49-F238E27FC236}">
              <a16:creationId xmlns:a16="http://schemas.microsoft.com/office/drawing/2014/main" id="{00000000-0008-0000-0F00-000058030000}"/>
            </a:ext>
          </a:extLst>
        </xdr:cNvPr>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58690</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F00-00005A030000}"/>
            </a:ext>
          </a:extLst>
        </xdr:cNvPr>
        <xdr:cNvSpPr txBox="1"/>
      </xdr:nvSpPr>
      <xdr:spPr>
        <a:xfrm>
          <a:off x="16357600" y="17889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6268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4541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3652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6268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34562</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F00-000066030000}"/>
            </a:ext>
          </a:extLst>
        </xdr:cNvPr>
        <xdr:cNvSpPr txBox="1"/>
      </xdr:nvSpPr>
      <xdr:spPr>
        <a:xfrm>
          <a:off x="16357600" y="1769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78487</xdr:rowOff>
    </xdr:from>
    <xdr:to>
      <xdr:col>85</xdr:col>
      <xdr:colOff>127000</xdr:colOff>
      <xdr:row>104</xdr:row>
      <xdr:rowOff>62485</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5481300" y="17737837"/>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34544</xdr:rowOff>
    </xdr:from>
    <xdr:to>
      <xdr:col>76</xdr:col>
      <xdr:colOff>165100</xdr:colOff>
      <xdr:row>102</xdr:row>
      <xdr:rowOff>136144</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4541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103</xdr:row>
      <xdr:rowOff>78487</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4592300" y="17573244"/>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365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96774</xdr:rowOff>
    </xdr:from>
    <xdr:to>
      <xdr:col>76</xdr:col>
      <xdr:colOff>114300</xdr:colOff>
      <xdr:row>102</xdr:row>
      <xdr:rowOff>85344</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3703300" y="174132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61976</xdr:rowOff>
    </xdr:from>
    <xdr:to>
      <xdr:col>67</xdr:col>
      <xdr:colOff>101600</xdr:colOff>
      <xdr:row>100</xdr:row>
      <xdr:rowOff>163576</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2763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112776</xdr:rowOff>
    </xdr:from>
    <xdr:to>
      <xdr:col>71</xdr:col>
      <xdr:colOff>177800</xdr:colOff>
      <xdr:row>101</xdr:row>
      <xdr:rowOff>96774</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2814300" y="172577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F00-00006F030000}"/>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F00-000070030000}"/>
            </a:ext>
          </a:extLst>
        </xdr:cNvPr>
        <xdr:cNvSpPr txBox="1"/>
      </xdr:nvSpPr>
      <xdr:spPr>
        <a:xfrm>
          <a:off x="14389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F00-000071030000}"/>
            </a:ext>
          </a:extLst>
        </xdr:cNvPr>
        <xdr:cNvSpPr txBox="1"/>
      </xdr:nvSpPr>
      <xdr:spPr>
        <a:xfrm>
          <a:off x="13500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159275</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F00-000072030000}"/>
            </a:ext>
          </a:extLst>
        </xdr:cNvPr>
        <xdr:cNvSpPr txBox="1"/>
      </xdr:nvSpPr>
      <xdr:spPr>
        <a:xfrm>
          <a:off x="12611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145814</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152671</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F00-000075030000}"/>
            </a:ext>
          </a:extLst>
        </xdr:cNvPr>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8653</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F00-000076030000}"/>
            </a:ext>
          </a:extLst>
        </xdr:cNvPr>
        <xdr:cNvSpPr txBox="1"/>
      </xdr:nvSpPr>
      <xdr:spPr>
        <a:xfrm>
          <a:off x="12611744" y="169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30480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22160864" y="170840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74403</xdr:rowOff>
    </xdr:from>
    <xdr:ext cx="469744" cy="259045"/>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221996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2110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5806</xdr:rowOff>
    </xdr:from>
    <xdr:to>
      <xdr:col>112</xdr:col>
      <xdr:colOff>38100</xdr:colOff>
      <xdr:row>104</xdr:row>
      <xdr:rowOff>107406</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127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154395</xdr:rowOff>
    </xdr:from>
    <xdr:to>
      <xdr:col>107</xdr:col>
      <xdr:colOff>101600</xdr:colOff>
      <xdr:row>104</xdr:row>
      <xdr:rowOff>84545</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0383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170724</xdr:rowOff>
    </xdr:from>
    <xdr:to>
      <xdr:col>102</xdr:col>
      <xdr:colOff>165100</xdr:colOff>
      <xdr:row>104</xdr:row>
      <xdr:rowOff>100874</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9494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169092</xdr:rowOff>
    </xdr:from>
    <xdr:to>
      <xdr:col>98</xdr:col>
      <xdr:colOff>38100</xdr:colOff>
      <xdr:row>103</xdr:row>
      <xdr:rowOff>99242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860550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152944</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1323300" y="181356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166007</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20434300" y="181551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7620</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9545300" y="181682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141332</xdr:rowOff>
    </xdr:from>
    <xdr:to>
      <xdr:col>98</xdr:col>
      <xdr:colOff>38100</xdr:colOff>
      <xdr:row>106</xdr:row>
      <xdr:rowOff>71482</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8605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20682</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8656300" y="181813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123933</xdr:rowOff>
    </xdr:from>
    <xdr:ext cx="469744" cy="259045"/>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117401</xdr:rowOff>
    </xdr:from>
    <xdr:ext cx="469744" cy="259045"/>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9310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115769</xdr:rowOff>
    </xdr:from>
    <xdr:ext cx="469744" cy="259045"/>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84214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23421</xdr:rowOff>
    </xdr:from>
    <xdr:ext cx="469744" cy="259045"/>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62609</xdr:rowOff>
    </xdr:from>
    <xdr:ext cx="469744" cy="259045"/>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8421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主な項目のうち、体育館・プールについては、有形固定資産減価償却率が</a:t>
          </a:r>
          <a:r>
            <a:rPr kumimoji="1" lang="en-US" altLang="ja-JP" sz="1100">
              <a:solidFill>
                <a:schemeClr val="dk1"/>
              </a:solidFill>
              <a:effectLst/>
              <a:latin typeface="+mn-lt"/>
              <a:ea typeface="+mn-ea"/>
              <a:cs typeface="+mn-cs"/>
            </a:rPr>
            <a:t>81.6%</a:t>
          </a:r>
          <a:r>
            <a:rPr kumimoji="1" lang="ja-JP" altLang="ja-JP" sz="1100">
              <a:solidFill>
                <a:schemeClr val="dk1"/>
              </a:solidFill>
              <a:effectLst/>
              <a:latin typeface="+mn-lt"/>
              <a:ea typeface="+mn-ea"/>
              <a:cs typeface="+mn-cs"/>
            </a:rPr>
            <a:t>と類似団体内平均よりも</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ポイント高い状況にあ</a:t>
          </a:r>
          <a:r>
            <a:rPr kumimoji="1" lang="ja-JP" altLang="en-US" sz="1100">
              <a:solidFill>
                <a:schemeClr val="dk1"/>
              </a:solidFill>
              <a:effectLst/>
              <a:latin typeface="+mn-lt"/>
              <a:ea typeface="+mn-ea"/>
              <a:cs typeface="+mn-cs"/>
            </a:rPr>
            <a:t>り、施設の老朽化が進んでいる。</a:t>
          </a:r>
          <a:r>
            <a:rPr kumimoji="1" lang="ja-JP" altLang="ja-JP" sz="1100">
              <a:solidFill>
                <a:schemeClr val="dk1"/>
              </a:solidFill>
              <a:effectLst/>
              <a:latin typeface="+mn-lt"/>
              <a:ea typeface="+mn-ea"/>
              <a:cs typeface="+mn-cs"/>
            </a:rPr>
            <a:t>また、学校施設の補完の役割もあるため修繕による維持を図っているが、</a:t>
          </a:r>
          <a:r>
            <a:rPr kumimoji="1" lang="ja-JP" altLang="en-US" sz="1100">
              <a:solidFill>
                <a:schemeClr val="dk1"/>
              </a:solidFill>
              <a:effectLst/>
              <a:latin typeface="+mn-lt"/>
              <a:ea typeface="+mn-ea"/>
              <a:cs typeface="+mn-cs"/>
            </a:rPr>
            <a:t>小・中学校の統合再編を控え、</a:t>
          </a:r>
          <a:r>
            <a:rPr kumimoji="1" lang="ja-JP" altLang="ja-JP" sz="1100">
              <a:solidFill>
                <a:schemeClr val="dk1"/>
              </a:solidFill>
              <a:effectLst/>
              <a:latin typeface="+mn-lt"/>
              <a:ea typeface="+mn-ea"/>
              <a:cs typeface="+mn-cs"/>
            </a:rPr>
            <a:t>両施設のあり方も検討する必要がある。</a:t>
          </a:r>
          <a:endParaRPr lang="ja-JP" altLang="ja-JP" sz="1400">
            <a:effectLst/>
          </a:endParaRPr>
        </a:p>
        <a:p>
          <a:r>
            <a:rPr kumimoji="1" lang="ja-JP" altLang="ja-JP" sz="1100">
              <a:solidFill>
                <a:schemeClr val="dk1"/>
              </a:solidFill>
              <a:effectLst/>
              <a:latin typeface="+mn-lt"/>
              <a:ea typeface="+mn-ea"/>
              <a:cs typeface="+mn-cs"/>
            </a:rPr>
            <a:t>　市民会館については、合併前の旧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町それぞれに設置されていたため、一人たり面積は</a:t>
          </a:r>
          <a:r>
            <a:rPr kumimoji="1" lang="en-US" altLang="ja-JP" sz="1100">
              <a:solidFill>
                <a:schemeClr val="dk1"/>
              </a:solidFill>
              <a:effectLst/>
              <a:latin typeface="+mn-lt"/>
              <a:ea typeface="+mn-ea"/>
              <a:cs typeface="+mn-cs"/>
            </a:rPr>
            <a:t>0.330</a:t>
          </a:r>
          <a:r>
            <a:rPr kumimoji="1" lang="ja-JP" altLang="ja-JP" sz="1100">
              <a:solidFill>
                <a:schemeClr val="dk1"/>
              </a:solidFill>
              <a:effectLst/>
              <a:latin typeface="+mn-lt"/>
              <a:ea typeface="+mn-ea"/>
              <a:cs typeface="+mn-cs"/>
            </a:rPr>
            <a:t>㎡と類似団体内平均を上回っている。有形固定資産減価償却率は</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と低い値であるが、施設の規模が大きいため経年と共に修繕費の増大も予想され、点検・診断の確実な実施とそれをふまえた予防保全型維持管理が必要である。</a:t>
          </a:r>
          <a:endParaRPr lang="ja-JP" altLang="ja-JP" sz="1400">
            <a:effectLst/>
          </a:endParaRPr>
        </a:p>
        <a:p>
          <a:r>
            <a:rPr kumimoji="1" lang="ja-JP" altLang="ja-JP" sz="1100">
              <a:solidFill>
                <a:schemeClr val="dk1"/>
              </a:solidFill>
              <a:effectLst/>
              <a:latin typeface="+mn-lt"/>
              <a:ea typeface="+mn-ea"/>
              <a:cs typeface="+mn-cs"/>
            </a:rPr>
            <a:t>　庁舎については、合併により旧町</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庁舎を除却、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庁舎を用途変更し新たな庁舎を建設したため、有形固定資産減価償却率は</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と低い状況にある。施設の規模が大きいため経年と共に修繕費の増大も予想され、点検・診断の確実な実施とそれをふまえた予防保全型維持管理が必要である。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次産業主体の農村地帯であり、法人数が少ないため法人町民税が少ないことが類似団体、全国平均及び県平均と比較して下回っている要因である。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今後も、企業進出などを見込むことが難しく、数値の改善は容易ではない。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収納率の向上の強化や人口流出を食い止めることなどにより自主財源の確保に努めながら、事業の取捨選択、事務事業の見直し、公共施設の再編等の行財政改革により財政健全化を図る。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25599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分子となる経常経費充当一般財源が、補助費等及び公債費の増加により増加したこと、一方、分母となる経常一般財源等が、合併算定替の逓減による普通交付税の減少により減少したため。前年度より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扶助費の増加は今後も見込まれ、経常一般財源等の減少も予想されることから今後も上昇傾向にあると予想される。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人件費など経常経費の削減に努める。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162278</xdr:rowOff>
    </xdr:from>
    <xdr:to>
      <xdr:col>23</xdr:col>
      <xdr:colOff>133350</xdr:colOff>
      <xdr:row>67</xdr:row>
      <xdr:rowOff>85372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620728"/>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57449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85372</xdr:rowOff>
    </xdr:from>
    <xdr:to>
      <xdr:col>24</xdr:col>
      <xdr:colOff>12700</xdr:colOff>
      <xdr:row>67</xdr:row>
      <xdr:rowOff>85372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7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77205</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162278</xdr:rowOff>
    </xdr:from>
    <xdr:to>
      <xdr:col>24</xdr:col>
      <xdr:colOff>12700</xdr:colOff>
      <xdr:row>61</xdr:row>
      <xdr:rowOff>162278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62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65</xdr:row>
      <xdr:rowOff>133350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22895"/>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69444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7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20461</xdr:rowOff>
    </xdr:from>
    <xdr:to>
      <xdr:col>19</xdr:col>
      <xdr:colOff>133350</xdr:colOff>
      <xdr:row>64</xdr:row>
      <xdr:rowOff>50095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218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9878</xdr:rowOff>
    </xdr:from>
    <xdr:to>
      <xdr:col>19</xdr:col>
      <xdr:colOff>184150</xdr:colOff>
      <xdr:row>63</xdr:row>
      <xdr:rowOff>111478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121655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68439</xdr:rowOff>
    </xdr:from>
    <xdr:to>
      <xdr:col>15</xdr:col>
      <xdr:colOff>82550</xdr:colOff>
      <xdr:row>63</xdr:row>
      <xdr:rowOff>20461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2688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20461</xdr:rowOff>
    </xdr:from>
    <xdr:to>
      <xdr:col>15</xdr:col>
      <xdr:colOff>133350</xdr:colOff>
      <xdr:row>62</xdr:row>
      <xdr:rowOff>122061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132238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137583</xdr:rowOff>
    </xdr:from>
    <xdr:to>
      <xdr:col>11</xdr:col>
      <xdr:colOff>31750</xdr:colOff>
      <xdr:row>61</xdr:row>
      <xdr:rowOff>68439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9910233"/>
          <a:ext cx="8890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17639</xdr:rowOff>
    </xdr:from>
    <xdr:to>
      <xdr:col>11</xdr:col>
      <xdr:colOff>82550</xdr:colOff>
      <xdr:row>61</xdr:row>
      <xdr:rowOff>119239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129416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113595</xdr:rowOff>
    </xdr:from>
    <xdr:to>
      <xdr:col>7</xdr:col>
      <xdr:colOff>31750</xdr:colOff>
      <xdr:row>58</xdr:row>
      <xdr:rowOff>43745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98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28522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170745</xdr:rowOff>
    </xdr:from>
    <xdr:to>
      <xdr:col>19</xdr:col>
      <xdr:colOff>184150</xdr:colOff>
      <xdr:row>64</xdr:row>
      <xdr:rowOff>100895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141111</xdr:rowOff>
    </xdr:from>
    <xdr:to>
      <xdr:col>15</xdr:col>
      <xdr:colOff>133350</xdr:colOff>
      <xdr:row>63</xdr:row>
      <xdr:rowOff>71261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56038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17639</xdr:rowOff>
    </xdr:from>
    <xdr:to>
      <xdr:col>11</xdr:col>
      <xdr:colOff>82550</xdr:colOff>
      <xdr:row>61</xdr:row>
      <xdr:rowOff>119239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104016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86783</xdr:rowOff>
    </xdr:from>
    <xdr:to>
      <xdr:col>7</xdr:col>
      <xdr:colOff>31750</xdr:colOff>
      <xdr:row>58</xdr:row>
      <xdr:rowOff>16933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27110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職員数の減による人件費の減少、公設民営保育園委託料の減などによる物件費の減少と、人件費、物件費ともに前年度より減少したため、前年度より</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円減少した。類似団体平均は下回るが、全国平均及び県平均と比較すると高い状況にある。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102349</xdr:rowOff>
    </xdr:from>
    <xdr:to>
      <xdr:col>23</xdr:col>
      <xdr:colOff>133350</xdr:colOff>
      <xdr:row>88</xdr:row>
      <xdr:rowOff>103598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18349"/>
          <a:ext cx="0" cy="1372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75675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103598</xdr:rowOff>
    </xdr:from>
    <xdr:to>
      <xdr:col>24</xdr:col>
      <xdr:colOff>12700</xdr:colOff>
      <xdr:row>88</xdr:row>
      <xdr:rowOff>103598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17276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102349</xdr:rowOff>
    </xdr:from>
    <xdr:to>
      <xdr:col>24</xdr:col>
      <xdr:colOff>12700</xdr:colOff>
      <xdr:row>80</xdr:row>
      <xdr:rowOff>102349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28499</xdr:rowOff>
    </xdr:from>
    <xdr:to>
      <xdr:col>23</xdr:col>
      <xdr:colOff>133350</xdr:colOff>
      <xdr:row>84</xdr:row>
      <xdr:rowOff>37976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430299"/>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132534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3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160457</xdr:rowOff>
    </xdr:from>
    <xdr:to>
      <xdr:col>23</xdr:col>
      <xdr:colOff>184150</xdr:colOff>
      <xdr:row>85</xdr:row>
      <xdr:rowOff>90607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6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144101</xdr:rowOff>
    </xdr:from>
    <xdr:to>
      <xdr:col>19</xdr:col>
      <xdr:colOff>133350</xdr:colOff>
      <xdr:row>84</xdr:row>
      <xdr:rowOff>37976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74451"/>
          <a:ext cx="889000" cy="6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113872</xdr:rowOff>
    </xdr:from>
    <xdr:to>
      <xdr:col>19</xdr:col>
      <xdr:colOff>184150</xdr:colOff>
      <xdr:row>85</xdr:row>
      <xdr:rowOff>44022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51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0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112933</xdr:rowOff>
    </xdr:from>
    <xdr:to>
      <xdr:col>15</xdr:col>
      <xdr:colOff>82550</xdr:colOff>
      <xdr:row>83</xdr:row>
      <xdr:rowOff>144101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43283"/>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60640</xdr:rowOff>
    </xdr:from>
    <xdr:to>
      <xdr:col>15</xdr:col>
      <xdr:colOff>133350</xdr:colOff>
      <xdr:row>84</xdr:row>
      <xdr:rowOff>162240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23036</xdr:rowOff>
    </xdr:from>
    <xdr:to>
      <xdr:col>11</xdr:col>
      <xdr:colOff>31750</xdr:colOff>
      <xdr:row>83</xdr:row>
      <xdr:rowOff>112933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3386"/>
          <a:ext cx="8890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35235</xdr:rowOff>
    </xdr:from>
    <xdr:to>
      <xdr:col>11</xdr:col>
      <xdr:colOff>82550</xdr:colOff>
      <xdr:row>84</xdr:row>
      <xdr:rowOff>136835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3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121612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2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140288</xdr:rowOff>
    </xdr:from>
    <xdr:to>
      <xdr:col>7</xdr:col>
      <xdr:colOff>31750</xdr:colOff>
      <xdr:row>84</xdr:row>
      <xdr:rowOff>70438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55215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5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149149</xdr:rowOff>
    </xdr:from>
    <xdr:to>
      <xdr:col>23</xdr:col>
      <xdr:colOff>184150</xdr:colOff>
      <xdr:row>84</xdr:row>
      <xdr:rowOff>79299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165676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158626</xdr:rowOff>
    </xdr:from>
    <xdr:to>
      <xdr:col>19</xdr:col>
      <xdr:colOff>184150</xdr:colOff>
      <xdr:row>84</xdr:row>
      <xdr:rowOff>88776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98953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7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93301</xdr:rowOff>
    </xdr:from>
    <xdr:to>
      <xdr:col>15</xdr:col>
      <xdr:colOff>133350</xdr:colOff>
      <xdr:row>84</xdr:row>
      <xdr:rowOff>23451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33628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9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62133</xdr:rowOff>
    </xdr:from>
    <xdr:to>
      <xdr:col>11</xdr:col>
      <xdr:colOff>82550</xdr:colOff>
      <xdr:row>83</xdr:row>
      <xdr:rowOff>163733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6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143686</xdr:rowOff>
    </xdr:from>
    <xdr:to>
      <xdr:col>7</xdr:col>
      <xdr:colOff>31750</xdr:colOff>
      <xdr:row>83</xdr:row>
      <xdr:rowOff>73836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84013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7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全国町村平均と比較すると低い状況にあるが、類似団体平均より上回る状況であるため、一層の給与の適正化に努める。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8489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121709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51859</xdr:rowOff>
    </xdr:from>
    <xdr:to>
      <xdr:col>77</xdr:col>
      <xdr:colOff>95250</xdr:colOff>
      <xdr:row>84</xdr:row>
      <xdr:rowOff>153459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10584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定員適正化計画に基づき、職員数の削減に取り組んでおり、職員数は前年より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人減少したが、町の人口の減少率が大きく、前年度より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類似団体平均は下回っているが、全国平均及び県平均と比較すると高い状況にあるため、引き続き計画に基づき職員数の削減を進める。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61685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640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136361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6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94434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640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60251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63409</xdr:rowOff>
    </xdr:from>
    <xdr:to>
      <xdr:col>72</xdr:col>
      <xdr:colOff>203200</xdr:colOff>
      <xdr:row>62</xdr:row>
      <xdr:rowOff>94434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330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63409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4677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46462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27412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95086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43634</xdr:rowOff>
    </xdr:from>
    <xdr:to>
      <xdr:col>73</xdr:col>
      <xdr:colOff>44450</xdr:colOff>
      <xdr:row>62</xdr:row>
      <xdr:rowOff>145234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155411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4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12609</xdr:rowOff>
    </xdr:from>
    <xdr:to>
      <xdr:col>68</xdr:col>
      <xdr:colOff>203200</xdr:colOff>
      <xdr:row>62</xdr:row>
      <xdr:rowOff>114209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124386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町の方針として、地方債借入額の抑制に取り組んできたことから、平成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年度まで比率は改善傾向であったが、令和元年度においては公債費の増加による元利償還金の増加や合併算定替逓減による普通交付税の減少により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令和元年度に借入を行った国営筑後川下流白石土地改良事業の繰上償還分の元利償還金の支払いが令和２年度から始まり、毎年の起債事業に加えて大規模な建設事業も控えていることから、比率は今後も上昇する見込み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168275</xdr:rowOff>
    </xdr:from>
    <xdr:to>
      <xdr:col>81</xdr:col>
      <xdr:colOff>44450</xdr:colOff>
      <xdr:row>39</xdr:row>
      <xdr:rowOff>137583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83375"/>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38</xdr:row>
      <xdr:rowOff>168275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48229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138642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3616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21819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17992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36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78969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比率については、下水道事業の法適用により、公営企業債等繰入見込額や退職手当負担見込額が減少したことにより、前年度より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今後は毎年の起債事業に加えて大規模な建設事業のため、起債や基金取崩しを行うこととしていることから、比率は今後も上昇する見込みである。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116628</xdr:rowOff>
    </xdr:from>
    <xdr:to>
      <xdr:col>81</xdr:col>
      <xdr:colOff>44450</xdr:colOff>
      <xdr:row>15</xdr:row>
      <xdr:rowOff>142769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8837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15257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75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116628</xdr:rowOff>
    </xdr:from>
    <xdr:to>
      <xdr:col>77</xdr:col>
      <xdr:colOff>44450</xdr:colOff>
      <xdr:row>15</xdr:row>
      <xdr:rowOff>142769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68837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88811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00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54822</xdr:rowOff>
    </xdr:from>
    <xdr:to>
      <xdr:col>72</xdr:col>
      <xdr:colOff>203200</xdr:colOff>
      <xdr:row>15</xdr:row>
      <xdr:rowOff>116628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45512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38735</xdr:rowOff>
    </xdr:from>
    <xdr:to>
      <xdr:col>68</xdr:col>
      <xdr:colOff>152400</xdr:colOff>
      <xdr:row>14</xdr:row>
      <xdr:rowOff>54822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43903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78317</xdr:rowOff>
    </xdr:from>
    <xdr:to>
      <xdr:col>68</xdr:col>
      <xdr:colOff>203200</xdr:colOff>
      <xdr:row>19</xdr:row>
      <xdr:rowOff>8467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45525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65828</xdr:rowOff>
    </xdr:from>
    <xdr:to>
      <xdr:col>81</xdr:col>
      <xdr:colOff>95250</xdr:colOff>
      <xdr:row>15</xdr:row>
      <xdr:rowOff>167428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82355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91969</xdr:rowOff>
    </xdr:from>
    <xdr:to>
      <xdr:col>77</xdr:col>
      <xdr:colOff>95250</xdr:colOff>
      <xdr:row>16</xdr:row>
      <xdr:rowOff>22119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32296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43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65828</xdr:rowOff>
    </xdr:from>
    <xdr:to>
      <xdr:col>73</xdr:col>
      <xdr:colOff>44450</xdr:colOff>
      <xdr:row>15</xdr:row>
      <xdr:rowOff>167428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6155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4022</xdr:rowOff>
    </xdr:from>
    <xdr:to>
      <xdr:col>68</xdr:col>
      <xdr:colOff>203200</xdr:colOff>
      <xdr:row>14</xdr:row>
      <xdr:rowOff>105622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115799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159385</xdr:rowOff>
    </xdr:from>
    <xdr:to>
      <xdr:col>64</xdr:col>
      <xdr:colOff>152400</xdr:colOff>
      <xdr:row>14</xdr:row>
      <xdr:rowOff>89535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99712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職員数の減により人件費が減少したため前年度より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ポイント減少したものの、類似団体、全国平均及び県平均と比較して高い状況が続いている。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定員適正化計画に基づき、今後も職員数の適正化に努めていく。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42</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6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42</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4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0</xdr:rowOff>
    </xdr:from>
    <xdr:to>
      <xdr:col>20</xdr:col>
      <xdr:colOff>38100</xdr:colOff>
      <xdr:row>42</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ふるさと寄附金に係る特産品の配送委託料や手数料の増加等、新たに今年度からオープンした道の駅の管理委託料の発生が要因として挙げられる。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ふるさと寄附金は、その増減により費用も増減するため、物件費の数値に変動を及ぼす。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24130</xdr:rowOff>
    </xdr:from>
    <xdr:to>
      <xdr:col>82</xdr:col>
      <xdr:colOff>107950</xdr:colOff>
      <xdr:row>21</xdr:row>
      <xdr:rowOff>115570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958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110507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24130</xdr:rowOff>
    </xdr:from>
    <xdr:to>
      <xdr:col>82</xdr:col>
      <xdr:colOff>196850</xdr:colOff>
      <xdr:row>15</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9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01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9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76217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補助費や公債費のポイント上昇のため、前年度より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ポイント減少したが、社会福祉費や私立保育園運営費委託料については、増加している。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今後も、子育て施策や障害福祉費の増加が予想される。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24130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58</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824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58</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60</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967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60</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0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41910</xdr:rowOff>
    </xdr:from>
    <xdr:to>
      <xdr:col>6</xdr:col>
      <xdr:colOff>171450</xdr:colOff>
      <xdr:row>59</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法適用となった下水道事業への出資金が皆増となったが、繰出金が皆減となったため、前年度より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後期高齢者医療の療養給付費、介護保険給付費については増加していくことから、繰出金は今後も増加する見込みである。また下水道事業への出資金は、事業の進捗により増加が見込まれる。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59</xdr:row>
      <xdr:rowOff>19050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09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3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79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まで横ばいの状況が続いていたが、土地改良事業償還負担金や法適用となった下水道事業への負担金、補助金が皆増となったことや、ごみ処理やし尿処理といった一部事務組合への事業費負担金も増加したことから、</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ポイントと大きく上昇し、類似団体平均、全国平均及び県平均を上回ることとなった。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土地改良事業費償還負担金は単年度で終了するが、下水道事業や一部事務組合への補助金、負担金は今後も同水準で推移する見込みであり、数値は高止まり傾向になると思われる。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39</xdr:row>
      <xdr:rowOff>75293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054272"/>
          <a:ext cx="8382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42636</xdr:rowOff>
    </xdr:from>
    <xdr:to>
      <xdr:col>73</xdr:col>
      <xdr:colOff>180975</xdr:colOff>
      <xdr:row>35</xdr:row>
      <xdr:rowOff>86178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35</xdr:row>
      <xdr:rowOff>42636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345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4734</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24493</xdr:rowOff>
    </xdr:from>
    <xdr:to>
      <xdr:col>82</xdr:col>
      <xdr:colOff>158750</xdr:colOff>
      <xdr:row>39</xdr:row>
      <xdr:rowOff>126093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168020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163286</xdr:rowOff>
    </xdr:from>
    <xdr:to>
      <xdr:col>69</xdr:col>
      <xdr:colOff>142875</xdr:colOff>
      <xdr:row>35</xdr:row>
      <xdr:rowOff>93436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103613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54428</xdr:rowOff>
    </xdr:from>
    <xdr:to>
      <xdr:col>65</xdr:col>
      <xdr:colOff>53975</xdr:colOff>
      <xdr:row>34</xdr:row>
      <xdr:rowOff>156028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166205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横ばいの状況が続いていたが、道の駅整備事業などの大型事業の起債の償還が始まったことから前年度より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ポイント上昇することとなった。類似団体平均は下回っているが、全国平均及び県平均を上回っている。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今後も令和元年度の国営筑後川下流土地改良事業の繰上償還のための起債を行ったことや大型事業を控えているため、数値の上昇が続くものと思われる。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121557</xdr:rowOff>
    </xdr:from>
    <xdr:to>
      <xdr:col>24</xdr:col>
      <xdr:colOff>25400</xdr:colOff>
      <xdr:row>80</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659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36484</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121557</xdr:rowOff>
    </xdr:from>
    <xdr:to>
      <xdr:col>24</xdr:col>
      <xdr:colOff>114300</xdr:colOff>
      <xdr:row>72</xdr:row>
      <xdr:rowOff>121557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78</xdr:row>
      <xdr:rowOff>18143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15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15620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77</xdr:row>
      <xdr:rowOff>124279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108148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124279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71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54429</xdr:rowOff>
    </xdr:from>
    <xdr:to>
      <xdr:col>15</xdr:col>
      <xdr:colOff>149225</xdr:colOff>
      <xdr:row>78</xdr:row>
      <xdr:rowOff>156029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140806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537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155320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73479</xdr:rowOff>
    </xdr:from>
    <xdr:to>
      <xdr:col>15</xdr:col>
      <xdr:colOff>149225</xdr:colOff>
      <xdr:row>78</xdr:row>
      <xdr:rowOff>3629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144235</xdr:rowOff>
    </xdr:from>
    <xdr:to>
      <xdr:col>6</xdr:col>
      <xdr:colOff>171450</xdr:colOff>
      <xdr:row>76</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84562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今後も、介護保険、障害福祉等の社会保障費をはじめ、下水道事業への補助金等の増加が見込まれるため、人件費や物件費等の固定経費の圧縮を図ることに努める。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62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11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926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75203</xdr:rowOff>
    </xdr:from>
    <xdr:to>
      <xdr:col>29</xdr:col>
      <xdr:colOff>127000</xdr:colOff>
      <xdr:row>20</xdr:row>
      <xdr:rowOff>131610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0228"/>
          <a:ext cx="0" cy="1428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103687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131610</xdr:rowOff>
    </xdr:from>
    <xdr:to>
      <xdr:col>30</xdr:col>
      <xdr:colOff>25400</xdr:colOff>
      <xdr:row>20</xdr:row>
      <xdr:rowOff>131610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161580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75203</xdr:rowOff>
    </xdr:from>
    <xdr:to>
      <xdr:col>30</xdr:col>
      <xdr:colOff>25400</xdr:colOff>
      <xdr:row>12</xdr:row>
      <xdr:rowOff>75203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0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23749</xdr:rowOff>
    </xdr:from>
    <xdr:to>
      <xdr:col>29</xdr:col>
      <xdr:colOff>127000</xdr:colOff>
      <xdr:row>16</xdr:row>
      <xdr:rowOff>140240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4574"/>
          <a:ext cx="647700" cy="11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8526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164935</xdr:rowOff>
    </xdr:from>
    <xdr:to>
      <xdr:col>29</xdr:col>
      <xdr:colOff>177800</xdr:colOff>
      <xdr:row>16</xdr:row>
      <xdr:rowOff>95085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140240</xdr:rowOff>
    </xdr:from>
    <xdr:to>
      <xdr:col>26</xdr:col>
      <xdr:colOff>50800</xdr:colOff>
      <xdr:row>17</xdr:row>
      <xdr:rowOff>45752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1065"/>
          <a:ext cx="698500" cy="7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36481</xdr:rowOff>
    </xdr:from>
    <xdr:to>
      <xdr:col>26</xdr:col>
      <xdr:colOff>101600</xdr:colOff>
      <xdr:row>16</xdr:row>
      <xdr:rowOff>138081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148258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9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9385</xdr:rowOff>
    </xdr:from>
    <xdr:to>
      <xdr:col>22</xdr:col>
      <xdr:colOff>114300</xdr:colOff>
      <xdr:row>17</xdr:row>
      <xdr:rowOff>45752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1660"/>
          <a:ext cx="698500" cy="3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82772</xdr:rowOff>
    </xdr:from>
    <xdr:to>
      <xdr:col>22</xdr:col>
      <xdr:colOff>165100</xdr:colOff>
      <xdr:row>17</xdr:row>
      <xdr:rowOff>12922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23099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9385</xdr:rowOff>
    </xdr:from>
    <xdr:to>
      <xdr:col>18</xdr:col>
      <xdr:colOff>177800</xdr:colOff>
      <xdr:row>17</xdr:row>
      <xdr:rowOff>27940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1660"/>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113805</xdr:rowOff>
    </xdr:from>
    <xdr:to>
      <xdr:col>19</xdr:col>
      <xdr:colOff>38100</xdr:colOff>
      <xdr:row>17</xdr:row>
      <xdr:rowOff>43955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54132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143123</xdr:rowOff>
    </xdr:from>
    <xdr:to>
      <xdr:col>15</xdr:col>
      <xdr:colOff>101600</xdr:colOff>
      <xdr:row>17</xdr:row>
      <xdr:rowOff>73273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83450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144399</xdr:rowOff>
    </xdr:from>
    <xdr:to>
      <xdr:col>29</xdr:col>
      <xdr:colOff>177800</xdr:colOff>
      <xdr:row>16</xdr:row>
      <xdr:rowOff>74549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160926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89440</xdr:rowOff>
    </xdr:from>
    <xdr:to>
      <xdr:col>26</xdr:col>
      <xdr:colOff>101600</xdr:colOff>
      <xdr:row>17</xdr:row>
      <xdr:rowOff>19590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4367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166402</xdr:rowOff>
    </xdr:from>
    <xdr:to>
      <xdr:col>22</xdr:col>
      <xdr:colOff>165100</xdr:colOff>
      <xdr:row>17</xdr:row>
      <xdr:rowOff>96552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81329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4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130035</xdr:rowOff>
    </xdr:from>
    <xdr:to>
      <xdr:col>19</xdr:col>
      <xdr:colOff>38100</xdr:colOff>
      <xdr:row>17</xdr:row>
      <xdr:rowOff>60185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44962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148590</xdr:rowOff>
    </xdr:from>
    <xdr:to>
      <xdr:col>15</xdr:col>
      <xdr:colOff>101600</xdr:colOff>
      <xdr:row>17</xdr:row>
      <xdr:rowOff>78740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96334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2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135184</xdr:rowOff>
    </xdr:from>
    <xdr:to>
      <xdr:col>29</xdr:col>
      <xdr:colOff>127000</xdr:colOff>
      <xdr:row>35</xdr:row>
      <xdr:rowOff>191739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45534"/>
          <a:ext cx="647700" cy="5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147637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15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191739</xdr:rowOff>
    </xdr:from>
    <xdr:to>
      <xdr:col>26</xdr:col>
      <xdr:colOff>50800</xdr:colOff>
      <xdr:row>35</xdr:row>
      <xdr:rowOff>250992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2089"/>
          <a:ext cx="6985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158351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2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250992</xdr:rowOff>
    </xdr:from>
    <xdr:to>
      <xdr:col>22</xdr:col>
      <xdr:colOff>114300</xdr:colOff>
      <xdr:row>36</xdr:row>
      <xdr:rowOff>26736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61342"/>
          <a:ext cx="698500" cy="11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98320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26736</xdr:rowOff>
    </xdr:from>
    <xdr:to>
      <xdr:col>18</xdr:col>
      <xdr:colOff>177800</xdr:colOff>
      <xdr:row>37</xdr:row>
      <xdr:rowOff>21433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9986"/>
          <a:ext cx="698500" cy="166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158671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170375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84384</xdr:rowOff>
    </xdr:from>
    <xdr:to>
      <xdr:col>29</xdr:col>
      <xdr:colOff>177800</xdr:colOff>
      <xdr:row>35</xdr:row>
      <xdr:rowOff>185984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56461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140939</xdr:rowOff>
    </xdr:from>
    <xdr:to>
      <xdr:col>26</xdr:col>
      <xdr:colOff>101600</xdr:colOff>
      <xdr:row>35</xdr:row>
      <xdr:rowOff>242539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227316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200192</xdr:rowOff>
    </xdr:from>
    <xdr:to>
      <xdr:col>22</xdr:col>
      <xdr:colOff>165100</xdr:colOff>
      <xdr:row>35</xdr:row>
      <xdr:rowOff>301792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286569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318836</xdr:rowOff>
    </xdr:from>
    <xdr:to>
      <xdr:col>19</xdr:col>
      <xdr:colOff>38100</xdr:colOff>
      <xdr:row>36</xdr:row>
      <xdr:rowOff>77536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62313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142083</xdr:rowOff>
    </xdr:from>
    <xdr:to>
      <xdr:col>15</xdr:col>
      <xdr:colOff>101600</xdr:colOff>
      <xdr:row>37</xdr:row>
      <xdr:rowOff>72233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57010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92304</xdr:rowOff>
    </xdr:from>
    <xdr:to>
      <xdr:col>24</xdr:col>
      <xdr:colOff>62865</xdr:colOff>
      <xdr:row>39</xdr:row>
      <xdr:rowOff>2387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7254"/>
          <a:ext cx="127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6214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2387</xdr:rowOff>
    </xdr:from>
    <xdr:to>
      <xdr:col>24</xdr:col>
      <xdr:colOff>152400</xdr:colOff>
      <xdr:row>39</xdr:row>
      <xdr:rowOff>2387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38981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92304</xdr:rowOff>
    </xdr:from>
    <xdr:to>
      <xdr:col>24</xdr:col>
      <xdr:colOff>152400</xdr:colOff>
      <xdr:row>31</xdr:row>
      <xdr:rowOff>92304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93142</xdr:rowOff>
    </xdr:from>
    <xdr:to>
      <xdr:col>24</xdr:col>
      <xdr:colOff>63500</xdr:colOff>
      <xdr:row>34</xdr:row>
      <xdr:rowOff>152140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22442"/>
          <a:ext cx="8382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115244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7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92367</xdr:rowOff>
    </xdr:from>
    <xdr:to>
      <xdr:col>24</xdr:col>
      <xdr:colOff>114300</xdr:colOff>
      <xdr:row>35</xdr:row>
      <xdr:rowOff>22517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93142</xdr:rowOff>
    </xdr:from>
    <xdr:to>
      <xdr:col>19</xdr:col>
      <xdr:colOff>177800</xdr:colOff>
      <xdr:row>35</xdr:row>
      <xdr:rowOff>22790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2442"/>
          <a:ext cx="8890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102921</xdr:rowOff>
    </xdr:from>
    <xdr:to>
      <xdr:col>20</xdr:col>
      <xdr:colOff>38100</xdr:colOff>
      <xdr:row>35</xdr:row>
      <xdr:rowOff>33071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24198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22790</xdr:rowOff>
    </xdr:from>
    <xdr:to>
      <xdr:col>15</xdr:col>
      <xdr:colOff>50800</xdr:colOff>
      <xdr:row>35</xdr:row>
      <xdr:rowOff>38754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354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136830</xdr:rowOff>
    </xdr:from>
    <xdr:to>
      <xdr:col>15</xdr:col>
      <xdr:colOff>101600</xdr:colOff>
      <xdr:row>35</xdr:row>
      <xdr:rowOff>66980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83507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24714</xdr:rowOff>
    </xdr:from>
    <xdr:to>
      <xdr:col>10</xdr:col>
      <xdr:colOff>114300</xdr:colOff>
      <xdr:row>35</xdr:row>
      <xdr:rowOff>38754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25464"/>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xdr:rowOff>
    </xdr:from>
    <xdr:to>
      <xdr:col>10</xdr:col>
      <xdr:colOff>165100</xdr:colOff>
      <xdr:row>35</xdr:row>
      <xdr:rowOff>101651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92778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9023</xdr:rowOff>
    </xdr:from>
    <xdr:to>
      <xdr:col>6</xdr:col>
      <xdr:colOff>38100</xdr:colOff>
      <xdr:row>35</xdr:row>
      <xdr:rowOff>110623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101750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101340</xdr:rowOff>
    </xdr:from>
    <xdr:to>
      <xdr:col>24</xdr:col>
      <xdr:colOff>114300</xdr:colOff>
      <xdr:row>35</xdr:row>
      <xdr:rowOff>31490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42342</xdr:rowOff>
    </xdr:from>
    <xdr:to>
      <xdr:col>20</xdr:col>
      <xdr:colOff>38100</xdr:colOff>
      <xdr:row>34</xdr:row>
      <xdr:rowOff>143942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160469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143440</xdr:rowOff>
    </xdr:from>
    <xdr:to>
      <xdr:col>15</xdr:col>
      <xdr:colOff>101600</xdr:colOff>
      <xdr:row>35</xdr:row>
      <xdr:rowOff>73590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64717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159404</xdr:rowOff>
    </xdr:from>
    <xdr:to>
      <xdr:col>10</xdr:col>
      <xdr:colOff>165100</xdr:colOff>
      <xdr:row>35</xdr:row>
      <xdr:rowOff>89554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106081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145364</xdr:rowOff>
    </xdr:from>
    <xdr:to>
      <xdr:col>6</xdr:col>
      <xdr:colOff>38100</xdr:colOff>
      <xdr:row>35</xdr:row>
      <xdr:rowOff>75514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92041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150358</xdr:rowOff>
    </xdr:from>
    <xdr:to>
      <xdr:col>24</xdr:col>
      <xdr:colOff>62865</xdr:colOff>
      <xdr:row>59</xdr:row>
      <xdr:rowOff>30429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2858"/>
          <a:ext cx="1270" cy="142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34256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30429</xdr:rowOff>
    </xdr:from>
    <xdr:to>
      <xdr:col>24</xdr:col>
      <xdr:colOff>152400</xdr:colOff>
      <xdr:row>59</xdr:row>
      <xdr:rowOff>30429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4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97035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150358</xdr:rowOff>
    </xdr:from>
    <xdr:to>
      <xdr:col>24</xdr:col>
      <xdr:colOff>152400</xdr:colOff>
      <xdr:row>50</xdr:row>
      <xdr:rowOff>150358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123555</xdr:rowOff>
    </xdr:from>
    <xdr:to>
      <xdr:col>24</xdr:col>
      <xdr:colOff>63500</xdr:colOff>
      <xdr:row>55</xdr:row>
      <xdr:rowOff>163188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3305"/>
          <a:ext cx="8382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39311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16434</xdr:rowOff>
    </xdr:from>
    <xdr:to>
      <xdr:col>24</xdr:col>
      <xdr:colOff>114300</xdr:colOff>
      <xdr:row>54</xdr:row>
      <xdr:rowOff>118034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2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163188</xdr:rowOff>
    </xdr:from>
    <xdr:to>
      <xdr:col>19</xdr:col>
      <xdr:colOff>177800</xdr:colOff>
      <xdr:row>56</xdr:row>
      <xdr:rowOff>111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2938"/>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115160</xdr:rowOff>
    </xdr:from>
    <xdr:to>
      <xdr:col>20</xdr:col>
      <xdr:colOff>38100</xdr:colOff>
      <xdr:row>55</xdr:row>
      <xdr:rowOff>45310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61837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xdr:rowOff>
    </xdr:from>
    <xdr:to>
      <xdr:col>15</xdr:col>
      <xdr:colOff>50800</xdr:colOff>
      <xdr:row>56</xdr:row>
      <xdr:rowOff>34572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01311"/>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160566</xdr:rowOff>
    </xdr:from>
    <xdr:to>
      <xdr:col>15</xdr:col>
      <xdr:colOff>101600</xdr:colOff>
      <xdr:row>55</xdr:row>
      <xdr:rowOff>90716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1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107243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34572</xdr:rowOff>
    </xdr:from>
    <xdr:to>
      <xdr:col>10</xdr:col>
      <xdr:colOff>114300</xdr:colOff>
      <xdr:row>57</xdr:row>
      <xdr:rowOff>64291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3577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134734</xdr:rowOff>
    </xdr:from>
    <xdr:to>
      <xdr:col>10</xdr:col>
      <xdr:colOff>165100</xdr:colOff>
      <xdr:row>55</xdr:row>
      <xdr:rowOff>64884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9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81411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1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145907</xdr:rowOff>
    </xdr:from>
    <xdr:to>
      <xdr:col>6</xdr:col>
      <xdr:colOff>38100</xdr:colOff>
      <xdr:row>56</xdr:row>
      <xdr:rowOff>76057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7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92584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72755</xdr:rowOff>
    </xdr:from>
    <xdr:to>
      <xdr:col>24</xdr:col>
      <xdr:colOff>114300</xdr:colOff>
      <xdr:row>56</xdr:row>
      <xdr:rowOff>2905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51182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112388</xdr:rowOff>
    </xdr:from>
    <xdr:to>
      <xdr:col>20</xdr:col>
      <xdr:colOff>38100</xdr:colOff>
      <xdr:row>56</xdr:row>
      <xdr:rowOff>42538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33665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120761</xdr:rowOff>
    </xdr:from>
    <xdr:to>
      <xdr:col>15</xdr:col>
      <xdr:colOff>101600</xdr:colOff>
      <xdr:row>56</xdr:row>
      <xdr:rowOff>50911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155222</xdr:rowOff>
    </xdr:from>
    <xdr:to>
      <xdr:col>10</xdr:col>
      <xdr:colOff>165100</xdr:colOff>
      <xdr:row>56</xdr:row>
      <xdr:rowOff>85372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76499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13491</xdr:rowOff>
    </xdr:from>
    <xdr:to>
      <xdr:col>6</xdr:col>
      <xdr:colOff>38100</xdr:colOff>
      <xdr:row>57</xdr:row>
      <xdr:rowOff>115091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106218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64263</xdr:rowOff>
    </xdr:from>
    <xdr:to>
      <xdr:col>24</xdr:col>
      <xdr:colOff>63500</xdr:colOff>
      <xdr:row>78</xdr:row>
      <xdr:rowOff>146558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3797300" y="1343736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105871</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621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64263</xdr:rowOff>
    </xdr:from>
    <xdr:to>
      <xdr:col>19</xdr:col>
      <xdr:colOff>177800</xdr:colOff>
      <xdr:row>79</xdr:row>
      <xdr:rowOff>54356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437363"/>
          <a:ext cx="889000" cy="1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5859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5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109601</xdr:rowOff>
    </xdr:from>
    <xdr:to>
      <xdr:col>15</xdr:col>
      <xdr:colOff>50800</xdr:colOff>
      <xdr:row>79</xdr:row>
      <xdr:rowOff>54356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48270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49483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109601</xdr:rowOff>
    </xdr:from>
    <xdr:to>
      <xdr:col>10</xdr:col>
      <xdr:colOff>114300</xdr:colOff>
      <xdr:row>78</xdr:row>
      <xdr:rowOff>122365</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482701"/>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140923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95758</xdr:rowOff>
    </xdr:from>
    <xdr:to>
      <xdr:col>24</xdr:col>
      <xdr:colOff>114300</xdr:colOff>
      <xdr:row>79</xdr:row>
      <xdr:rowOff>25908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10685</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8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13463</xdr:rowOff>
    </xdr:from>
    <xdr:to>
      <xdr:col>20</xdr:col>
      <xdr:colOff>38100</xdr:colOff>
      <xdr:row>78</xdr:row>
      <xdr:rowOff>115063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106190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3556</xdr:rowOff>
    </xdr:from>
    <xdr:to>
      <xdr:col>15</xdr:col>
      <xdr:colOff>101600</xdr:colOff>
      <xdr:row>79</xdr:row>
      <xdr:rowOff>105156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96283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58801</xdr:rowOff>
    </xdr:from>
    <xdr:to>
      <xdr:col>10</xdr:col>
      <xdr:colOff>165100</xdr:colOff>
      <xdr:row>78</xdr:row>
      <xdr:rowOff>160401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151528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71565</xdr:rowOff>
    </xdr:from>
    <xdr:to>
      <xdr:col>6</xdr:col>
      <xdr:colOff>38100</xdr:colOff>
      <xdr:row>79</xdr:row>
      <xdr:rowOff>1715</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4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164292</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5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62387</xdr:rowOff>
    </xdr:from>
    <xdr:to>
      <xdr:col>24</xdr:col>
      <xdr:colOff>63500</xdr:colOff>
      <xdr:row>93</xdr:row>
      <xdr:rowOff>125802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07237"/>
          <a:ext cx="838200" cy="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133142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77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105181</xdr:rowOff>
    </xdr:from>
    <xdr:to>
      <xdr:col>19</xdr:col>
      <xdr:colOff>177800</xdr:colOff>
      <xdr:row>93</xdr:row>
      <xdr:rowOff>125802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050031"/>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156847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7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105181</xdr:rowOff>
    </xdr:from>
    <xdr:to>
      <xdr:col>15</xdr:col>
      <xdr:colOff>50800</xdr:colOff>
      <xdr:row>93</xdr:row>
      <xdr:rowOff>155656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50031"/>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95353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155656</xdr:rowOff>
    </xdr:from>
    <xdr:to>
      <xdr:col>10</xdr:col>
      <xdr:colOff>114300</xdr:colOff>
      <xdr:row>94</xdr:row>
      <xdr:rowOff>119994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00506"/>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87924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82940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11587</xdr:rowOff>
    </xdr:from>
    <xdr:to>
      <xdr:col>24</xdr:col>
      <xdr:colOff>114300</xdr:colOff>
      <xdr:row>93</xdr:row>
      <xdr:rowOff>113187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34464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75002</xdr:rowOff>
    </xdr:from>
    <xdr:to>
      <xdr:col>20</xdr:col>
      <xdr:colOff>38100</xdr:colOff>
      <xdr:row>94</xdr:row>
      <xdr:rowOff>5152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21679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79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54381</xdr:rowOff>
    </xdr:from>
    <xdr:to>
      <xdr:col>15</xdr:col>
      <xdr:colOff>101600</xdr:colOff>
      <xdr:row>93</xdr:row>
      <xdr:rowOff>155981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7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104856</xdr:rowOff>
    </xdr:from>
    <xdr:to>
      <xdr:col>10</xdr:col>
      <xdr:colOff>165100</xdr:colOff>
      <xdr:row>94</xdr:row>
      <xdr:rowOff>35006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51533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8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69194</xdr:rowOff>
    </xdr:from>
    <xdr:to>
      <xdr:col>6</xdr:col>
      <xdr:colOff>38100</xdr:colOff>
      <xdr:row>94</xdr:row>
      <xdr:rowOff>170794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15871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9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79284</xdr:rowOff>
    </xdr:from>
    <xdr:to>
      <xdr:col>55</xdr:col>
      <xdr:colOff>0</xdr:colOff>
      <xdr:row>37</xdr:row>
      <xdr:rowOff>45419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222784"/>
          <a:ext cx="838200" cy="11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103315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32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45419</xdr:rowOff>
    </xdr:from>
    <xdr:to>
      <xdr:col>50</xdr:col>
      <xdr:colOff>114300</xdr:colOff>
      <xdr:row>37</xdr:row>
      <xdr:rowOff>108545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89069"/>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41537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0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89833</xdr:rowOff>
    </xdr:from>
    <xdr:to>
      <xdr:col>45</xdr:col>
      <xdr:colOff>177800</xdr:colOff>
      <xdr:row>37</xdr:row>
      <xdr:rowOff>108545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33483"/>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12860</xdr:rowOff>
    </xdr:from>
    <xdr:to>
      <xdr:col>41</xdr:col>
      <xdr:colOff>50800</xdr:colOff>
      <xdr:row>37</xdr:row>
      <xdr:rowOff>89833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156360"/>
          <a:ext cx="889000" cy="127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151918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69548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28484</xdr:rowOff>
    </xdr:from>
    <xdr:to>
      <xdr:col>55</xdr:col>
      <xdr:colOff>50800</xdr:colOff>
      <xdr:row>30</xdr:row>
      <xdr:rowOff>130084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1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152961</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12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166069</xdr:rowOff>
    </xdr:from>
    <xdr:to>
      <xdr:col>50</xdr:col>
      <xdr:colOff>165100</xdr:colOff>
      <xdr:row>37</xdr:row>
      <xdr:rowOff>96219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87346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57745</xdr:rowOff>
    </xdr:from>
    <xdr:to>
      <xdr:col>46</xdr:col>
      <xdr:colOff>38100</xdr:colOff>
      <xdr:row>37</xdr:row>
      <xdr:rowOff>159345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150472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39033</xdr:rowOff>
    </xdr:from>
    <xdr:to>
      <xdr:col>41</xdr:col>
      <xdr:colOff>101600</xdr:colOff>
      <xdr:row>37</xdr:row>
      <xdr:rowOff>140633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131760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133510</xdr:rowOff>
    </xdr:from>
    <xdr:to>
      <xdr:col>36</xdr:col>
      <xdr:colOff>165100</xdr:colOff>
      <xdr:row>30</xdr:row>
      <xdr:rowOff>63660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1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80187</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48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129870</xdr:rowOff>
    </xdr:from>
    <xdr:to>
      <xdr:col>54</xdr:col>
      <xdr:colOff>189865</xdr:colOff>
      <xdr:row>59</xdr:row>
      <xdr:rowOff>3873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9216720"/>
          <a:ext cx="1270" cy="902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7700</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3873</xdr:rowOff>
    </xdr:from>
    <xdr:to>
      <xdr:col>55</xdr:col>
      <xdr:colOff>88900</xdr:colOff>
      <xdr:row>59</xdr:row>
      <xdr:rowOff>3873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1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76547</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9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129870</xdr:rowOff>
    </xdr:from>
    <xdr:to>
      <xdr:col>55</xdr:col>
      <xdr:colOff>88900</xdr:colOff>
      <xdr:row>53</xdr:row>
      <xdr:rowOff>129870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2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21933</xdr:rowOff>
    </xdr:from>
    <xdr:to>
      <xdr:col>55</xdr:col>
      <xdr:colOff>0</xdr:colOff>
      <xdr:row>53</xdr:row>
      <xdr:rowOff>136366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765883"/>
          <a:ext cx="838200" cy="4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114037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43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135610</xdr:rowOff>
    </xdr:from>
    <xdr:to>
      <xdr:col>55</xdr:col>
      <xdr:colOff>50800</xdr:colOff>
      <xdr:row>56</xdr:row>
      <xdr:rowOff>65760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21933</xdr:rowOff>
    </xdr:from>
    <xdr:to>
      <xdr:col>50</xdr:col>
      <xdr:colOff>114300</xdr:colOff>
      <xdr:row>54</xdr:row>
      <xdr:rowOff>170294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765883"/>
          <a:ext cx="889000" cy="6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5766</xdr:rowOff>
    </xdr:from>
    <xdr:to>
      <xdr:col>50</xdr:col>
      <xdr:colOff>165100</xdr:colOff>
      <xdr:row>56</xdr:row>
      <xdr:rowOff>107366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0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98493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170294</xdr:rowOff>
    </xdr:from>
    <xdr:to>
      <xdr:col>45</xdr:col>
      <xdr:colOff>177800</xdr:colOff>
      <xdr:row>56</xdr:row>
      <xdr:rowOff>76416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28594"/>
          <a:ext cx="889000" cy="2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30759</xdr:rowOff>
    </xdr:from>
    <xdr:to>
      <xdr:col>46</xdr:col>
      <xdr:colOff>38100</xdr:colOff>
      <xdr:row>56</xdr:row>
      <xdr:rowOff>132359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123486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76416</xdr:rowOff>
    </xdr:from>
    <xdr:to>
      <xdr:col>41</xdr:col>
      <xdr:colOff>50800</xdr:colOff>
      <xdr:row>58</xdr:row>
      <xdr:rowOff>46069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77616"/>
          <a:ext cx="889000" cy="3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163614</xdr:rowOff>
    </xdr:from>
    <xdr:to>
      <xdr:col>41</xdr:col>
      <xdr:colOff>101600</xdr:colOff>
      <xdr:row>54</xdr:row>
      <xdr:rowOff>93764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25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110291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0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109398</xdr:rowOff>
    </xdr:from>
    <xdr:to>
      <xdr:col>36</xdr:col>
      <xdr:colOff>165100</xdr:colOff>
      <xdr:row>54</xdr:row>
      <xdr:rowOff>39548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1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56075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89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85566</xdr:rowOff>
    </xdr:from>
    <xdr:to>
      <xdr:col>55</xdr:col>
      <xdr:colOff>50800</xdr:colOff>
      <xdr:row>54</xdr:row>
      <xdr:rowOff>15716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32097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142583</xdr:rowOff>
    </xdr:from>
    <xdr:to>
      <xdr:col>50</xdr:col>
      <xdr:colOff>165100</xdr:colOff>
      <xdr:row>51</xdr:row>
      <xdr:rowOff>72733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89260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84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119494</xdr:rowOff>
    </xdr:from>
    <xdr:to>
      <xdr:col>46</xdr:col>
      <xdr:colOff>38100</xdr:colOff>
      <xdr:row>55</xdr:row>
      <xdr:rowOff>49644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66171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25616</xdr:rowOff>
    </xdr:from>
    <xdr:to>
      <xdr:col>41</xdr:col>
      <xdr:colOff>101600</xdr:colOff>
      <xdr:row>56</xdr:row>
      <xdr:rowOff>127216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118343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7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166719</xdr:rowOff>
    </xdr:from>
    <xdr:to>
      <xdr:col>36</xdr:col>
      <xdr:colOff>165100</xdr:colOff>
      <xdr:row>58</xdr:row>
      <xdr:rowOff>96869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87996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92113</xdr:rowOff>
    </xdr:from>
    <xdr:to>
      <xdr:col>54</xdr:col>
      <xdr:colOff>189865</xdr:colOff>
      <xdr:row>78</xdr:row>
      <xdr:rowOff>127012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779413"/>
          <a:ext cx="1270" cy="72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130839</xdr:rowOff>
    </xdr:from>
    <xdr:ext cx="469744"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127012</xdr:rowOff>
    </xdr:from>
    <xdr:to>
      <xdr:col>55</xdr:col>
      <xdr:colOff>88900</xdr:colOff>
      <xdr:row>78</xdr:row>
      <xdr:rowOff>127012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0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38790</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5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92113</xdr:rowOff>
    </xdr:from>
    <xdr:to>
      <xdr:col>55</xdr:col>
      <xdr:colOff>88900</xdr:colOff>
      <xdr:row>74</xdr:row>
      <xdr:rowOff>92113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77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11113</xdr:rowOff>
    </xdr:from>
    <xdr:to>
      <xdr:col>55</xdr:col>
      <xdr:colOff>0</xdr:colOff>
      <xdr:row>78</xdr:row>
      <xdr:rowOff>158369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84213"/>
          <a:ext cx="8382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39349</xdr:rowOff>
    </xdr:from>
    <xdr:ext cx="469744"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69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16472</xdr:rowOff>
    </xdr:from>
    <xdr:to>
      <xdr:col>55</xdr:col>
      <xdr:colOff>50800</xdr:colOff>
      <xdr:row>77</xdr:row>
      <xdr:rowOff>118072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1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147473</xdr:rowOff>
    </xdr:from>
    <xdr:to>
      <xdr:col>50</xdr:col>
      <xdr:colOff>114300</xdr:colOff>
      <xdr:row>78</xdr:row>
      <xdr:rowOff>158369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49123"/>
          <a:ext cx="889000" cy="1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149250</xdr:rowOff>
    </xdr:from>
    <xdr:to>
      <xdr:col>50</xdr:col>
      <xdr:colOff>165100</xdr:colOff>
      <xdr:row>78</xdr:row>
      <xdr:rowOff>79400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95927</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1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147473</xdr:rowOff>
    </xdr:from>
    <xdr:to>
      <xdr:col>45</xdr:col>
      <xdr:colOff>177800</xdr:colOff>
      <xdr:row>77</xdr:row>
      <xdr:rowOff>162140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49123"/>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105930</xdr:rowOff>
    </xdr:from>
    <xdr:to>
      <xdr:col>46</xdr:col>
      <xdr:colOff>38100</xdr:colOff>
      <xdr:row>78</xdr:row>
      <xdr:rowOff>36080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27207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40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70853</xdr:rowOff>
    </xdr:from>
    <xdr:to>
      <xdr:col>41</xdr:col>
      <xdr:colOff>50800</xdr:colOff>
      <xdr:row>77</xdr:row>
      <xdr:rowOff>162140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01053"/>
          <a:ext cx="889000" cy="2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77051</xdr:rowOff>
    </xdr:from>
    <xdr:to>
      <xdr:col>41</xdr:col>
      <xdr:colOff>101600</xdr:colOff>
      <xdr:row>77</xdr:row>
      <xdr:rowOff>7201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23728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171386</xdr:rowOff>
    </xdr:from>
    <xdr:to>
      <xdr:col>36</xdr:col>
      <xdr:colOff>165100</xdr:colOff>
      <xdr:row>71</xdr:row>
      <xdr:rowOff>101536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118063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131763</xdr:rowOff>
    </xdr:from>
    <xdr:to>
      <xdr:col>55</xdr:col>
      <xdr:colOff>50800</xdr:colOff>
      <xdr:row>78</xdr:row>
      <xdr:rowOff>61913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46690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107569</xdr:rowOff>
    </xdr:from>
    <xdr:to>
      <xdr:col>50</xdr:col>
      <xdr:colOff>165100</xdr:colOff>
      <xdr:row>79</xdr:row>
      <xdr:rowOff>37719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28846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96673</xdr:rowOff>
    </xdr:from>
    <xdr:to>
      <xdr:col>46</xdr:col>
      <xdr:colOff>38100</xdr:colOff>
      <xdr:row>78</xdr:row>
      <xdr:rowOff>26823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43350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111340</xdr:rowOff>
    </xdr:from>
    <xdr:to>
      <xdr:col>41</xdr:col>
      <xdr:colOff>101600</xdr:colOff>
      <xdr:row>78</xdr:row>
      <xdr:rowOff>41490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32617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152845</xdr:rowOff>
    </xdr:from>
    <xdr:to>
      <xdr:col>54</xdr:col>
      <xdr:colOff>189865</xdr:colOff>
      <xdr:row>98</xdr:row>
      <xdr:rowOff>45493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754795"/>
          <a:ext cx="1270" cy="1092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49320</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45493</xdr:rowOff>
    </xdr:from>
    <xdr:to>
      <xdr:col>55</xdr:col>
      <xdr:colOff>88900</xdr:colOff>
      <xdr:row>98</xdr:row>
      <xdr:rowOff>45493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4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99522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5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152845</xdr:rowOff>
    </xdr:from>
    <xdr:to>
      <xdr:col>55</xdr:col>
      <xdr:colOff>88900</xdr:colOff>
      <xdr:row>91</xdr:row>
      <xdr:rowOff>152845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75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121824</xdr:rowOff>
    </xdr:from>
    <xdr:to>
      <xdr:col>55</xdr:col>
      <xdr:colOff>0</xdr:colOff>
      <xdr:row>97</xdr:row>
      <xdr:rowOff>106621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38124"/>
          <a:ext cx="838200" cy="4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92245</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0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113818</xdr:rowOff>
    </xdr:from>
    <xdr:to>
      <xdr:col>55</xdr:col>
      <xdr:colOff>50800</xdr:colOff>
      <xdr:row>95</xdr:row>
      <xdr:rowOff>43968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49837</xdr:rowOff>
    </xdr:from>
    <xdr:to>
      <xdr:col>50</xdr:col>
      <xdr:colOff>114300</xdr:colOff>
      <xdr:row>97</xdr:row>
      <xdr:rowOff>106621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37587"/>
          <a:ext cx="889000" cy="39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33190</xdr:rowOff>
    </xdr:from>
    <xdr:to>
      <xdr:col>50</xdr:col>
      <xdr:colOff>165100</xdr:colOff>
      <xdr:row>96</xdr:row>
      <xdr:rowOff>134790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151317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49837</xdr:rowOff>
    </xdr:from>
    <xdr:to>
      <xdr:col>45</xdr:col>
      <xdr:colOff>177800</xdr:colOff>
      <xdr:row>96</xdr:row>
      <xdr:rowOff>163680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37587"/>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77195</xdr:rowOff>
    </xdr:from>
    <xdr:to>
      <xdr:col>46</xdr:col>
      <xdr:colOff>38100</xdr:colOff>
      <xdr:row>96</xdr:row>
      <xdr:rowOff>7345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169922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163680</xdr:rowOff>
    </xdr:from>
    <xdr:to>
      <xdr:col>41</xdr:col>
      <xdr:colOff>50800</xdr:colOff>
      <xdr:row>99</xdr:row>
      <xdr:rowOff>61313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22880"/>
          <a:ext cx="889000" cy="4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111944</xdr:rowOff>
    </xdr:from>
    <xdr:to>
      <xdr:col>41</xdr:col>
      <xdr:colOff>101600</xdr:colOff>
      <xdr:row>94</xdr:row>
      <xdr:rowOff>42094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0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58621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8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166579</xdr:rowOff>
    </xdr:from>
    <xdr:to>
      <xdr:col>36</xdr:col>
      <xdr:colOff>165100</xdr:colOff>
      <xdr:row>96</xdr:row>
      <xdr:rowOff>96729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113256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71024</xdr:rowOff>
    </xdr:from>
    <xdr:to>
      <xdr:col>55</xdr:col>
      <xdr:colOff>50800</xdr:colOff>
      <xdr:row>95</xdr:row>
      <xdr:rowOff>1174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93901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55821</xdr:rowOff>
    </xdr:from>
    <xdr:to>
      <xdr:col>50</xdr:col>
      <xdr:colOff>165100</xdr:colOff>
      <xdr:row>97</xdr:row>
      <xdr:rowOff>157421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148548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170487</xdr:rowOff>
    </xdr:from>
    <xdr:to>
      <xdr:col>46</xdr:col>
      <xdr:colOff>38100</xdr:colOff>
      <xdr:row>95</xdr:row>
      <xdr:rowOff>100637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117164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6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112880</xdr:rowOff>
    </xdr:from>
    <xdr:to>
      <xdr:col>41</xdr:col>
      <xdr:colOff>101600</xdr:colOff>
      <xdr:row>97</xdr:row>
      <xdr:rowOff>43030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34157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10513</xdr:rowOff>
    </xdr:from>
    <xdr:to>
      <xdr:col>36</xdr:col>
      <xdr:colOff>165100</xdr:colOff>
      <xdr:row>99</xdr:row>
      <xdr:rowOff>112113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103240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707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69215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2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69215</xdr:rowOff>
    </xdr:from>
    <xdr:to>
      <xdr:col>86</xdr:col>
      <xdr:colOff>25400</xdr:colOff>
      <xdr:row>30</xdr:row>
      <xdr:rowOff>69215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2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82296</xdr:rowOff>
    </xdr:from>
    <xdr:to>
      <xdr:col>85</xdr:col>
      <xdr:colOff>127000</xdr:colOff>
      <xdr:row>39</xdr:row>
      <xdr:rowOff>13335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425946"/>
          <a:ext cx="8382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1795</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5831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150368</xdr:rowOff>
    </xdr:from>
    <xdr:to>
      <xdr:col>85</xdr:col>
      <xdr:colOff>177800</xdr:colOff>
      <xdr:row>35</xdr:row>
      <xdr:rowOff>80518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597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29210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9988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86106</xdr:rowOff>
    </xdr:from>
    <xdr:to>
      <xdr:col>81</xdr:col>
      <xdr:colOff>101600</xdr:colOff>
      <xdr:row>35</xdr:row>
      <xdr:rowOff>16256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5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32783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56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14859</xdr:rowOff>
    </xdr:from>
    <xdr:to>
      <xdr:col>76</xdr:col>
      <xdr:colOff>114300</xdr:colOff>
      <xdr:row>39</xdr:row>
      <xdr:rowOff>29210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01409"/>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88646</xdr:rowOff>
    </xdr:from>
    <xdr:to>
      <xdr:col>76</xdr:col>
      <xdr:colOff>165100</xdr:colOff>
      <xdr:row>38</xdr:row>
      <xdr:rowOff>18796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3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35323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14859</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0140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99949</xdr:rowOff>
    </xdr:from>
    <xdr:to>
      <xdr:col>72</xdr:col>
      <xdr:colOff>38100</xdr:colOff>
      <xdr:row>36</xdr:row>
      <xdr:rowOff>30099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1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46626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58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144416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31496</xdr:rowOff>
    </xdr:from>
    <xdr:to>
      <xdr:col>85</xdr:col>
      <xdr:colOff>177800</xdr:colOff>
      <xdr:row>37</xdr:row>
      <xdr:rowOff>133096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3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9923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55262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4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149860</xdr:rowOff>
    </xdr:from>
    <xdr:to>
      <xdr:col>76</xdr:col>
      <xdr:colOff>165100</xdr:colOff>
      <xdr:row>39</xdr:row>
      <xdr:rowOff>80010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71137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135509</xdr:rowOff>
    </xdr:from>
    <xdr:to>
      <xdr:col>72</xdr:col>
      <xdr:colOff>38100</xdr:colOff>
      <xdr:row>39</xdr:row>
      <xdr:rowOff>65659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56786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162331</xdr:rowOff>
    </xdr:from>
    <xdr:to>
      <xdr:col>85</xdr:col>
      <xdr:colOff>127000</xdr:colOff>
      <xdr:row>75</xdr:row>
      <xdr:rowOff>27115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49631"/>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67184</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41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10426</xdr:rowOff>
    </xdr:from>
    <xdr:to>
      <xdr:col>81</xdr:col>
      <xdr:colOff>50800</xdr:colOff>
      <xdr:row>75</xdr:row>
      <xdr:rowOff>27115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869176"/>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146725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10426</xdr:rowOff>
    </xdr:from>
    <xdr:to>
      <xdr:col>76</xdr:col>
      <xdr:colOff>114300</xdr:colOff>
      <xdr:row>75</xdr:row>
      <xdr:rowOff>35883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69176"/>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2005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3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35883</xdr:rowOff>
    </xdr:from>
    <xdr:to>
      <xdr:col>71</xdr:col>
      <xdr:colOff>177800</xdr:colOff>
      <xdr:row>75</xdr:row>
      <xdr:rowOff>137382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89463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61327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87894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111531</xdr:rowOff>
    </xdr:from>
    <xdr:to>
      <xdr:col>85</xdr:col>
      <xdr:colOff>177800</xdr:colOff>
      <xdr:row>75</xdr:row>
      <xdr:rowOff>41681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89958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147765</xdr:rowOff>
    </xdr:from>
    <xdr:to>
      <xdr:col>81</xdr:col>
      <xdr:colOff>101600</xdr:colOff>
      <xdr:row>75</xdr:row>
      <xdr:rowOff>77915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69042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131076</xdr:rowOff>
    </xdr:from>
    <xdr:to>
      <xdr:col>76</xdr:col>
      <xdr:colOff>165100</xdr:colOff>
      <xdr:row>75</xdr:row>
      <xdr:rowOff>61226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52353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156533</xdr:rowOff>
    </xdr:from>
    <xdr:to>
      <xdr:col>72</xdr:col>
      <xdr:colOff>38100</xdr:colOff>
      <xdr:row>75</xdr:row>
      <xdr:rowOff>86683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77810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86582</xdr:rowOff>
    </xdr:from>
    <xdr:to>
      <xdr:col>67</xdr:col>
      <xdr:colOff>101600</xdr:colOff>
      <xdr:row>76</xdr:row>
      <xdr:rowOff>16731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45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7858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81521</xdr:rowOff>
    </xdr:from>
    <xdr:to>
      <xdr:col>85</xdr:col>
      <xdr:colOff>126364</xdr:colOff>
      <xdr:row>98</xdr:row>
      <xdr:rowOff>99791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6026371"/>
          <a:ext cx="1269" cy="87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103618</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99791</xdr:rowOff>
    </xdr:from>
    <xdr:to>
      <xdr:col>86</xdr:col>
      <xdr:colOff>25400</xdr:colOff>
      <xdr:row>98</xdr:row>
      <xdr:rowOff>99791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28198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8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81521</xdr:rowOff>
    </xdr:from>
    <xdr:to>
      <xdr:col>86</xdr:col>
      <xdr:colOff>25400</xdr:colOff>
      <xdr:row>93</xdr:row>
      <xdr:rowOff>81521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02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81521</xdr:rowOff>
    </xdr:from>
    <xdr:to>
      <xdr:col>85</xdr:col>
      <xdr:colOff>127000</xdr:colOff>
      <xdr:row>94</xdr:row>
      <xdr:rowOff>59900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026371"/>
          <a:ext cx="838200" cy="14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163968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14091</xdr:rowOff>
    </xdr:from>
    <xdr:to>
      <xdr:col>85</xdr:col>
      <xdr:colOff>177800</xdr:colOff>
      <xdr:row>96</xdr:row>
      <xdr:rowOff>115691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7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82055</xdr:rowOff>
    </xdr:from>
    <xdr:to>
      <xdr:col>81</xdr:col>
      <xdr:colOff>50800</xdr:colOff>
      <xdr:row>94</xdr:row>
      <xdr:rowOff>59900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5512555"/>
          <a:ext cx="889000" cy="6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123610</xdr:rowOff>
    </xdr:from>
    <xdr:to>
      <xdr:col>81</xdr:col>
      <xdr:colOff>101600</xdr:colOff>
      <xdr:row>97</xdr:row>
      <xdr:rowOff>53760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44887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82055</xdr:rowOff>
    </xdr:from>
    <xdr:to>
      <xdr:col>76</xdr:col>
      <xdr:colOff>114300</xdr:colOff>
      <xdr:row>96</xdr:row>
      <xdr:rowOff>95371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5512555"/>
          <a:ext cx="889000" cy="10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12415</xdr:rowOff>
    </xdr:from>
    <xdr:to>
      <xdr:col>76</xdr:col>
      <xdr:colOff>165100</xdr:colOff>
      <xdr:row>94</xdr:row>
      <xdr:rowOff>114015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1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164960</xdr:rowOff>
    </xdr:from>
    <xdr:to>
      <xdr:col>71</xdr:col>
      <xdr:colOff>177800</xdr:colOff>
      <xdr:row>96</xdr:row>
      <xdr:rowOff>95371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281260"/>
          <a:ext cx="889000" cy="2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76555</xdr:rowOff>
    </xdr:from>
    <xdr:to>
      <xdr:col>72</xdr:col>
      <xdr:colOff>38100</xdr:colOff>
      <xdr:row>97</xdr:row>
      <xdr:rowOff>6705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169282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70631</xdr:rowOff>
    </xdr:from>
    <xdr:to>
      <xdr:col>67</xdr:col>
      <xdr:colOff>101600</xdr:colOff>
      <xdr:row>96</xdr:row>
      <xdr:rowOff>781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3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163358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30721</xdr:rowOff>
    </xdr:from>
    <xdr:to>
      <xdr:col>85</xdr:col>
      <xdr:colOff>177800</xdr:colOff>
      <xdr:row>93</xdr:row>
      <xdr:rowOff>132321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155198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9100</xdr:rowOff>
    </xdr:from>
    <xdr:to>
      <xdr:col>81</xdr:col>
      <xdr:colOff>101600</xdr:colOff>
      <xdr:row>94</xdr:row>
      <xdr:rowOff>110700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1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127227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9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31255</xdr:rowOff>
    </xdr:from>
    <xdr:to>
      <xdr:col>76</xdr:col>
      <xdr:colOff>165100</xdr:colOff>
      <xdr:row>90</xdr:row>
      <xdr:rowOff>132855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5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149382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52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44571</xdr:rowOff>
    </xdr:from>
    <xdr:to>
      <xdr:col>72</xdr:col>
      <xdr:colOff>38100</xdr:colOff>
      <xdr:row>96</xdr:row>
      <xdr:rowOff>146171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162698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2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114160</xdr:rowOff>
    </xdr:from>
    <xdr:to>
      <xdr:col>67</xdr:col>
      <xdr:colOff>101600</xdr:colOff>
      <xdr:row>95</xdr:row>
      <xdr:rowOff>44310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60837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121739</xdr:rowOff>
    </xdr:from>
    <xdr:to>
      <xdr:col>116</xdr:col>
      <xdr:colOff>63500</xdr:colOff>
      <xdr:row>38</xdr:row>
      <xdr:rowOff>138394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5265239"/>
          <a:ext cx="838200" cy="13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45120</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94633</xdr:rowOff>
    </xdr:from>
    <xdr:to>
      <xdr:col>111</xdr:col>
      <xdr:colOff>177800</xdr:colOff>
      <xdr:row>38</xdr:row>
      <xdr:rowOff>138394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609733"/>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32585</xdr:rowOff>
    </xdr:from>
    <xdr:to>
      <xdr:col>107</xdr:col>
      <xdr:colOff>50800</xdr:colOff>
      <xdr:row>38</xdr:row>
      <xdr:rowOff>94633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54768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32585</xdr:rowOff>
    </xdr:from>
    <xdr:to>
      <xdr:col>102</xdr:col>
      <xdr:colOff>114300</xdr:colOff>
      <xdr:row>38</xdr:row>
      <xdr:rowOff>37483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54768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37282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70939</xdr:rowOff>
    </xdr:from>
    <xdr:to>
      <xdr:col>116</xdr:col>
      <xdr:colOff>114300</xdr:colOff>
      <xdr:row>31</xdr:row>
      <xdr:rowOff>1089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2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23966</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1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87594</xdr:rowOff>
    </xdr:from>
    <xdr:to>
      <xdr:col>112</xdr:col>
      <xdr:colOff>38100</xdr:colOff>
      <xdr:row>39</xdr:row>
      <xdr:rowOff>17744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8871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69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43833</xdr:rowOff>
    </xdr:from>
    <xdr:to>
      <xdr:col>107</xdr:col>
      <xdr:colOff>101600</xdr:colOff>
      <xdr:row>38</xdr:row>
      <xdr:rowOff>145433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136560</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153234</xdr:rowOff>
    </xdr:from>
    <xdr:to>
      <xdr:col>102</xdr:col>
      <xdr:colOff>165100</xdr:colOff>
      <xdr:row>38</xdr:row>
      <xdr:rowOff>83384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99911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27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158133</xdr:rowOff>
    </xdr:from>
    <xdr:to>
      <xdr:col>98</xdr:col>
      <xdr:colOff>38100</xdr:colOff>
      <xdr:row>38</xdr:row>
      <xdr:rowOff>88283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79410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97180</xdr:rowOff>
    </xdr:from>
    <xdr:to>
      <xdr:col>116</xdr:col>
      <xdr:colOff>63500</xdr:colOff>
      <xdr:row>55</xdr:row>
      <xdr:rowOff>142672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526930"/>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94302</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95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142672</xdr:rowOff>
    </xdr:from>
    <xdr:to>
      <xdr:col>111</xdr:col>
      <xdr:colOff>177800</xdr:colOff>
      <xdr:row>55</xdr:row>
      <xdr:rowOff>150673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5724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28008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0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150673</xdr:rowOff>
    </xdr:from>
    <xdr:to>
      <xdr:col>107</xdr:col>
      <xdr:colOff>50800</xdr:colOff>
      <xdr:row>55</xdr:row>
      <xdr:rowOff>158903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58042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37609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158903</xdr:rowOff>
    </xdr:from>
    <xdr:to>
      <xdr:col>102</xdr:col>
      <xdr:colOff>114300</xdr:colOff>
      <xdr:row>55</xdr:row>
      <xdr:rowOff>166218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5886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153281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5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46380</xdr:rowOff>
    </xdr:from>
    <xdr:to>
      <xdr:col>116</xdr:col>
      <xdr:colOff>114300</xdr:colOff>
      <xdr:row>55</xdr:row>
      <xdr:rowOff>147980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69257</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32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91872</xdr:rowOff>
    </xdr:from>
    <xdr:to>
      <xdr:col>112</xdr:col>
      <xdr:colOff>38100</xdr:colOff>
      <xdr:row>56</xdr:row>
      <xdr:rowOff>22022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38549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2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99873</xdr:rowOff>
    </xdr:from>
    <xdr:to>
      <xdr:col>107</xdr:col>
      <xdr:colOff>101600</xdr:colOff>
      <xdr:row>56</xdr:row>
      <xdr:rowOff>30023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46550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30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108103</xdr:rowOff>
    </xdr:from>
    <xdr:to>
      <xdr:col>102</xdr:col>
      <xdr:colOff>165100</xdr:colOff>
      <xdr:row>56</xdr:row>
      <xdr:rowOff>38253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54780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3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115418</xdr:rowOff>
    </xdr:from>
    <xdr:to>
      <xdr:col>98</xdr:col>
      <xdr:colOff>38100</xdr:colOff>
      <xdr:row>56</xdr:row>
      <xdr:rowOff>45568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36695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63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118021</xdr:rowOff>
    </xdr:from>
    <xdr:to>
      <xdr:col>116</xdr:col>
      <xdr:colOff>63500</xdr:colOff>
      <xdr:row>79</xdr:row>
      <xdr:rowOff>50736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976771"/>
          <a:ext cx="838200" cy="6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0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85979</xdr:rowOff>
    </xdr:from>
    <xdr:to>
      <xdr:col>111</xdr:col>
      <xdr:colOff>177800</xdr:colOff>
      <xdr:row>75</xdr:row>
      <xdr:rowOff>118021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773279"/>
          <a:ext cx="889000" cy="20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110367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85979</xdr:rowOff>
    </xdr:from>
    <xdr:to>
      <xdr:col>107</xdr:col>
      <xdr:colOff>50800</xdr:colOff>
      <xdr:row>76</xdr:row>
      <xdr:rowOff>70892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773279"/>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164749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15608</xdr:rowOff>
    </xdr:from>
    <xdr:to>
      <xdr:col>102</xdr:col>
      <xdr:colOff>114300</xdr:colOff>
      <xdr:row>76</xdr:row>
      <xdr:rowOff>70892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045808"/>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41177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171386</xdr:rowOff>
    </xdr:from>
    <xdr:to>
      <xdr:col>116</xdr:col>
      <xdr:colOff>114300</xdr:colOff>
      <xdr:row>79</xdr:row>
      <xdr:rowOff>101536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86313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45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67221</xdr:rowOff>
    </xdr:from>
    <xdr:to>
      <xdr:col>112</xdr:col>
      <xdr:colOff>38100</xdr:colOff>
      <xdr:row>75</xdr:row>
      <xdr:rowOff>168821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159948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0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35179</xdr:rowOff>
    </xdr:from>
    <xdr:to>
      <xdr:col>107</xdr:col>
      <xdr:colOff>101600</xdr:colOff>
      <xdr:row>74</xdr:row>
      <xdr:rowOff>136779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153306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4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20092</xdr:rowOff>
    </xdr:from>
    <xdr:to>
      <xdr:col>102</xdr:col>
      <xdr:colOff>165100</xdr:colOff>
      <xdr:row>76</xdr:row>
      <xdr:rowOff>121692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112819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136258</xdr:rowOff>
    </xdr:from>
    <xdr:to>
      <xdr:col>98</xdr:col>
      <xdr:colOff>38100</xdr:colOff>
      <xdr:row>76</xdr:row>
      <xdr:rowOff>66408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57535</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歳出決算総額に対する、住民一人当たりコストは</a:t>
          </a:r>
          <a:r>
            <a:rPr kumimoji="1" lang="en-US" altLang="ja-JP" sz="1050">
              <a:latin typeface="ＭＳ Ｐゴシック" panose="020B0600070205080204" pitchFamily="50" charset="-128"/>
              <a:ea typeface="ＭＳ Ｐゴシック" panose="020B0600070205080204" pitchFamily="50" charset="-128"/>
            </a:rPr>
            <a:t>662,030</a:t>
          </a:r>
          <a:r>
            <a:rPr kumimoji="1" lang="ja-JP" altLang="en-US" sz="1050">
              <a:latin typeface="ＭＳ Ｐゴシック" panose="020B0600070205080204" pitchFamily="50" charset="-128"/>
              <a:ea typeface="ＭＳ Ｐゴシック" panose="020B0600070205080204" pitchFamily="50" charset="-128"/>
            </a:rPr>
            <a:t>円となっており、前年度から</a:t>
          </a:r>
          <a:r>
            <a:rPr kumimoji="1" lang="en-US" altLang="ja-JP" sz="1050">
              <a:latin typeface="ＭＳ Ｐゴシック" panose="020B0600070205080204" pitchFamily="50" charset="-128"/>
              <a:ea typeface="ＭＳ Ｐゴシック" panose="020B0600070205080204" pitchFamily="50" charset="-128"/>
            </a:rPr>
            <a:t>48,508</a:t>
          </a:r>
          <a:r>
            <a:rPr kumimoji="1" lang="ja-JP" altLang="en-US" sz="1050">
              <a:latin typeface="ＭＳ Ｐゴシック" panose="020B0600070205080204" pitchFamily="50" charset="-128"/>
              <a:ea typeface="ＭＳ Ｐゴシック" panose="020B0600070205080204" pitchFamily="50" charset="-128"/>
            </a:rPr>
            <a:t>円の増加となった。要因としては前年度より歳出決算額が</a:t>
          </a:r>
          <a:r>
            <a:rPr kumimoji="1" lang="en-US" altLang="ja-JP" sz="1050">
              <a:latin typeface="ＭＳ Ｐゴシック" panose="020B0600070205080204" pitchFamily="50" charset="-128"/>
              <a:ea typeface="ＭＳ Ｐゴシック" panose="020B0600070205080204" pitchFamily="50" charset="-128"/>
            </a:rPr>
            <a:t>820</a:t>
          </a:r>
          <a:r>
            <a:rPr kumimoji="1" lang="ja-JP" altLang="en-US" sz="1050">
              <a:latin typeface="ＭＳ Ｐゴシック" panose="020B0600070205080204" pitchFamily="50" charset="-128"/>
              <a:ea typeface="ＭＳ Ｐゴシック" panose="020B0600070205080204" pitchFamily="50" charset="-128"/>
            </a:rPr>
            <a:t>百万円の増加となり、人口は</a:t>
          </a:r>
          <a:r>
            <a:rPr kumimoji="1" lang="en-US" altLang="ja-JP" sz="1050">
              <a:latin typeface="ＭＳ Ｐゴシック" panose="020B0600070205080204" pitchFamily="50" charset="-128"/>
              <a:ea typeface="ＭＳ Ｐゴシック" panose="020B0600070205080204" pitchFamily="50" charset="-128"/>
            </a:rPr>
            <a:t>464</a:t>
          </a:r>
          <a:r>
            <a:rPr kumimoji="1" lang="ja-JP" altLang="en-US" sz="1050">
              <a:latin typeface="ＭＳ Ｐゴシック" panose="020B0600070205080204" pitchFamily="50" charset="-128"/>
              <a:ea typeface="ＭＳ Ｐゴシック" panose="020B0600070205080204" pitchFamily="50" charset="-128"/>
            </a:rPr>
            <a:t>人減少したためである。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歳出決算額を押し上げることとなった大きな要因は補助費の大幅な増加であり、住民一人当たり</a:t>
          </a:r>
          <a:r>
            <a:rPr kumimoji="1" lang="en-US" altLang="ja-JP" sz="1050">
              <a:latin typeface="ＭＳ Ｐゴシック" panose="020B0600070205080204" pitchFamily="50" charset="-128"/>
              <a:ea typeface="ＭＳ Ｐゴシック" panose="020B0600070205080204" pitchFamily="50" charset="-128"/>
            </a:rPr>
            <a:t>135,700</a:t>
          </a:r>
          <a:r>
            <a:rPr kumimoji="1" lang="ja-JP" altLang="en-US" sz="1050">
              <a:latin typeface="ＭＳ Ｐゴシック" panose="020B0600070205080204" pitchFamily="50" charset="-128"/>
              <a:ea typeface="ＭＳ Ｐゴシック" panose="020B0600070205080204" pitchFamily="50" charset="-128"/>
            </a:rPr>
            <a:t>円となり、前年より</a:t>
          </a:r>
          <a:r>
            <a:rPr kumimoji="1" lang="en-US" altLang="ja-JP" sz="1050">
              <a:latin typeface="ＭＳ Ｐゴシック" panose="020B0600070205080204" pitchFamily="50" charset="-128"/>
              <a:ea typeface="ＭＳ Ｐゴシック" panose="020B0600070205080204" pitchFamily="50" charset="-128"/>
            </a:rPr>
            <a:t>71,426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111</a:t>
          </a:r>
          <a:r>
            <a:rPr kumimoji="1" lang="ja-JP" altLang="en-US" sz="1050">
              <a:latin typeface="ＭＳ Ｐゴシック" panose="020B0600070205080204" pitchFamily="50" charset="-128"/>
              <a:ea typeface="ＭＳ Ｐゴシック" panose="020B0600070205080204" pitchFamily="50" charset="-128"/>
            </a:rPr>
            <a:t>％増となっている。国営筑後川下流土地改良事業償還金負担金の皆増（</a:t>
          </a:r>
          <a:r>
            <a:rPr kumimoji="1" lang="en-US" altLang="ja-JP" sz="1050">
              <a:latin typeface="ＭＳ Ｐゴシック" panose="020B0600070205080204" pitchFamily="50" charset="-128"/>
              <a:ea typeface="ＭＳ Ｐゴシック" panose="020B0600070205080204" pitchFamily="50" charset="-128"/>
            </a:rPr>
            <a:t>1,089</a:t>
          </a:r>
          <a:r>
            <a:rPr kumimoji="1" lang="ja-JP" altLang="en-US" sz="1050">
              <a:latin typeface="ＭＳ Ｐゴシック" panose="020B0600070205080204" pitchFamily="50" charset="-128"/>
              <a:ea typeface="ＭＳ Ｐゴシック" panose="020B0600070205080204" pitchFamily="50" charset="-128"/>
            </a:rPr>
            <a:t>百万円）の影響の他、一部事務組合への負担金の増加などがその要因である。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その他の主な構成項目では、扶助費は住民一人当たり</a:t>
          </a:r>
          <a:r>
            <a:rPr kumimoji="1" lang="en-US" altLang="ja-JP" sz="1050">
              <a:latin typeface="ＭＳ Ｐゴシック" panose="020B0600070205080204" pitchFamily="50" charset="-128"/>
              <a:ea typeface="ＭＳ Ｐゴシック" panose="020B0600070205080204" pitchFamily="50" charset="-128"/>
            </a:rPr>
            <a:t>80,882</a:t>
          </a:r>
          <a:r>
            <a:rPr kumimoji="1" lang="ja-JP" altLang="en-US" sz="1050">
              <a:latin typeface="ＭＳ Ｐゴシック" panose="020B0600070205080204" pitchFamily="50" charset="-128"/>
              <a:ea typeface="ＭＳ Ｐゴシック" panose="020B0600070205080204" pitchFamily="50" charset="-128"/>
            </a:rPr>
            <a:t>円となっており、類似団体平均を上回り、高止まり傾向にある。要因としては障害福祉費が年々増加しているためである。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89,175</a:t>
          </a:r>
          <a:r>
            <a:rPr kumimoji="1" lang="ja-JP" altLang="en-US" sz="1050">
              <a:latin typeface="ＭＳ Ｐゴシック" panose="020B0600070205080204" pitchFamily="50" charset="-128"/>
              <a:ea typeface="ＭＳ Ｐゴシック" panose="020B0600070205080204" pitchFamily="50" charset="-128"/>
            </a:rPr>
            <a:t>円となっており、道の駅整備事業が終了したことにより、前年度から</a:t>
          </a:r>
          <a:r>
            <a:rPr kumimoji="1" lang="en-US" altLang="ja-JP" sz="1050">
              <a:latin typeface="ＭＳ Ｐゴシック" panose="020B0600070205080204" pitchFamily="50" charset="-128"/>
              <a:ea typeface="ＭＳ Ｐゴシック" panose="020B0600070205080204" pitchFamily="50" charset="-128"/>
            </a:rPr>
            <a:t>24,007</a:t>
          </a:r>
          <a:r>
            <a:rPr kumimoji="1" lang="ja-JP" altLang="en-US" sz="1050">
              <a:latin typeface="ＭＳ Ｐゴシック" panose="020B0600070205080204" pitchFamily="50" charset="-128"/>
              <a:ea typeface="ＭＳ Ｐゴシック" panose="020B0600070205080204" pitchFamily="50" charset="-128"/>
            </a:rPr>
            <a:t>円減少することとなったが、継続して行っている町道・農道・通学路整備や漁港整備に加え、保育所施設整備に係る補助金や公共施設の大型改修事業などが新たに加わり、依然として類似団体平均、全国平均及び県内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公債費は住民一人当たり</a:t>
          </a:r>
          <a:r>
            <a:rPr kumimoji="1" lang="en-US" altLang="ja-JP" sz="1050">
              <a:latin typeface="ＭＳ Ｐゴシック" panose="020B0600070205080204" pitchFamily="50" charset="-128"/>
              <a:ea typeface="ＭＳ Ｐゴシック" panose="020B0600070205080204" pitchFamily="50" charset="-128"/>
            </a:rPr>
            <a:t>68,614</a:t>
          </a:r>
          <a:r>
            <a:rPr kumimoji="1" lang="ja-JP" altLang="en-US" sz="1050">
              <a:latin typeface="ＭＳ Ｐゴシック" panose="020B0600070205080204" pitchFamily="50" charset="-128"/>
              <a:ea typeface="ＭＳ Ｐゴシック" panose="020B0600070205080204" pitchFamily="50" charset="-128"/>
            </a:rPr>
            <a:t>円となっており、道の駅整備事業に係る起債の償還などが加わり、増加することとなった。類似団体平均は下回るものの、全国平均及び県内平均より上回っており、今後も、令和元年度の国営筑後川下流土地改良事業の繰上げ償還に係る起債の償還などにより上昇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繰出金は下水道事業が法適用の公営企業会計となったことにより、減少し、補助費や投資及び出資金へシフトすることとなった。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22,780
22,619
99.56
15,496,885
15,081,036
345,546
7,454,482
13,915,223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10922</xdr:rowOff>
    </xdr:from>
    <xdr:to>
      <xdr:col>24</xdr:col>
      <xdr:colOff>62865</xdr:colOff>
      <xdr:row>39</xdr:row>
      <xdr:rowOff>78740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840222"/>
          <a:ext cx="1270" cy="92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78740</xdr:rowOff>
    </xdr:from>
    <xdr:to>
      <xdr:col>24</xdr:col>
      <xdr:colOff>152400</xdr:colOff>
      <xdr:row>39</xdr:row>
      <xdr:rowOff>78740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129049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61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34</xdr:row>
      <xdr:rowOff>10922</xdr:rowOff>
    </xdr:from>
    <xdr:to>
      <xdr:col>24</xdr:col>
      <xdr:colOff>152400</xdr:colOff>
      <xdr:row>34</xdr:row>
      <xdr:rowOff>10922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84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131318</xdr:rowOff>
    </xdr:from>
    <xdr:to>
      <xdr:col>24</xdr:col>
      <xdr:colOff>63500</xdr:colOff>
      <xdr:row>34</xdr:row>
      <xdr:rowOff>10922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46268"/>
          <a:ext cx="8382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150385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32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508</xdr:rowOff>
    </xdr:from>
    <xdr:to>
      <xdr:col>24</xdr:col>
      <xdr:colOff>114300</xdr:colOff>
      <xdr:row>37</xdr:row>
      <xdr:rowOff>102108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34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131318</xdr:rowOff>
    </xdr:from>
    <xdr:to>
      <xdr:col>19</xdr:col>
      <xdr:colOff>177800</xdr:colOff>
      <xdr:row>34</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46268"/>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7112</xdr:rowOff>
    </xdr:from>
    <xdr:to>
      <xdr:col>15</xdr:col>
      <xdr:colOff>50800</xdr:colOff>
      <xdr:row>34</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4962"/>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139954</xdr:rowOff>
    </xdr:from>
    <xdr:to>
      <xdr:col>15</xdr:col>
      <xdr:colOff>101600</xdr:colOff>
      <xdr:row>37</xdr:row>
      <xdr:rowOff>70104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61231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46736</xdr:rowOff>
    </xdr:from>
    <xdr:to>
      <xdr:col>10</xdr:col>
      <xdr:colOff>114300</xdr:colOff>
      <xdr:row>33</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61686"/>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110998</xdr:rowOff>
    </xdr:from>
    <xdr:to>
      <xdr:col>6</xdr:col>
      <xdr:colOff>38100</xdr:colOff>
      <xdr:row>35</xdr:row>
      <xdr:rowOff>41148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32275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131572</xdr:rowOff>
    </xdr:from>
    <xdr:to>
      <xdr:col>24</xdr:col>
      <xdr:colOff>114300</xdr:colOff>
      <xdr:row>34</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84599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80518</xdr:rowOff>
    </xdr:from>
    <xdr:to>
      <xdr:col>20</xdr:col>
      <xdr:colOff>38100</xdr:colOff>
      <xdr:row>32</xdr:row>
      <xdr:rowOff>10668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27195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58420</xdr:rowOff>
    </xdr:from>
    <xdr:to>
      <xdr:col>15</xdr:col>
      <xdr:colOff>101600</xdr:colOff>
      <xdr:row>34</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127762</xdr:rowOff>
    </xdr:from>
    <xdr:to>
      <xdr:col>10</xdr:col>
      <xdr:colOff>165100</xdr:colOff>
      <xdr:row>33</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74439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167386</xdr:rowOff>
    </xdr:from>
    <xdr:to>
      <xdr:col>6</xdr:col>
      <xdr:colOff>38100</xdr:colOff>
      <xdr:row>31</xdr:row>
      <xdr:rowOff>97536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114063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19800</xdr:rowOff>
    </xdr:from>
    <xdr:to>
      <xdr:col>24</xdr:col>
      <xdr:colOff>62865</xdr:colOff>
      <xdr:row>58</xdr:row>
      <xdr:rowOff>76606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106650"/>
          <a:ext cx="1270" cy="9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80433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76606</xdr:rowOff>
    </xdr:from>
    <xdr:to>
      <xdr:col>24</xdr:col>
      <xdr:colOff>152400</xdr:colOff>
      <xdr:row>58</xdr:row>
      <xdr:rowOff>76606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8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19800</xdr:rowOff>
    </xdr:from>
    <xdr:to>
      <xdr:col>24</xdr:col>
      <xdr:colOff>152400</xdr:colOff>
      <xdr:row>53</xdr:row>
      <xdr:rowOff>19800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1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19800</xdr:rowOff>
    </xdr:from>
    <xdr:to>
      <xdr:col>24</xdr:col>
      <xdr:colOff>63500</xdr:colOff>
      <xdr:row>53</xdr:row>
      <xdr:rowOff>112230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06650"/>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48963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70536</xdr:rowOff>
    </xdr:from>
    <xdr:to>
      <xdr:col>24</xdr:col>
      <xdr:colOff>114300</xdr:colOff>
      <xdr:row>56</xdr:row>
      <xdr:rowOff>686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0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154063</xdr:rowOff>
    </xdr:from>
    <xdr:to>
      <xdr:col>19</xdr:col>
      <xdr:colOff>177800</xdr:colOff>
      <xdr:row>53</xdr:row>
      <xdr:rowOff>112230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26563"/>
          <a:ext cx="889000" cy="4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112884</xdr:rowOff>
    </xdr:from>
    <xdr:to>
      <xdr:col>20</xdr:col>
      <xdr:colOff>38100</xdr:colOff>
      <xdr:row>57</xdr:row>
      <xdr:rowOff>43034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34161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154063</xdr:rowOff>
    </xdr:from>
    <xdr:to>
      <xdr:col>15</xdr:col>
      <xdr:colOff>50800</xdr:colOff>
      <xdr:row>57</xdr:row>
      <xdr:rowOff>24809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26563"/>
          <a:ext cx="889000" cy="107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10547</xdr:rowOff>
    </xdr:from>
    <xdr:to>
      <xdr:col>15</xdr:col>
      <xdr:colOff>101600</xdr:colOff>
      <xdr:row>53</xdr:row>
      <xdr:rowOff>112147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103274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1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34982</xdr:rowOff>
    </xdr:from>
    <xdr:to>
      <xdr:col>10</xdr:col>
      <xdr:colOff>114300</xdr:colOff>
      <xdr:row>57</xdr:row>
      <xdr:rowOff>24809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36182"/>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66059</xdr:rowOff>
    </xdr:from>
    <xdr:to>
      <xdr:col>10</xdr:col>
      <xdr:colOff>165100</xdr:colOff>
      <xdr:row>54</xdr:row>
      <xdr:rowOff>167659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12736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0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83700</xdr:rowOff>
    </xdr:from>
    <xdr:to>
      <xdr:col>6</xdr:col>
      <xdr:colOff>38100</xdr:colOff>
      <xdr:row>53</xdr:row>
      <xdr:rowOff>13850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89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30377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87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140450</xdr:rowOff>
    </xdr:from>
    <xdr:to>
      <xdr:col>24</xdr:col>
      <xdr:colOff>114300</xdr:colOff>
      <xdr:row>53</xdr:row>
      <xdr:rowOff>70600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93477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0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61430</xdr:rowOff>
    </xdr:from>
    <xdr:to>
      <xdr:col>20</xdr:col>
      <xdr:colOff>38100</xdr:colOff>
      <xdr:row>53</xdr:row>
      <xdr:rowOff>163030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8107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9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103263</xdr:rowOff>
    </xdr:from>
    <xdr:to>
      <xdr:col>15</xdr:col>
      <xdr:colOff>101600</xdr:colOff>
      <xdr:row>51</xdr:row>
      <xdr:rowOff>33413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49940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45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145459</xdr:rowOff>
    </xdr:from>
    <xdr:to>
      <xdr:col>10</xdr:col>
      <xdr:colOff>165100</xdr:colOff>
      <xdr:row>57</xdr:row>
      <xdr:rowOff>75609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66736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155632</xdr:rowOff>
    </xdr:from>
    <xdr:to>
      <xdr:col>6</xdr:col>
      <xdr:colOff>38100</xdr:colOff>
      <xdr:row>56</xdr:row>
      <xdr:rowOff>85782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76909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118832</xdr:rowOff>
    </xdr:from>
    <xdr:to>
      <xdr:col>24</xdr:col>
      <xdr:colOff>63500</xdr:colOff>
      <xdr:row>74</xdr:row>
      <xdr:rowOff>23849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34682"/>
          <a:ext cx="8382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103348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19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96103</xdr:rowOff>
    </xdr:from>
    <xdr:to>
      <xdr:col>19</xdr:col>
      <xdr:colOff>177800</xdr:colOff>
      <xdr:row>74</xdr:row>
      <xdr:rowOff>23849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611953"/>
          <a:ext cx="889000" cy="9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99184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96103</xdr:rowOff>
    </xdr:from>
    <xdr:to>
      <xdr:col>15</xdr:col>
      <xdr:colOff>50800</xdr:colOff>
      <xdr:row>74</xdr:row>
      <xdr:rowOff>8614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11953"/>
          <a:ext cx="8890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8614</xdr:rowOff>
    </xdr:from>
    <xdr:to>
      <xdr:col>10</xdr:col>
      <xdr:colOff>114300</xdr:colOff>
      <xdr:row>74</xdr:row>
      <xdr:rowOff>56506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95914"/>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74446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6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110738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68032</xdr:rowOff>
    </xdr:from>
    <xdr:to>
      <xdr:col>24</xdr:col>
      <xdr:colOff>114300</xdr:colOff>
      <xdr:row>73</xdr:row>
      <xdr:rowOff>169632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90909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144499</xdr:rowOff>
    </xdr:from>
    <xdr:to>
      <xdr:col>20</xdr:col>
      <xdr:colOff>38100</xdr:colOff>
      <xdr:row>74</xdr:row>
      <xdr:rowOff>74649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91176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45303</xdr:rowOff>
    </xdr:from>
    <xdr:to>
      <xdr:col>15</xdr:col>
      <xdr:colOff>101600</xdr:colOff>
      <xdr:row>73</xdr:row>
      <xdr:rowOff>146903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163430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3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129264</xdr:rowOff>
    </xdr:from>
    <xdr:to>
      <xdr:col>10</xdr:col>
      <xdr:colOff>165100</xdr:colOff>
      <xdr:row>74</xdr:row>
      <xdr:rowOff>59414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75941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42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5706</xdr:rowOff>
    </xdr:from>
    <xdr:to>
      <xdr:col>6</xdr:col>
      <xdr:colOff>38100</xdr:colOff>
      <xdr:row>74</xdr:row>
      <xdr:rowOff>107306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77031</xdr:rowOff>
    </xdr:from>
    <xdr:to>
      <xdr:col>24</xdr:col>
      <xdr:colOff>62865</xdr:colOff>
      <xdr:row>99</xdr:row>
      <xdr:rowOff>129674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07531"/>
          <a:ext cx="1270" cy="15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133501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129674</xdr:rowOff>
    </xdr:from>
    <xdr:to>
      <xdr:col>24</xdr:col>
      <xdr:colOff>152400</xdr:colOff>
      <xdr:row>99</xdr:row>
      <xdr:rowOff>129674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1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23708</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77031</xdr:rowOff>
    </xdr:from>
    <xdr:to>
      <xdr:col>24</xdr:col>
      <xdr:colOff>152400</xdr:colOff>
      <xdr:row>90</xdr:row>
      <xdr:rowOff>77031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0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147146</xdr:rowOff>
    </xdr:from>
    <xdr:to>
      <xdr:col>24</xdr:col>
      <xdr:colOff>63500</xdr:colOff>
      <xdr:row>98</xdr:row>
      <xdr:rowOff>131536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77796"/>
          <a:ext cx="838200" cy="1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87089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03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64212</xdr:rowOff>
    </xdr:from>
    <xdr:to>
      <xdr:col>24</xdr:col>
      <xdr:colOff>114300</xdr:colOff>
      <xdr:row>95</xdr:row>
      <xdr:rowOff>165812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131536</xdr:rowOff>
    </xdr:from>
    <xdr:to>
      <xdr:col>19</xdr:col>
      <xdr:colOff>177800</xdr:colOff>
      <xdr:row>98</xdr:row>
      <xdr:rowOff>143064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33636"/>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16597</xdr:rowOff>
    </xdr:from>
    <xdr:to>
      <xdr:col>20</xdr:col>
      <xdr:colOff>38100</xdr:colOff>
      <xdr:row>96</xdr:row>
      <xdr:rowOff>118197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7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134724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143064</xdr:rowOff>
    </xdr:from>
    <xdr:to>
      <xdr:col>15</xdr:col>
      <xdr:colOff>50800</xdr:colOff>
      <xdr:row>99</xdr:row>
      <xdr:rowOff>14722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45164"/>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80736</xdr:rowOff>
    </xdr:from>
    <xdr:to>
      <xdr:col>15</xdr:col>
      <xdr:colOff>101600</xdr:colOff>
      <xdr:row>96</xdr:row>
      <xdr:rowOff>10886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27413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120988</xdr:rowOff>
    </xdr:from>
    <xdr:to>
      <xdr:col>10</xdr:col>
      <xdr:colOff>114300</xdr:colOff>
      <xdr:row>99</xdr:row>
      <xdr:rowOff>14722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23088"/>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113458</xdr:rowOff>
    </xdr:from>
    <xdr:to>
      <xdr:col>10</xdr:col>
      <xdr:colOff>165100</xdr:colOff>
      <xdr:row>95</xdr:row>
      <xdr:rowOff>43608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2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0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134555</xdr:rowOff>
    </xdr:from>
    <xdr:to>
      <xdr:col>6</xdr:col>
      <xdr:colOff>38100</xdr:colOff>
      <xdr:row>96</xdr:row>
      <xdr:rowOff>64705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81232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1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96346</xdr:rowOff>
    </xdr:from>
    <xdr:to>
      <xdr:col>24</xdr:col>
      <xdr:colOff>114300</xdr:colOff>
      <xdr:row>98</xdr:row>
      <xdr:rowOff>26496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74773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80736</xdr:rowOff>
    </xdr:from>
    <xdr:to>
      <xdr:col>20</xdr:col>
      <xdr:colOff>38100</xdr:colOff>
      <xdr:row>99</xdr:row>
      <xdr:rowOff>10886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92264</xdr:rowOff>
    </xdr:from>
    <xdr:to>
      <xdr:col>15</xdr:col>
      <xdr:colOff>101600</xdr:colOff>
      <xdr:row>99</xdr:row>
      <xdr:rowOff>22414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13541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135372</xdr:rowOff>
    </xdr:from>
    <xdr:to>
      <xdr:col>10</xdr:col>
      <xdr:colOff>165100</xdr:colOff>
      <xdr:row>99</xdr:row>
      <xdr:rowOff>65522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56649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70188</xdr:rowOff>
    </xdr:from>
    <xdr:to>
      <xdr:col>6</xdr:col>
      <xdr:colOff>38100</xdr:colOff>
      <xdr:row>99</xdr:row>
      <xdr:rowOff>338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162915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126365</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73042</xdr:rowOff>
    </xdr:from>
    <xdr:ext cx="378565"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4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126365</xdr:rowOff>
    </xdr:from>
    <xdr:to>
      <xdr:col>55</xdr:col>
      <xdr:colOff>88900</xdr:colOff>
      <xdr:row>30</xdr:row>
      <xdr:rowOff>126365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40640</xdr:rowOff>
    </xdr:from>
    <xdr:to>
      <xdr:col>55</xdr:col>
      <xdr:colOff>0</xdr:colOff>
      <xdr:row>38</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55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102252</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030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79375</xdr:rowOff>
    </xdr:from>
    <xdr:to>
      <xdr:col>55</xdr:col>
      <xdr:colOff>50800</xdr:colOff>
      <xdr:row>37</xdr:row>
      <xdr:rowOff>9525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46355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59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27940</xdr:rowOff>
    </xdr:from>
    <xdr:to>
      <xdr:col>50</xdr:col>
      <xdr:colOff>165100</xdr:colOff>
      <xdr:row>34</xdr:row>
      <xdr:rowOff>129540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146067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46355</xdr:rowOff>
    </xdr:from>
    <xdr:to>
      <xdr:col>45</xdr:col>
      <xdr:colOff>177800</xdr:colOff>
      <xdr:row>38</xdr:row>
      <xdr:rowOff>50165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61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xdr:rowOff>
    </xdr:from>
    <xdr:to>
      <xdr:col>46</xdr:col>
      <xdr:colOff>38100</xdr:colOff>
      <xdr:row>34</xdr:row>
      <xdr:rowOff>114300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130827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50165</xdr:rowOff>
    </xdr:from>
    <xdr:to>
      <xdr:col>41</xdr:col>
      <xdr:colOff>50800</xdr:colOff>
      <xdr:row>38</xdr:row>
      <xdr:rowOff>52070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65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128905</xdr:rowOff>
    </xdr:from>
    <xdr:to>
      <xdr:col>41</xdr:col>
      <xdr:colOff>101600</xdr:colOff>
      <xdr:row>33</xdr:row>
      <xdr:rowOff>59055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5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75582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39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5080</xdr:rowOff>
    </xdr:from>
    <xdr:to>
      <xdr:col>36</xdr:col>
      <xdr:colOff>165100</xdr:colOff>
      <xdr:row>31</xdr:row>
      <xdr:rowOff>106680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29</xdr:row>
      <xdr:rowOff>123207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09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139717</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83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86377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82333" y="6601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167005</xdr:rowOff>
    </xdr:from>
    <xdr:to>
      <xdr:col>46</xdr:col>
      <xdr:colOff>38100</xdr:colOff>
      <xdr:row>38</xdr:row>
      <xdr:rowOff>97155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88282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6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170815</xdr:rowOff>
    </xdr:from>
    <xdr:to>
      <xdr:col>41</xdr:col>
      <xdr:colOff>101600</xdr:colOff>
      <xdr:row>38</xdr:row>
      <xdr:rowOff>100965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92092</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04333" y="660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xdr:rowOff>
    </xdr:from>
    <xdr:to>
      <xdr:col>36</xdr:col>
      <xdr:colOff>165100</xdr:colOff>
      <xdr:row>38</xdr:row>
      <xdr:rowOff>102870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93997</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15333" y="6609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138684</xdr:rowOff>
    </xdr:from>
    <xdr:to>
      <xdr:col>54</xdr:col>
      <xdr:colOff>189865</xdr:colOff>
      <xdr:row>59</xdr:row>
      <xdr:rowOff>54978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882634"/>
          <a:ext cx="1270" cy="128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58805</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54978</xdr:rowOff>
    </xdr:from>
    <xdr:to>
      <xdr:col>55</xdr:col>
      <xdr:colOff>88900</xdr:colOff>
      <xdr:row>59</xdr:row>
      <xdr:rowOff>54978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7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85361</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6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138684</xdr:rowOff>
    </xdr:from>
    <xdr:to>
      <xdr:col>55</xdr:col>
      <xdr:colOff>88900</xdr:colOff>
      <xdr:row>51</xdr:row>
      <xdr:rowOff>138684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88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138684</xdr:rowOff>
    </xdr:from>
    <xdr:to>
      <xdr:col>55</xdr:col>
      <xdr:colOff>0</xdr:colOff>
      <xdr:row>53</xdr:row>
      <xdr:rowOff>53734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8882634"/>
          <a:ext cx="838200" cy="2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16121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1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53734</xdr:rowOff>
    </xdr:from>
    <xdr:to>
      <xdr:col>50</xdr:col>
      <xdr:colOff>114300</xdr:colOff>
      <xdr:row>55</xdr:row>
      <xdr:rowOff>102489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140584"/>
          <a:ext cx="889000" cy="39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158661</xdr:rowOff>
    </xdr:from>
    <xdr:to>
      <xdr:col>50</xdr:col>
      <xdr:colOff>165100</xdr:colOff>
      <xdr:row>57</xdr:row>
      <xdr:rowOff>88811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79938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102489</xdr:rowOff>
    </xdr:from>
    <xdr:to>
      <xdr:col>45</xdr:col>
      <xdr:colOff>177800</xdr:colOff>
      <xdr:row>55</xdr:row>
      <xdr:rowOff>170155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53223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53366</xdr:rowOff>
    </xdr:from>
    <xdr:to>
      <xdr:col>46</xdr:col>
      <xdr:colOff>38100</xdr:colOff>
      <xdr:row>57</xdr:row>
      <xdr:rowOff>154966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146093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6972</xdr:rowOff>
    </xdr:from>
    <xdr:to>
      <xdr:col>41</xdr:col>
      <xdr:colOff>50800</xdr:colOff>
      <xdr:row>55</xdr:row>
      <xdr:rowOff>170155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8750922"/>
          <a:ext cx="889000" cy="8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150978</xdr:rowOff>
    </xdr:from>
    <xdr:to>
      <xdr:col>41</xdr:col>
      <xdr:colOff>101600</xdr:colOff>
      <xdr:row>57</xdr:row>
      <xdr:rowOff>81128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41927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87884</xdr:rowOff>
    </xdr:from>
    <xdr:to>
      <xdr:col>55</xdr:col>
      <xdr:colOff>50800</xdr:colOff>
      <xdr:row>52</xdr:row>
      <xdr:rowOff>18034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88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40911</xdr:rowOff>
    </xdr:from>
    <xdr:ext cx="599010"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87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2934</xdr:rowOff>
    </xdr:from>
    <xdr:to>
      <xdr:col>50</xdr:col>
      <xdr:colOff>165100</xdr:colOff>
      <xdr:row>53</xdr:row>
      <xdr:rowOff>104534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0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121061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39795" y="886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51689</xdr:rowOff>
    </xdr:from>
    <xdr:to>
      <xdr:col>46</xdr:col>
      <xdr:colOff>38100</xdr:colOff>
      <xdr:row>55</xdr:row>
      <xdr:rowOff>153289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4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169816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119355</xdr:rowOff>
    </xdr:from>
    <xdr:to>
      <xdr:col>41</xdr:col>
      <xdr:colOff>101600</xdr:colOff>
      <xdr:row>56</xdr:row>
      <xdr:rowOff>49505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5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66032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3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127622</xdr:rowOff>
    </xdr:from>
    <xdr:to>
      <xdr:col>36</xdr:col>
      <xdr:colOff>165100</xdr:colOff>
      <xdr:row>51</xdr:row>
      <xdr:rowOff>57772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87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74299</xdr:rowOff>
    </xdr:from>
    <xdr:ext cx="599010"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672795" y="84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54627</xdr:rowOff>
    </xdr:from>
    <xdr:ext cx="46717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75</xdr:row>
      <xdr:rowOff>111777</xdr:rowOff>
    </xdr:from>
    <xdr:ext cx="46717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a:extLst>
            <a:ext uri="{FF2B5EF4-FFF2-40B4-BE49-F238E27FC236}">
              <a16:creationId xmlns:a16="http://schemas.microsoft.com/office/drawing/2014/main" id="{00000000-0008-0000-07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169513</xdr:rowOff>
    </xdr:from>
    <xdr:to>
      <xdr:col>54</xdr:col>
      <xdr:colOff>189865</xdr:colOff>
      <xdr:row>78</xdr:row>
      <xdr:rowOff>127603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0475595" y="12342463"/>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131430</xdr:rowOff>
    </xdr:from>
    <xdr:ext cx="469744" cy="259045"/>
    <xdr:sp macro="" textlink="">
      <xdr:nvSpPr>
        <xdr:cNvPr id="411" name="商工費最小値テキスト">
          <a:extLst>
            <a:ext uri="{FF2B5EF4-FFF2-40B4-BE49-F238E27FC236}">
              <a16:creationId xmlns:a16="http://schemas.microsoft.com/office/drawing/2014/main" id="{00000000-0008-0000-0700-00009B010000}"/>
            </a:ext>
          </a:extLst>
        </xdr:cNvPr>
        <xdr:cNvSpPr txBox="1"/>
      </xdr:nvSpPr>
      <xdr:spPr>
        <a:xfrm>
          <a:off x="10528300" y="1350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127603</xdr:rowOff>
    </xdr:from>
    <xdr:to>
      <xdr:col>55</xdr:col>
      <xdr:colOff>88900</xdr:colOff>
      <xdr:row>78</xdr:row>
      <xdr:rowOff>127603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350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116190</xdr:rowOff>
    </xdr:from>
    <xdr:ext cx="534377" cy="259045"/>
    <xdr:sp macro="" textlink="">
      <xdr:nvSpPr>
        <xdr:cNvPr id="413" name="商工費最大値テキスト">
          <a:extLst>
            <a:ext uri="{FF2B5EF4-FFF2-40B4-BE49-F238E27FC236}">
              <a16:creationId xmlns:a16="http://schemas.microsoft.com/office/drawing/2014/main" id="{00000000-0008-0000-0700-00009D010000}"/>
            </a:ext>
          </a:extLst>
        </xdr:cNvPr>
        <xdr:cNvSpPr txBox="1"/>
      </xdr:nvSpPr>
      <xdr:spPr>
        <a:xfrm>
          <a:off x="10528300" y="1211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169513</xdr:rowOff>
    </xdr:from>
    <xdr:to>
      <xdr:col>55</xdr:col>
      <xdr:colOff>88900</xdr:colOff>
      <xdr:row>71</xdr:row>
      <xdr:rowOff>169513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234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123698</xdr:rowOff>
    </xdr:from>
    <xdr:to>
      <xdr:col>55</xdr:col>
      <xdr:colOff>0</xdr:colOff>
      <xdr:row>76</xdr:row>
      <xdr:rowOff>68835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9639300" y="12125198"/>
          <a:ext cx="838200" cy="9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142924</xdr:rowOff>
    </xdr:from>
    <xdr:ext cx="469744" cy="259045"/>
    <xdr:sp macro="" textlink="">
      <xdr:nvSpPr>
        <xdr:cNvPr id="416" name="商工費平均値テキスト">
          <a:extLst>
            <a:ext uri="{FF2B5EF4-FFF2-40B4-BE49-F238E27FC236}">
              <a16:creationId xmlns:a16="http://schemas.microsoft.com/office/drawing/2014/main" id="{00000000-0008-0000-0700-0000A0010000}"/>
            </a:ext>
          </a:extLst>
        </xdr:cNvPr>
        <xdr:cNvSpPr txBox="1"/>
      </xdr:nvSpPr>
      <xdr:spPr>
        <a:xfrm>
          <a:off x="10528300" y="12658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120047</xdr:rowOff>
    </xdr:from>
    <xdr:to>
      <xdr:col>55</xdr:col>
      <xdr:colOff>50800</xdr:colOff>
      <xdr:row>75</xdr:row>
      <xdr:rowOff>50197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10426700" y="1280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123698</xdr:rowOff>
    </xdr:from>
    <xdr:to>
      <xdr:col>50</xdr:col>
      <xdr:colOff>114300</xdr:colOff>
      <xdr:row>76</xdr:row>
      <xdr:rowOff>134365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8750300" y="12125198"/>
          <a:ext cx="889000" cy="103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135763</xdr:rowOff>
    </xdr:from>
    <xdr:to>
      <xdr:col>50</xdr:col>
      <xdr:colOff>165100</xdr:colOff>
      <xdr:row>74</xdr:row>
      <xdr:rowOff>65913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9588500" y="126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57040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89788</xdr:rowOff>
    </xdr:from>
    <xdr:to>
      <xdr:col>45</xdr:col>
      <xdr:colOff>177800</xdr:colOff>
      <xdr:row>76</xdr:row>
      <xdr:rowOff>134365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7861300" y="1311998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150908</xdr:rowOff>
    </xdr:from>
    <xdr:to>
      <xdr:col>46</xdr:col>
      <xdr:colOff>38100</xdr:colOff>
      <xdr:row>75</xdr:row>
      <xdr:rowOff>81058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8699500" y="128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97585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26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62738</xdr:rowOff>
    </xdr:from>
    <xdr:to>
      <xdr:col>41</xdr:col>
      <xdr:colOff>50800</xdr:colOff>
      <xdr:row>76</xdr:row>
      <xdr:rowOff>89788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6972300" y="12921488"/>
          <a:ext cx="889000" cy="1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108712</xdr:rowOff>
    </xdr:from>
    <xdr:to>
      <xdr:col>41</xdr:col>
      <xdr:colOff>101600</xdr:colOff>
      <xdr:row>75</xdr:row>
      <xdr:rowOff>38862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78105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55389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25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27654</xdr:rowOff>
    </xdr:from>
    <xdr:to>
      <xdr:col>36</xdr:col>
      <xdr:colOff>165100</xdr:colOff>
      <xdr:row>72</xdr:row>
      <xdr:rowOff>129254</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6921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145781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18035</xdr:rowOff>
    </xdr:from>
    <xdr:to>
      <xdr:col>55</xdr:col>
      <xdr:colOff>50800</xdr:colOff>
      <xdr:row>76</xdr:row>
      <xdr:rowOff>119635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104267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167912</xdr:rowOff>
    </xdr:from>
    <xdr:ext cx="469744" cy="259045"/>
    <xdr:sp macro="" textlink="">
      <xdr:nvSpPr>
        <xdr:cNvPr id="435" name="商工費該当値テキスト">
          <a:extLst>
            <a:ext uri="{FF2B5EF4-FFF2-40B4-BE49-F238E27FC236}">
              <a16:creationId xmlns:a16="http://schemas.microsoft.com/office/drawing/2014/main" id="{00000000-0008-0000-0700-0000B3010000}"/>
            </a:ext>
          </a:extLst>
        </xdr:cNvPr>
        <xdr:cNvSpPr txBox="1"/>
      </xdr:nvSpPr>
      <xdr:spPr>
        <a:xfrm>
          <a:off x="10528300" y="1302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72898</xdr:rowOff>
    </xdr:from>
    <xdr:to>
      <xdr:col>50</xdr:col>
      <xdr:colOff>165100</xdr:colOff>
      <xdr:row>71</xdr:row>
      <xdr:rowOff>3048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9588500" y="120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19575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9372111" y="118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83565</xdr:rowOff>
    </xdr:from>
    <xdr:to>
      <xdr:col>46</xdr:col>
      <xdr:colOff>38100</xdr:colOff>
      <xdr:row>77</xdr:row>
      <xdr:rowOff>13715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8699500" y="131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4842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8515428" y="132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38988</xdr:rowOff>
    </xdr:from>
    <xdr:to>
      <xdr:col>41</xdr:col>
      <xdr:colOff>101600</xdr:colOff>
      <xdr:row>76</xdr:row>
      <xdr:rowOff>140588</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7810500" y="13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131715</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7626428" y="131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11938</xdr:rowOff>
    </xdr:from>
    <xdr:to>
      <xdr:col>36</xdr:col>
      <xdr:colOff>165100</xdr:colOff>
      <xdr:row>75</xdr:row>
      <xdr:rowOff>113538</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6921500" y="128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104665</xdr:rowOff>
    </xdr:from>
    <xdr:ext cx="469744"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737428" y="129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129412</xdr:rowOff>
    </xdr:from>
    <xdr:to>
      <xdr:col>55</xdr:col>
      <xdr:colOff>0</xdr:colOff>
      <xdr:row>95</xdr:row>
      <xdr:rowOff>166150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6245712"/>
          <a:ext cx="838200" cy="20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76996</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193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166150</xdr:rowOff>
    </xdr:from>
    <xdr:to>
      <xdr:col>50</xdr:col>
      <xdr:colOff>114300</xdr:colOff>
      <xdr:row>96</xdr:row>
      <xdr:rowOff>123538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8750300" y="16453900"/>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123538</xdr:rowOff>
    </xdr:from>
    <xdr:to>
      <xdr:col>45</xdr:col>
      <xdr:colOff>177800</xdr:colOff>
      <xdr:row>96</xdr:row>
      <xdr:rowOff>136203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7861300" y="16582738"/>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168828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136203</xdr:rowOff>
    </xdr:from>
    <xdr:to>
      <xdr:col>41</xdr:col>
      <xdr:colOff>50800</xdr:colOff>
      <xdr:row>97</xdr:row>
      <xdr:rowOff>146124</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972300" y="16595403"/>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78612</xdr:rowOff>
    </xdr:from>
    <xdr:to>
      <xdr:col>55</xdr:col>
      <xdr:colOff>50800</xdr:colOff>
      <xdr:row>95</xdr:row>
      <xdr:rowOff>8762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1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101489</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115350</xdr:rowOff>
    </xdr:from>
    <xdr:to>
      <xdr:col>50</xdr:col>
      <xdr:colOff>165100</xdr:colOff>
      <xdr:row>96</xdr:row>
      <xdr:rowOff>45500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4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36627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6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72738</xdr:rowOff>
    </xdr:from>
    <xdr:to>
      <xdr:col>46</xdr:col>
      <xdr:colOff>38100</xdr:colOff>
      <xdr:row>97</xdr:row>
      <xdr:rowOff>2888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5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165465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66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85403</xdr:rowOff>
    </xdr:from>
    <xdr:to>
      <xdr:col>41</xdr:col>
      <xdr:colOff>101600</xdr:colOff>
      <xdr:row>97</xdr:row>
      <xdr:rowOff>15553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6680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66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95324</xdr:rowOff>
    </xdr:from>
    <xdr:to>
      <xdr:col>36</xdr:col>
      <xdr:colOff>165100</xdr:colOff>
      <xdr:row>98</xdr:row>
      <xdr:rowOff>25474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7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68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95047</xdr:rowOff>
    </xdr:from>
    <xdr:to>
      <xdr:col>85</xdr:col>
      <xdr:colOff>126364</xdr:colOff>
      <xdr:row>38</xdr:row>
      <xdr:rowOff>79121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238547"/>
          <a:ext cx="1269" cy="135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82948</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5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79121</xdr:rowOff>
    </xdr:from>
    <xdr:to>
      <xdr:col>86</xdr:col>
      <xdr:colOff>25400</xdr:colOff>
      <xdr:row>38</xdr:row>
      <xdr:rowOff>79121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59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41724</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0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95047</xdr:rowOff>
    </xdr:from>
    <xdr:to>
      <xdr:col>86</xdr:col>
      <xdr:colOff>25400</xdr:colOff>
      <xdr:row>30</xdr:row>
      <xdr:rowOff>95047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23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1016</xdr:rowOff>
    </xdr:from>
    <xdr:to>
      <xdr:col>85</xdr:col>
      <xdr:colOff>127000</xdr:colOff>
      <xdr:row>36</xdr:row>
      <xdr:rowOff>41326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6173216"/>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60799</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571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37922</xdr:rowOff>
    </xdr:from>
    <xdr:to>
      <xdr:col>85</xdr:col>
      <xdr:colOff>177800</xdr:colOff>
      <xdr:row>34</xdr:row>
      <xdr:rowOff>139522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145796</xdr:rowOff>
    </xdr:from>
    <xdr:to>
      <xdr:col>81</xdr:col>
      <xdr:colOff>50800</xdr:colOff>
      <xdr:row>36</xdr:row>
      <xdr:rowOff>1016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5975096"/>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148488</xdr:rowOff>
    </xdr:from>
    <xdr:to>
      <xdr:col>81</xdr:col>
      <xdr:colOff>101600</xdr:colOff>
      <xdr:row>35</xdr:row>
      <xdr:rowOff>78638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95165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7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145796</xdr:rowOff>
    </xdr:from>
    <xdr:to>
      <xdr:col>76</xdr:col>
      <xdr:colOff>114300</xdr:colOff>
      <xdr:row>36</xdr:row>
      <xdr:rowOff>63652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5975096"/>
          <a:ext cx="889000" cy="2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76251</xdr:rowOff>
    </xdr:from>
    <xdr:to>
      <xdr:col>76</xdr:col>
      <xdr:colOff>165100</xdr:colOff>
      <xdr:row>34</xdr:row>
      <xdr:rowOff>6401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57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22928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63652</xdr:rowOff>
    </xdr:from>
    <xdr:to>
      <xdr:col>71</xdr:col>
      <xdr:colOff>177800</xdr:colOff>
      <xdr:row>36</xdr:row>
      <xdr:rowOff>139090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62358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xdr:rowOff>
    </xdr:from>
    <xdr:to>
      <xdr:col>72</xdr:col>
      <xdr:colOff>38100</xdr:colOff>
      <xdr:row>35</xdr:row>
      <xdr:rowOff>101727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118254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81356</xdr:rowOff>
    </xdr:from>
    <xdr:to>
      <xdr:col>67</xdr:col>
      <xdr:colOff>101600</xdr:colOff>
      <xdr:row>35</xdr:row>
      <xdr:rowOff>11506</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28033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6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161976</xdr:rowOff>
    </xdr:from>
    <xdr:to>
      <xdr:col>85</xdr:col>
      <xdr:colOff>177800</xdr:colOff>
      <xdr:row>36</xdr:row>
      <xdr:rowOff>92126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1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140403</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61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121666</xdr:rowOff>
    </xdr:from>
    <xdr:to>
      <xdr:col>81</xdr:col>
      <xdr:colOff>101600</xdr:colOff>
      <xdr:row>36</xdr:row>
      <xdr:rowOff>51816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42943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62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94996</xdr:rowOff>
    </xdr:from>
    <xdr:to>
      <xdr:col>76</xdr:col>
      <xdr:colOff>165100</xdr:colOff>
      <xdr:row>35</xdr:row>
      <xdr:rowOff>25146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16273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60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12852</xdr:rowOff>
    </xdr:from>
    <xdr:to>
      <xdr:col>72</xdr:col>
      <xdr:colOff>38100</xdr:colOff>
      <xdr:row>36</xdr:row>
      <xdr:rowOff>114452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105579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88290</xdr:rowOff>
    </xdr:from>
    <xdr:to>
      <xdr:col>67</xdr:col>
      <xdr:colOff>101600</xdr:colOff>
      <xdr:row>37</xdr:row>
      <xdr:rowOff>18440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3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105821</xdr:rowOff>
    </xdr:from>
    <xdr:to>
      <xdr:col>85</xdr:col>
      <xdr:colOff>126364</xdr:colOff>
      <xdr:row>58</xdr:row>
      <xdr:rowOff>146878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9021221"/>
          <a:ext cx="1269" cy="1069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150705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146878</xdr:rowOff>
    </xdr:from>
    <xdr:to>
      <xdr:col>86</xdr:col>
      <xdr:colOff>25400</xdr:colOff>
      <xdr:row>58</xdr:row>
      <xdr:rowOff>146878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9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52498</xdr:rowOff>
    </xdr:from>
    <xdr:ext cx="534377"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105821</xdr:rowOff>
    </xdr:from>
    <xdr:to>
      <xdr:col>86</xdr:col>
      <xdr:colOff>25400</xdr:colOff>
      <xdr:row>52</xdr:row>
      <xdr:rowOff>105821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165074</xdr:rowOff>
    </xdr:from>
    <xdr:to>
      <xdr:col>85</xdr:col>
      <xdr:colOff>127000</xdr:colOff>
      <xdr:row>59</xdr:row>
      <xdr:rowOff>13147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594824"/>
          <a:ext cx="838200" cy="53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140479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7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162052</xdr:rowOff>
    </xdr:from>
    <xdr:to>
      <xdr:col>85</xdr:col>
      <xdr:colOff>177800</xdr:colOff>
      <xdr:row>56</xdr:row>
      <xdr:rowOff>92202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25217</xdr:rowOff>
    </xdr:from>
    <xdr:to>
      <xdr:col>81</xdr:col>
      <xdr:colOff>50800</xdr:colOff>
      <xdr:row>59</xdr:row>
      <xdr:rowOff>13147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626417"/>
          <a:ext cx="889000" cy="5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168818</xdr:rowOff>
    </xdr:from>
    <xdr:to>
      <xdr:col>81</xdr:col>
      <xdr:colOff>101600</xdr:colOff>
      <xdr:row>58</xdr:row>
      <xdr:rowOff>98968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94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115495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25217</xdr:rowOff>
    </xdr:from>
    <xdr:to>
      <xdr:col>76</xdr:col>
      <xdr:colOff>114300</xdr:colOff>
      <xdr:row>58</xdr:row>
      <xdr:rowOff>28052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626417"/>
          <a:ext cx="889000" cy="3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93197</xdr:rowOff>
    </xdr:from>
    <xdr:to>
      <xdr:col>76</xdr:col>
      <xdr:colOff>165100</xdr:colOff>
      <xdr:row>59</xdr:row>
      <xdr:rowOff>23347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100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14474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1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28052</xdr:rowOff>
    </xdr:from>
    <xdr:to>
      <xdr:col>71</xdr:col>
      <xdr:colOff>177800</xdr:colOff>
      <xdr:row>58</xdr:row>
      <xdr:rowOff>150902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72152"/>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42677</xdr:rowOff>
    </xdr:from>
    <xdr:to>
      <xdr:col>72</xdr:col>
      <xdr:colOff>38100</xdr:colOff>
      <xdr:row>57</xdr:row>
      <xdr:rowOff>144277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160804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2352</xdr:rowOff>
    </xdr:from>
    <xdr:to>
      <xdr:col>67</xdr:col>
      <xdr:colOff>101600</xdr:colOff>
      <xdr:row>58</xdr:row>
      <xdr:rowOff>103952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9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120479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114274</xdr:rowOff>
    </xdr:from>
    <xdr:to>
      <xdr:col>85</xdr:col>
      <xdr:colOff>177800</xdr:colOff>
      <xdr:row>56</xdr:row>
      <xdr:rowOff>44424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137151</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133797</xdr:rowOff>
    </xdr:from>
    <xdr:to>
      <xdr:col>81</xdr:col>
      <xdr:colOff>101600</xdr:colOff>
      <xdr:row>59</xdr:row>
      <xdr:rowOff>63947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0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55074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145867</xdr:rowOff>
    </xdr:from>
    <xdr:to>
      <xdr:col>76</xdr:col>
      <xdr:colOff>165100</xdr:colOff>
      <xdr:row>56</xdr:row>
      <xdr:rowOff>76017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5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92544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35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148702</xdr:rowOff>
    </xdr:from>
    <xdr:to>
      <xdr:col>72</xdr:col>
      <xdr:colOff>38100</xdr:colOff>
      <xdr:row>58</xdr:row>
      <xdr:rowOff>78852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69979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1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100102</xdr:rowOff>
    </xdr:from>
    <xdr:to>
      <xdr:col>67</xdr:col>
      <xdr:colOff>101600</xdr:colOff>
      <xdr:row>59</xdr:row>
      <xdr:rowOff>30252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21379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69215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70715"/>
          <a:ext cx="1269"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15892</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69215</xdr:rowOff>
    </xdr:from>
    <xdr:to>
      <xdr:col>86</xdr:col>
      <xdr:colOff>25400</xdr:colOff>
      <xdr:row>70</xdr:row>
      <xdr:rowOff>69215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82296</xdr:rowOff>
    </xdr:from>
    <xdr:to>
      <xdr:col>85</xdr:col>
      <xdr:colOff>127000</xdr:colOff>
      <xdr:row>79</xdr:row>
      <xdr:rowOff>13336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283946"/>
          <a:ext cx="838200" cy="27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1795</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2689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150368</xdr:rowOff>
    </xdr:from>
    <xdr:to>
      <xdr:col>85</xdr:col>
      <xdr:colOff>177800</xdr:colOff>
      <xdr:row>75</xdr:row>
      <xdr:rowOff>80518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28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13336</xdr:rowOff>
    </xdr:from>
    <xdr:to>
      <xdr:col>81</xdr:col>
      <xdr:colOff>50800</xdr:colOff>
      <xdr:row>79</xdr:row>
      <xdr:rowOff>29211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5788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86106</xdr:rowOff>
    </xdr:from>
    <xdr:to>
      <xdr:col>81</xdr:col>
      <xdr:colOff>101600</xdr:colOff>
      <xdr:row>75</xdr:row>
      <xdr:rowOff>16256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27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32783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25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14860</xdr:rowOff>
    </xdr:from>
    <xdr:to>
      <xdr:col>76</xdr:col>
      <xdr:colOff>114300</xdr:colOff>
      <xdr:row>79</xdr:row>
      <xdr:rowOff>29211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59410"/>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88646</xdr:rowOff>
    </xdr:from>
    <xdr:to>
      <xdr:col>76</xdr:col>
      <xdr:colOff>165100</xdr:colOff>
      <xdr:row>78</xdr:row>
      <xdr:rowOff>18796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35323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0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14860</xdr:rowOff>
    </xdr:from>
    <xdr:to>
      <xdr:col>71</xdr:col>
      <xdr:colOff>177800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59410"/>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99949</xdr:rowOff>
    </xdr:from>
    <xdr:to>
      <xdr:col>72</xdr:col>
      <xdr:colOff>38100</xdr:colOff>
      <xdr:row>76</xdr:row>
      <xdr:rowOff>30099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46626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7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26163</xdr:rowOff>
    </xdr:from>
    <xdr:to>
      <xdr:col>67</xdr:col>
      <xdr:colOff>101600</xdr:colOff>
      <xdr:row>76</xdr:row>
      <xdr:rowOff>127763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144289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31496</xdr:rowOff>
    </xdr:from>
    <xdr:to>
      <xdr:col>85</xdr:col>
      <xdr:colOff>177800</xdr:colOff>
      <xdr:row>77</xdr:row>
      <xdr:rowOff>133096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2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9923</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133986</xdr:rowOff>
    </xdr:from>
    <xdr:to>
      <xdr:col>81</xdr:col>
      <xdr:colOff>101600</xdr:colOff>
      <xdr:row>79</xdr:row>
      <xdr:rowOff>64136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55263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59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149861</xdr:rowOff>
    </xdr:from>
    <xdr:to>
      <xdr:col>76</xdr:col>
      <xdr:colOff>165100</xdr:colOff>
      <xdr:row>79</xdr:row>
      <xdr:rowOff>80011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71138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1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135510</xdr:rowOff>
    </xdr:from>
    <xdr:to>
      <xdr:col>72</xdr:col>
      <xdr:colOff>38100</xdr:colOff>
      <xdr:row>79</xdr:row>
      <xdr:rowOff>65660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56787</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0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162331</xdr:rowOff>
    </xdr:from>
    <xdr:to>
      <xdr:col>85</xdr:col>
      <xdr:colOff>127000</xdr:colOff>
      <xdr:row>95</xdr:row>
      <xdr:rowOff>27115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278631"/>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67184</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58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10427</xdr:rowOff>
    </xdr:from>
    <xdr:to>
      <xdr:col>81</xdr:col>
      <xdr:colOff>50800</xdr:colOff>
      <xdr:row>95</xdr:row>
      <xdr:rowOff>27115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29817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146725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7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10427</xdr:rowOff>
    </xdr:from>
    <xdr:to>
      <xdr:col>76</xdr:col>
      <xdr:colOff>114300</xdr:colOff>
      <xdr:row>95</xdr:row>
      <xdr:rowOff>35883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298177"/>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2005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7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35883</xdr:rowOff>
    </xdr:from>
    <xdr:to>
      <xdr:col>71</xdr:col>
      <xdr:colOff>177800</xdr:colOff>
      <xdr:row>95</xdr:row>
      <xdr:rowOff>137381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323633"/>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61327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87893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111531</xdr:rowOff>
    </xdr:from>
    <xdr:to>
      <xdr:col>85</xdr:col>
      <xdr:colOff>177800</xdr:colOff>
      <xdr:row>95</xdr:row>
      <xdr:rowOff>41681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2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89958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2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147765</xdr:rowOff>
    </xdr:from>
    <xdr:to>
      <xdr:col>81</xdr:col>
      <xdr:colOff>101600</xdr:colOff>
      <xdr:row>95</xdr:row>
      <xdr:rowOff>77915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69042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3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131077</xdr:rowOff>
    </xdr:from>
    <xdr:to>
      <xdr:col>76</xdr:col>
      <xdr:colOff>165100</xdr:colOff>
      <xdr:row>95</xdr:row>
      <xdr:rowOff>61227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2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52354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3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156533</xdr:rowOff>
    </xdr:from>
    <xdr:to>
      <xdr:col>72</xdr:col>
      <xdr:colOff>38100</xdr:colOff>
      <xdr:row>95</xdr:row>
      <xdr:rowOff>86683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77810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86581</xdr:rowOff>
    </xdr:from>
    <xdr:to>
      <xdr:col>67</xdr:col>
      <xdr:colOff>101600</xdr:colOff>
      <xdr:row>96</xdr:row>
      <xdr:rowOff>16731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3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7858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39116</xdr:rowOff>
    </xdr:from>
    <xdr:to>
      <xdr:col>116</xdr:col>
      <xdr:colOff>62864</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6039866"/>
          <a:ext cx="1269" cy="6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157243</xdr:rowOff>
    </xdr:from>
    <xdr:ext cx="378565"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39116</xdr:rowOff>
    </xdr:from>
    <xdr:to>
      <xdr:col>116</xdr:col>
      <xdr:colOff>152400</xdr:colOff>
      <xdr:row>35</xdr:row>
      <xdr:rowOff>39116</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03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78565"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05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12700</xdr:rowOff>
    </xdr:from>
    <xdr:to>
      <xdr:col>112</xdr:col>
      <xdr:colOff>38100</xdr:colOff>
      <xdr:row>31</xdr:row>
      <xdr:rowOff>114300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130827</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88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93472</xdr:rowOff>
    </xdr:from>
    <xdr:to>
      <xdr:col>107</xdr:col>
      <xdr:colOff>101600</xdr:colOff>
      <xdr:row>32</xdr:row>
      <xdr:rowOff>23622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157497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171213</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34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歳出決算総額に対する、住民一人当たりコストは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円の増加となった。要因としては前年度より歳出決算額が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百万円の増加となり、人口は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130,580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％増となり、目的別歳出の中でも高い割合を占めている。道の駅整備事業の終了や、農業集落排水事業会計への繰出金が皆減となったものの国営筑後川下流土地改良事業償還金負担金の皆増（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百万円）により、前年から住民一人当たり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円増加した。令和元年度においても全国平均及び県内平均を大きく上回り、また類似団体内でも最も高く、第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次産業が主体の農村地帯である当町の特徴となっている。議会費は住民一人当たり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％減となっている。前年度に行った議場放送システム更新が無くなったことによるものであるが、依然として類似団体内でも高いコストとなっており、今後も経費の圧縮に努める。総務費は住民一人当たり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115,294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％増となった。主な要因にふるさと寄附金の増加に伴う経費の増加や積立金が増加したことが挙げられる。衛生費は住民一人当たり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％増となった。ごみ処理施設やし尿処理施設の整備に係る負担金の増加や災害による廃棄物の処理経費の増加が要因となっている。商工費は住民一人当たり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％と大幅に減少した。道の駅整備事業の終了が主な要因である。教育費は住民一人当たり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％増となった。社会教育施設の大型改修や幼稚園施設整備に係る補助金が増加したことによる。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令和元年度においても財政調整基金の取崩額が積立額を上回っており、実質収支は黒字であるものの、実質単年度収支は赤字となった。財政調整基金残高の比率も</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ポイント減少しており、平成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年度から減少し続けている。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普通交付税の合併算定替の逓減とともに、財源不足が顕著となってきているが、今後も一部事務組合の負担金や扶助費、下水道事業における歳出の増加が続くものと思われる。自主財源の確保策とともに、経常経費の抑制に努力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年度より佐賀西部広域水道企業団へ統合を予定している。</a:t>
          </a: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年度以降赤字が続いていたが、平成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年度からその運営が県広域化となったため、平成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年度に一般会計からの繰入れにより赤字を解消している。しかし、保険給付費は今後も増加傾向にあることから、健診や健康づくりの推進に努める。</a:t>
          </a:r>
        </a:p>
        <a:p>
          <a:r>
            <a:rPr kumimoji="1" lang="ja-JP" altLang="en-US" sz="1400">
              <a:latin typeface="ＭＳ ゴシック" pitchFamily="49" charset="-128"/>
              <a:ea typeface="ＭＳ ゴシック" pitchFamily="49" charset="-128"/>
            </a:rPr>
            <a:t>　下水道事業会計については、令和元年度から法適用となり公営企業会計となった。下水道事業については、今後の事業進捗により補助金等の増加が見込まれる。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15496885</v>
      </c>
      <c r="BO4" s="462"/>
      <c r="BP4" s="462"/>
      <c r="BQ4" s="462"/>
      <c r="BR4" s="462"/>
      <c r="BS4" s="462"/>
      <c r="BT4" s="462"/>
      <c r="BU4" s="463"/>
      <c r="BV4" s="461">
        <v>14673874</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4.5999999999999996</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15081036</v>
      </c>
      <c r="BO5" s="467"/>
      <c r="BP5" s="467"/>
      <c r="BQ5" s="467"/>
      <c r="BR5" s="467"/>
      <c r="BS5" s="467"/>
      <c r="BT5" s="467"/>
      <c r="BU5" s="468"/>
      <c r="BV5" s="466">
        <v>14260714</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96.6</v>
      </c>
      <c r="CU5" s="437"/>
      <c r="CV5" s="437"/>
      <c r="CW5" s="437"/>
      <c r="CX5" s="437"/>
      <c r="CY5" s="437"/>
      <c r="CZ5" s="437"/>
      <c r="DA5" s="438"/>
      <c r="DB5" s="436">
        <v>94.7</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95</v>
      </c>
      <c r="AV6" s="524"/>
      <c r="AW6" s="524"/>
      <c r="AX6" s="524"/>
      <c r="AY6" s="446" t="s">
        <v>103</v>
      </c>
      <c r="AZ6" s="447"/>
      <c r="BA6" s="447"/>
      <c r="BB6" s="447"/>
      <c r="BC6" s="447"/>
      <c r="BD6" s="447"/>
      <c r="BE6" s="447"/>
      <c r="BF6" s="447"/>
      <c r="BG6" s="447"/>
      <c r="BH6" s="447"/>
      <c r="BI6" s="447"/>
      <c r="BJ6" s="447"/>
      <c r="BK6" s="447"/>
      <c r="BL6" s="447"/>
      <c r="BM6" s="448"/>
      <c r="BN6" s="466">
        <v>415849</v>
      </c>
      <c r="BO6" s="467"/>
      <c r="BP6" s="467"/>
      <c r="BQ6" s="467"/>
      <c r="BR6" s="467"/>
      <c r="BS6" s="467"/>
      <c r="BT6" s="467"/>
      <c r="BU6" s="468"/>
      <c r="BV6" s="466">
        <v>413160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99.9</v>
      </c>
      <c r="CU6" s="620"/>
      <c r="CV6" s="620"/>
      <c r="CW6" s="620"/>
      <c r="CX6" s="620"/>
      <c r="CY6" s="620"/>
      <c r="CZ6" s="620"/>
      <c r="DA6" s="621"/>
      <c r="DB6" s="619">
        <v>99.1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70303</v>
      </c>
      <c r="BO7" s="467"/>
      <c r="BP7" s="467"/>
      <c r="BQ7" s="467"/>
      <c r="BR7" s="467"/>
      <c r="BS7" s="467"/>
      <c r="BT7" s="467"/>
      <c r="BU7" s="468"/>
      <c r="BV7" s="466">
        <v>43746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7454482</v>
      </c>
      <c r="CU7" s="467"/>
      <c r="CV7" s="467"/>
      <c r="CW7" s="467"/>
      <c r="CX7" s="467"/>
      <c r="CY7" s="467"/>
      <c r="CZ7" s="467"/>
      <c r="DA7" s="468"/>
      <c r="DB7" s="466">
        <v>7659389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95</v>
      </c>
      <c r="AV8" s="524"/>
      <c r="AW8" s="524"/>
      <c r="AX8" s="524"/>
      <c r="AY8" s="446" t="s">
        <v>110</v>
      </c>
      <c r="AZ8" s="447"/>
      <c r="BA8" s="447"/>
      <c r="BB8" s="447"/>
      <c r="BC8" s="447"/>
      <c r="BD8" s="447"/>
      <c r="BE8" s="447"/>
      <c r="BF8" s="447"/>
      <c r="BG8" s="447"/>
      <c r="BH8" s="447"/>
      <c r="BI8" s="447"/>
      <c r="BJ8" s="447"/>
      <c r="BK8" s="447"/>
      <c r="BL8" s="447"/>
      <c r="BM8" s="448"/>
      <c r="BN8" s="466">
        <v>345546</v>
      </c>
      <c r="BO8" s="467"/>
      <c r="BP8" s="467"/>
      <c r="BQ8" s="467"/>
      <c r="BR8" s="467"/>
      <c r="BS8" s="467"/>
      <c r="BT8" s="467"/>
      <c r="BU8" s="468"/>
      <c r="BV8" s="466">
        <v>369414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23941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95</v>
      </c>
      <c r="AV9" s="524"/>
      <c r="AW9" s="524"/>
      <c r="AX9" s="524"/>
      <c r="AY9" s="446" t="s">
        <v>116</v>
      </c>
      <c r="AZ9" s="447"/>
      <c r="BA9" s="447"/>
      <c r="BB9" s="447"/>
      <c r="BC9" s="447"/>
      <c r="BD9" s="447"/>
      <c r="BE9" s="447"/>
      <c r="BF9" s="447"/>
      <c r="BG9" s="447"/>
      <c r="BH9" s="447"/>
      <c r="BI9" s="447"/>
      <c r="BJ9" s="447"/>
      <c r="BK9" s="447"/>
      <c r="BL9" s="447"/>
      <c r="BM9" s="448"/>
      <c r="BN9" s="466">
        <v>-23868</v>
      </c>
      <c r="BO9" s="467"/>
      <c r="BP9" s="467"/>
      <c r="BQ9" s="467"/>
      <c r="BR9" s="467"/>
      <c r="BS9" s="467"/>
      <c r="BT9" s="467"/>
      <c r="BU9" s="468"/>
      <c r="BV9" s="466">
        <v>-67093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16.600000000000001</v>
      </c>
      <c r="CU9" s="437"/>
      <c r="CV9" s="437"/>
      <c r="CW9" s="437"/>
      <c r="CX9" s="437"/>
      <c r="CY9" s="437"/>
      <c r="CZ9" s="437"/>
      <c r="DA9" s="438"/>
      <c r="DB9" s="436">
        <v>16.399999999999999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25607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461641</v>
      </c>
      <c r="BO10" s="467"/>
      <c r="BP10" s="467"/>
      <c r="BQ10" s="467"/>
      <c r="BR10" s="467"/>
      <c r="BS10" s="467"/>
      <c r="BT10" s="467"/>
      <c r="BU10" s="468"/>
      <c r="BV10" s="466">
        <v>522908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22780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95</v>
      </c>
      <c r="AV12" s="524"/>
      <c r="AW12" s="524"/>
      <c r="AX12" s="524"/>
      <c r="AY12" s="446" t="s">
        <v>134</v>
      </c>
      <c r="AZ12" s="447"/>
      <c r="BA12" s="447"/>
      <c r="BB12" s="447"/>
      <c r="BC12" s="447"/>
      <c r="BD12" s="447"/>
      <c r="BE12" s="447"/>
      <c r="BF12" s="447"/>
      <c r="BG12" s="447"/>
      <c r="BH12" s="447"/>
      <c r="BI12" s="447"/>
      <c r="BJ12" s="447"/>
      <c r="BK12" s="447"/>
      <c r="BL12" s="447"/>
      <c r="BM12" s="448"/>
      <c r="BN12" s="466">
        <v>652043</v>
      </c>
      <c r="BO12" s="467"/>
      <c r="BP12" s="467"/>
      <c r="BQ12" s="467"/>
      <c r="BR12" s="467"/>
      <c r="BS12" s="467"/>
      <c r="BT12" s="467"/>
      <c r="BU12" s="468"/>
      <c r="BV12" s="466">
        <v>597000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22619</v>
      </c>
      <c r="S13" s="570"/>
      <c r="T13" s="570"/>
      <c r="U13" s="570"/>
      <c r="V13" s="571"/>
      <c r="W13" s="557" t="s">
        <v>139</v>
      </c>
      <c r="X13" s="479"/>
      <c r="Y13" s="479"/>
      <c r="Z13" s="479"/>
      <c r="AA13" s="479"/>
      <c r="AB13" s="480"/>
      <c r="AC13" s="442">
        <v>3606</v>
      </c>
      <c r="AD13" s="443"/>
      <c r="AE13" s="443"/>
      <c r="AF13" s="443"/>
      <c r="AG13" s="444"/>
      <c r="AH13" s="442">
        <v>4010</v>
      </c>
      <c r="AI13" s="443"/>
      <c r="AJ13" s="443"/>
      <c r="AK13" s="443"/>
      <c r="AL13" s="445"/>
      <c r="AM13" s="535" t="s">
        <v>140</v>
      </c>
      <c r="AN13" s="440"/>
      <c r="AO13" s="440"/>
      <c r="AP13" s="440"/>
      <c r="AQ13" s="440"/>
      <c r="AR13" s="440"/>
      <c r="AS13" s="440"/>
      <c r="AT13" s="441"/>
      <c r="AU13" s="523" t="s">
        <v>120</v>
      </c>
      <c r="AV13" s="524"/>
      <c r="AW13" s="524"/>
      <c r="AX13" s="524"/>
      <c r="AY13" s="446" t="s">
        <v>141</v>
      </c>
      <c r="AZ13" s="447"/>
      <c r="BA13" s="447"/>
      <c r="BB13" s="447"/>
      <c r="BC13" s="447"/>
      <c r="BD13" s="447"/>
      <c r="BE13" s="447"/>
      <c r="BF13" s="447"/>
      <c r="BG13" s="447"/>
      <c r="BH13" s="447"/>
      <c r="BI13" s="447"/>
      <c r="BJ13" s="447"/>
      <c r="BK13" s="447"/>
      <c r="BL13" s="447"/>
      <c r="BM13" s="448"/>
      <c r="BN13" s="466">
        <v>-214270</v>
      </c>
      <c r="BO13" s="467"/>
      <c r="BP13" s="467"/>
      <c r="BQ13" s="467"/>
      <c r="BR13" s="467"/>
      <c r="BS13" s="467"/>
      <c r="BT13" s="467"/>
      <c r="BU13" s="468"/>
      <c r="BV13" s="466">
        <v>-141185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9.1999999999999993</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23244</v>
      </c>
      <c r="S14" s="570"/>
      <c r="T14" s="570"/>
      <c r="U14" s="570"/>
      <c r="V14" s="571"/>
      <c r="W14" s="572"/>
      <c r="X14" s="482"/>
      <c r="Y14" s="482"/>
      <c r="Z14" s="482"/>
      <c r="AA14" s="482"/>
      <c r="AB14" s="483"/>
      <c r="AC14" s="562">
        <v>28.3</v>
      </c>
      <c r="AD14" s="563"/>
      <c r="AE14" s="563"/>
      <c r="AF14" s="563"/>
      <c r="AG14" s="564"/>
      <c r="AH14" s="562">
        <v>29.7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15.8</v>
      </c>
      <c r="CU14" s="574"/>
      <c r="CV14" s="574"/>
      <c r="CW14" s="574"/>
      <c r="CX14" s="574"/>
      <c r="CY14" s="574"/>
      <c r="CZ14" s="574"/>
      <c r="DA14" s="575"/>
      <c r="DB14" s="573">
        <v>17.100000000000001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23097</v>
      </c>
      <c r="S15" s="570"/>
      <c r="T15" s="570"/>
      <c r="U15" s="570"/>
      <c r="V15" s="571"/>
      <c r="W15" s="557" t="s">
        <v>146</v>
      </c>
      <c r="X15" s="479"/>
      <c r="Y15" s="479"/>
      <c r="Z15" s="479"/>
      <c r="AA15" s="479"/>
      <c r="AB15" s="480"/>
      <c r="AC15" s="442">
        <v>2411</v>
      </c>
      <c r="AD15" s="443"/>
      <c r="AE15" s="443"/>
      <c r="AF15" s="443"/>
      <c r="AG15" s="444"/>
      <c r="AH15" s="442">
        <v>2584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2207624</v>
      </c>
      <c r="BO15" s="462"/>
      <c r="BP15" s="462"/>
      <c r="BQ15" s="462"/>
      <c r="BR15" s="462"/>
      <c r="BS15" s="462"/>
      <c r="BT15" s="462"/>
      <c r="BU15" s="463"/>
      <c r="BV15" s="461">
        <v>2203611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18.899999999999999</v>
      </c>
      <c r="AD16" s="563"/>
      <c r="AE16" s="563"/>
      <c r="AF16" s="563"/>
      <c r="AG16" s="564"/>
      <c r="AH16" s="562">
        <v>19.100000000000001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6586420</v>
      </c>
      <c r="BO16" s="467"/>
      <c r="BP16" s="467"/>
      <c r="BQ16" s="467"/>
      <c r="BR16" s="467"/>
      <c r="BS16" s="467"/>
      <c r="BT16" s="467"/>
      <c r="BU16" s="468"/>
      <c r="BV16" s="466">
        <v>6613322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6735</v>
      </c>
      <c r="AD17" s="443"/>
      <c r="AE17" s="443"/>
      <c r="AF17" s="443"/>
      <c r="AG17" s="444"/>
      <c r="AH17" s="442">
        <v>6917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2762349</v>
      </c>
      <c r="BO17" s="467"/>
      <c r="BP17" s="467"/>
      <c r="BQ17" s="467"/>
      <c r="BR17" s="467"/>
      <c r="BS17" s="467"/>
      <c r="BT17" s="467"/>
      <c r="BU17" s="468"/>
      <c r="BV17" s="466">
        <v>2756321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99.56</v>
      </c>
      <c r="M18" s="531"/>
      <c r="N18" s="531"/>
      <c r="O18" s="531"/>
      <c r="P18" s="531"/>
      <c r="Q18" s="531"/>
      <c r="R18" s="532"/>
      <c r="S18" s="532"/>
      <c r="T18" s="532"/>
      <c r="U18" s="532"/>
      <c r="V18" s="533"/>
      <c r="W18" s="547"/>
      <c r="X18" s="548"/>
      <c r="Y18" s="548"/>
      <c r="Z18" s="548"/>
      <c r="AA18" s="548"/>
      <c r="AB18" s="558"/>
      <c r="AC18" s="430">
        <v>52.8</v>
      </c>
      <c r="AD18" s="431"/>
      <c r="AE18" s="431"/>
      <c r="AF18" s="431"/>
      <c r="AG18" s="534"/>
      <c r="AH18" s="430">
        <v>51.2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7258083</v>
      </c>
      <c r="BO18" s="467"/>
      <c r="BP18" s="467"/>
      <c r="BQ18" s="467"/>
      <c r="BR18" s="467"/>
      <c r="BS18" s="467"/>
      <c r="BT18" s="467"/>
      <c r="BU18" s="468"/>
      <c r="BV18" s="466">
        <v>7286083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240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9363027</v>
      </c>
      <c r="BO19" s="467"/>
      <c r="BP19" s="467"/>
      <c r="BQ19" s="467"/>
      <c r="BR19" s="467"/>
      <c r="BS19" s="467"/>
      <c r="BT19" s="467"/>
      <c r="BU19" s="468"/>
      <c r="BV19" s="466">
        <v>9321481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7253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13915223</v>
      </c>
      <c r="BO23" s="467"/>
      <c r="BP23" s="467"/>
      <c r="BQ23" s="467"/>
      <c r="BR23" s="467"/>
      <c r="BS23" s="467"/>
      <c r="BT23" s="467"/>
      <c r="BU23" s="468"/>
      <c r="BV23" s="466">
        <v>13516620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7760</v>
      </c>
      <c r="R24" s="443"/>
      <c r="S24" s="443"/>
      <c r="T24" s="443"/>
      <c r="U24" s="443"/>
      <c r="V24" s="444"/>
      <c r="W24" s="508"/>
      <c r="X24" s="499"/>
      <c r="Y24" s="500"/>
      <c r="Z24" s="439" t="s">
        <v>170</v>
      </c>
      <c r="AA24" s="440"/>
      <c r="AB24" s="440"/>
      <c r="AC24" s="440"/>
      <c r="AD24" s="440"/>
      <c r="AE24" s="440"/>
      <c r="AF24" s="440"/>
      <c r="AG24" s="441"/>
      <c r="AH24" s="442">
        <v>235</v>
      </c>
      <c r="AI24" s="443"/>
      <c r="AJ24" s="443"/>
      <c r="AK24" s="443"/>
      <c r="AL24" s="444"/>
      <c r="AM24" s="442">
        <v>769625</v>
      </c>
      <c r="AN24" s="443"/>
      <c r="AO24" s="443"/>
      <c r="AP24" s="443"/>
      <c r="AQ24" s="443"/>
      <c r="AR24" s="444"/>
      <c r="AS24" s="442">
        <v>3275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11939414</v>
      </c>
      <c r="BO24" s="467"/>
      <c r="BP24" s="467"/>
      <c r="BQ24" s="467"/>
      <c r="BR24" s="467"/>
      <c r="BS24" s="467"/>
      <c r="BT24" s="467"/>
      <c r="BU24" s="468"/>
      <c r="BV24" s="466">
        <v>11624663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6300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1206708</v>
      </c>
      <c r="BO25" s="462"/>
      <c r="BP25" s="462"/>
      <c r="BQ25" s="462"/>
      <c r="BR25" s="462"/>
      <c r="BS25" s="462"/>
      <c r="BT25" s="462"/>
      <c r="BU25" s="463"/>
      <c r="BV25" s="461">
        <v>1267709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5380</v>
      </c>
      <c r="R26" s="443"/>
      <c r="S26" s="443"/>
      <c r="T26" s="443"/>
      <c r="U26" s="443"/>
      <c r="V26" s="444"/>
      <c r="W26" s="508"/>
      <c r="X26" s="499"/>
      <c r="Y26" s="500"/>
      <c r="Z26" s="439" t="s">
        <v>177</v>
      </c>
      <c r="AA26" s="521"/>
      <c r="AB26" s="521"/>
      <c r="AC26" s="521"/>
      <c r="AD26" s="521"/>
      <c r="AE26" s="521"/>
      <c r="AF26" s="521"/>
      <c r="AG26" s="522"/>
      <c r="AH26" s="442">
        <v>9</v>
      </c>
      <c r="AI26" s="443"/>
      <c r="AJ26" s="443"/>
      <c r="AK26" s="443"/>
      <c r="AL26" s="444"/>
      <c r="AM26" s="442">
        <v>28458</v>
      </c>
      <c r="AN26" s="443"/>
      <c r="AO26" s="443"/>
      <c r="AP26" s="443"/>
      <c r="AQ26" s="443"/>
      <c r="AR26" s="444"/>
      <c r="AS26" s="442">
        <v>3162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3280</v>
      </c>
      <c r="R27" s="443"/>
      <c r="S27" s="443"/>
      <c r="T27" s="443"/>
      <c r="U27" s="443"/>
      <c r="V27" s="444"/>
      <c r="W27" s="508"/>
      <c r="X27" s="499"/>
      <c r="Y27" s="500"/>
      <c r="Z27" s="439" t="s">
        <v>180</v>
      </c>
      <c r="AA27" s="440"/>
      <c r="AB27" s="440"/>
      <c r="AC27" s="440"/>
      <c r="AD27" s="440"/>
      <c r="AE27" s="440"/>
      <c r="AF27" s="440"/>
      <c r="AG27" s="441"/>
      <c r="AH27" s="442">
        <v>2</v>
      </c>
      <c r="AI27" s="443"/>
      <c r="AJ27" s="443"/>
      <c r="AK27" s="443"/>
      <c r="AL27" s="444"/>
      <c r="AM27" s="442" t="s">
        <v>181</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385000</v>
      </c>
      <c r="BO27" s="470"/>
      <c r="BP27" s="470"/>
      <c r="BQ27" s="470"/>
      <c r="BR27" s="470"/>
      <c r="BS27" s="470"/>
      <c r="BT27" s="470"/>
      <c r="BU27" s="471"/>
      <c r="BV27" s="469">
        <v>385000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2740</v>
      </c>
      <c r="R28" s="443"/>
      <c r="S28" s="443"/>
      <c r="T28" s="443"/>
      <c r="U28" s="443"/>
      <c r="V28" s="444"/>
      <c r="W28" s="508"/>
      <c r="X28" s="499"/>
      <c r="Y28" s="500"/>
      <c r="Z28" s="439" t="s">
        <v>185</v>
      </c>
      <c r="AA28" s="440"/>
      <c r="AB28" s="440"/>
      <c r="AC28" s="440"/>
      <c r="AD28" s="440"/>
      <c r="AE28" s="440"/>
      <c r="AF28" s="440"/>
      <c r="AG28" s="441"/>
      <c r="AH28" s="442" t="s">
        <v>174</v>
      </c>
      <c r="AI28" s="443"/>
      <c r="AJ28" s="443"/>
      <c r="AK28" s="443"/>
      <c r="AL28" s="444"/>
      <c r="AM28" s="442" t="s">
        <v>174</v>
      </c>
      <c r="AN28" s="443"/>
      <c r="AO28" s="443"/>
      <c r="AP28" s="443"/>
      <c r="AQ28" s="443"/>
      <c r="AR28" s="444"/>
      <c r="AS28" s="442" t="s">
        <v>186</v>
      </c>
      <c r="AT28" s="443"/>
      <c r="AU28" s="443"/>
      <c r="AV28" s="443"/>
      <c r="AW28" s="443"/>
      <c r="AX28" s="445"/>
      <c r="AY28" s="449" t="s">
        <v>187</v>
      </c>
      <c r="AZ28" s="450"/>
      <c r="BA28" s="450"/>
      <c r="BB28" s="451"/>
      <c r="BC28" s="458" t="s">
        <v>49</v>
      </c>
      <c r="BD28" s="459"/>
      <c r="BE28" s="459"/>
      <c r="BF28" s="459"/>
      <c r="BG28" s="459"/>
      <c r="BH28" s="459"/>
      <c r="BI28" s="459"/>
      <c r="BJ28" s="459"/>
      <c r="BK28" s="459"/>
      <c r="BL28" s="459"/>
      <c r="BM28" s="460"/>
      <c r="BN28" s="461">
        <v>2190428</v>
      </c>
      <c r="BO28" s="462"/>
      <c r="BP28" s="462"/>
      <c r="BQ28" s="462"/>
      <c r="BR28" s="462"/>
      <c r="BS28" s="462"/>
      <c r="BT28" s="462"/>
      <c r="BU28" s="463"/>
      <c r="BV28" s="461">
        <v>2380830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2550</v>
      </c>
      <c r="R29" s="443"/>
      <c r="S29" s="443"/>
      <c r="T29" s="443"/>
      <c r="U29" s="443"/>
      <c r="V29" s="444"/>
      <c r="W29" s="509"/>
      <c r="X29" s="510"/>
      <c r="Y29" s="511"/>
      <c r="Z29" s="439" t="s">
        <v>189</v>
      </c>
      <c r="AA29" s="440"/>
      <c r="AB29" s="440"/>
      <c r="AC29" s="440"/>
      <c r="AD29" s="440"/>
      <c r="AE29" s="440"/>
      <c r="AF29" s="440"/>
      <c r="AG29" s="441"/>
      <c r="AH29" s="442">
        <v>237</v>
      </c>
      <c r="AI29" s="443"/>
      <c r="AJ29" s="443"/>
      <c r="AK29" s="443"/>
      <c r="AL29" s="444"/>
      <c r="AM29" s="442">
        <v>778083</v>
      </c>
      <c r="AN29" s="443"/>
      <c r="AO29" s="443"/>
      <c r="AP29" s="443"/>
      <c r="AQ29" s="443"/>
      <c r="AR29" s="444"/>
      <c r="AS29" s="442">
        <v>3283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1704887</v>
      </c>
      <c r="BO29" s="467"/>
      <c r="BP29" s="467"/>
      <c r="BQ29" s="467"/>
      <c r="BR29" s="467"/>
      <c r="BS29" s="467"/>
      <c r="BT29" s="467"/>
      <c r="BU29" s="468"/>
      <c r="BV29" s="466">
        <v>1728262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4496402</v>
      </c>
      <c r="BO30" s="470"/>
      <c r="BP30" s="470"/>
      <c r="BQ30" s="470"/>
      <c r="BR30" s="470"/>
      <c r="BS30" s="470"/>
      <c r="BT30" s="470"/>
      <c r="BU30" s="471"/>
      <c r="BV30" s="469">
        <v>4550985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201</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202</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白石町国民健康保険特別会計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白石町水道事業会計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杵藤地区広域市町村圏組合（一般会計）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財団法人文化振興財団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白石町後期高齢者医療特別会計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白石町下水道事業会計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杵藤地区広域市町村圏組合（特別会計）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株式会社只江川スポーツパーク</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佐賀県市町総合事務組合（一般会計）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佐賀県市町総合事務組合（特別会計）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佐賀県西部広域環境組合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杵東地区衛生処理場組合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佐賀県後期高齢者医療広域連合（一般会計）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佐賀県後期高齢者医療広域連合（特別会計）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佐賀西部広域水道企業団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西佐賀水道企業団</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OAfLx9RnV9rGPlkKswNhpfPoOryOnFHCsIZK4qqJM9p/DX6neJ5FYTocbeTuvOokGIhExbJNQTN+50vmP1Ggw==" saltValue="VxatbjmRulSNh8C4hAqI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570</v>
      </c>
      <c r="D34" s="1248"/>
      <c r="E34" s="1249"/>
      <c r="F34" s="32">
        <v>16.11</v>
      </c>
      <c r="G34" s="33">
        <v>16.649999999999999</v>
      </c>
      <c r="H34" s="33">
        <v>17.309999999999999</v>
      </c>
      <c r="I34" s="33">
        <v>17.05</v>
      </c>
      <c r="J34" s="34">
        <v>16.11</v>
      </c>
      <c r="K34" s="22"/>
      <c r="L34" s="22"/>
      <c r="M34" s="22"/>
      <c r="N34" s="22"/>
      <c r="O34" s="22"/>
      <c r="P34" s="22"/>
    </row>
    <row r="35" spans="1:16" ht="39" customHeight="1" x14ac:dyDescent="0.15">
      <c r="A35" s="22"/>
      <c r="B35" s="35"/>
      <c r="C35" s="1242" t="s">
        <v>571</v>
      </c>
      <c r="D35" s="1243"/>
      <c r="E35" s="1244"/>
      <c r="F35" s="36" t="s">
        <v>520</v>
      </c>
      <c r="G35" s="37" t="s">
        <v>520</v>
      </c>
      <c r="H35" s="37" t="s">
        <v>520</v>
      </c>
      <c r="I35" s="37" t="s">
        <v>520</v>
      </c>
      <c r="J35" s="38">
        <v>6.8</v>
      </c>
      <c r="K35" s="22"/>
      <c r="L35" s="22"/>
      <c r="M35" s="22"/>
      <c r="N35" s="22"/>
      <c r="O35" s="22"/>
      <c r="P35" s="22"/>
    </row>
    <row r="36" spans="1:16" ht="39" customHeight="1" x14ac:dyDescent="0.15">
      <c r="A36" s="22"/>
      <c r="B36" s="35"/>
      <c r="C36" s="1242" t="s">
        <v>572</v>
      </c>
      <c r="D36" s="1243"/>
      <c r="E36" s="1244"/>
      <c r="F36" s="36">
        <v>3.45</v>
      </c>
      <c r="G36" s="37">
        <v>5.12</v>
      </c>
      <c r="H36" s="37">
        <v>5.54</v>
      </c>
      <c r="I36" s="37">
        <v>4.82</v>
      </c>
      <c r="J36" s="38">
        <v>4.63</v>
      </c>
      <c r="K36" s="22"/>
      <c r="L36" s="22"/>
      <c r="M36" s="22"/>
      <c r="N36" s="22"/>
      <c r="O36" s="22"/>
      <c r="P36" s="22"/>
    </row>
    <row r="37" spans="1:16" ht="39" customHeight="1" x14ac:dyDescent="0.15">
      <c r="A37" s="22"/>
      <c r="B37" s="35"/>
      <c r="C37" s="1242" t="s">
        <v>573</v>
      </c>
      <c r="D37" s="1243"/>
      <c r="E37" s="1244"/>
      <c r="F37" s="36" t="s">
        <v>574</v>
      </c>
      <c r="G37" s="37" t="s">
        <v>575</v>
      </c>
      <c r="H37" s="37">
        <v>1.43</v>
      </c>
      <c r="I37" s="37">
        <v>1.3</v>
      </c>
      <c r="J37" s="38">
        <v>1.47</v>
      </c>
      <c r="K37" s="22"/>
      <c r="L37" s="22"/>
      <c r="M37" s="22"/>
      <c r="N37" s="22"/>
      <c r="O37" s="22"/>
      <c r="P37" s="22"/>
    </row>
    <row r="38" spans="1:16" ht="39" customHeight="1" x14ac:dyDescent="0.15">
      <c r="A38" s="22"/>
      <c r="B38" s="35"/>
      <c r="C38" s="1242" t="s">
        <v>576</v>
      </c>
      <c r="D38" s="1243"/>
      <c r="E38" s="1244"/>
      <c r="F38" s="36">
        <v>0.01</v>
      </c>
      <c r="G38" s="37">
        <v>0.01</v>
      </c>
      <c r="H38" s="37">
        <v>0.02</v>
      </c>
      <c r="I38" s="37">
        <v>0.01</v>
      </c>
      <c r="J38" s="38">
        <v>0.01</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578</v>
      </c>
      <c r="D43" s="1246"/>
      <c r="E43" s="1247"/>
      <c r="F43" s="41">
        <v>0.1</v>
      </c>
      <c r="G43" s="42">
        <v>0.15</v>
      </c>
      <c r="H43" s="42">
        <v>0.1</v>
      </c>
      <c r="I43" s="42">
        <v>0.18</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IYeX/U873bY6r4cy+F2bvheSpdgtLTCeWoyiNyvNOHy1f+9I9K4tyXH1uqQwdUuaEREifZCWKWo3G8xPY1SA==" saltValue="V3Ay/D1YfLVAFHMscqlP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1453</v>
      </c>
      <c r="L45" s="60">
        <v>1581</v>
      </c>
      <c r="M45" s="60">
        <v>1592</v>
      </c>
      <c r="N45" s="60">
        <v>1543</v>
      </c>
      <c r="O45" s="61">
        <v>1563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231</v>
      </c>
      <c r="L48" s="64">
        <v>321</v>
      </c>
      <c r="M48" s="64">
        <v>381</v>
      </c>
      <c r="N48" s="64">
        <v>388</v>
      </c>
      <c r="O48" s="65">
        <v>348</v>
      </c>
      <c r="P48" s="48"/>
      <c r="Q48" s="48"/>
      <c r="R48" s="48"/>
      <c r="S48" s="48"/>
      <c r="T48" s="48"/>
      <c r="U48" s="48"/>
    </row>
    <row r="49" spans="1:21" ht="30.75" customHeight="1" x14ac:dyDescent="0.15">
      <c r="A49" s="48"/>
      <c r="B49" s="1270"/>
      <c r="C49" s="1271"/>
      <c r="D49" s="62"/>
      <c r="E49" s="1252" t="s">
        <v>16</v>
      </c>
      <c r="F49" s="1252"/>
      <c r="G49" s="1252"/>
      <c r="H49" s="1252"/>
      <c r="I49" s="1252"/>
      <c r="J49" s="1253"/>
      <c r="K49" s="63">
        <v>27</v>
      </c>
      <c r="L49" s="64">
        <v>36</v>
      </c>
      <c r="M49" s="64">
        <v>35</v>
      </c>
      <c r="N49" s="64">
        <v>67</v>
      </c>
      <c r="O49" s="65">
        <v>85</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28</v>
      </c>
      <c r="M50" s="64">
        <v>16</v>
      </c>
      <c r="N50" s="64">
        <v>3</v>
      </c>
      <c r="O50" s="65">
        <v>2</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1296</v>
      </c>
      <c r="L52" s="64">
        <v>1464</v>
      </c>
      <c r="M52" s="64">
        <v>1469</v>
      </c>
      <c r="N52" s="64">
        <v>1424</v>
      </c>
      <c r="O52" s="65">
        <v>1403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422</v>
      </c>
      <c r="L53" s="69">
        <v>502</v>
      </c>
      <c r="M53" s="69">
        <v>555</v>
      </c>
      <c r="N53" s="69">
        <v>577</v>
      </c>
      <c r="O53" s="70">
        <v>595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26</v>
      </c>
      <c r="C57" s="1259"/>
      <c r="D57" s="1262" t="s">
        <v>27</v>
      </c>
      <c r="E57" s="1263"/>
      <c r="F57" s="1263"/>
      <c r="G57" s="1263"/>
      <c r="H57" s="1263"/>
      <c r="I57" s="1263"/>
      <c r="J57" s="1264"/>
      <c r="K57" s="83"/>
      <c r="L57" s="84"/>
      <c r="M57" s="84"/>
      <c r="N57" s="84"/>
      <c r="O57" s="85"/>
    </row>
    <row r="58" spans="1:21" ht="31.5" customHeight="1" thickBot="1" x14ac:dyDescent="0.2">
      <c r="B58" s="1260"/>
      <c r="C58" s="1261"/>
      <c r="D58" s="1265" t="s">
        <v>28</v>
      </c>
      <c r="E58" s="1266"/>
      <c r="F58" s="1266"/>
      <c r="G58" s="1266"/>
      <c r="H58" s="1266"/>
      <c r="I58" s="1266"/>
      <c r="J58" s="126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zks592dSonx4XOBhFTVAnHmqgmIUtk30g4HV+FR0b8fL3hTSXNy/Spaf9TRYz1NqPaoLT3swvSyzA0dTBvRw==" saltValue="wni3OiTIyW8Mw747JAD8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31</v>
      </c>
      <c r="C41" s="1289"/>
      <c r="D41" s="102"/>
      <c r="E41" s="1290" t="s">
        <v>32</v>
      </c>
      <c r="F41" s="1290"/>
      <c r="G41" s="1290"/>
      <c r="H41" s="1291"/>
      <c r="I41" s="103">
        <v>14236</v>
      </c>
      <c r="J41" s="104">
        <v>13403</v>
      </c>
      <c r="K41" s="104">
        <v>13529</v>
      </c>
      <c r="L41" s="104">
        <v>13517</v>
      </c>
      <c r="M41" s="105">
        <v>13915</v>
      </c>
    </row>
    <row r="42" spans="2:13" ht="27.75" customHeight="1" x14ac:dyDescent="0.15">
      <c r="B42" s="1278"/>
      <c r="C42" s="1279"/>
      <c r="D42" s="106"/>
      <c r="E42" s="1282" t="s">
        <v>33</v>
      </c>
      <c r="F42" s="1282"/>
      <c r="G42" s="1282"/>
      <c r="H42" s="1283"/>
      <c r="I42" s="107">
        <v>32</v>
      </c>
      <c r="J42" s="108">
        <v>19</v>
      </c>
      <c r="K42" s="108">
        <v>9</v>
      </c>
      <c r="L42" s="108">
        <v>2</v>
      </c>
      <c r="M42" s="109">
        <v>1</v>
      </c>
    </row>
    <row r="43" spans="2:13" ht="27.75" customHeight="1" x14ac:dyDescent="0.15">
      <c r="B43" s="1278"/>
      <c r="C43" s="1279"/>
      <c r="D43" s="106"/>
      <c r="E43" s="1282" t="s">
        <v>34</v>
      </c>
      <c r="F43" s="1282"/>
      <c r="G43" s="1282"/>
      <c r="H43" s="1283"/>
      <c r="I43" s="107">
        <v>5544</v>
      </c>
      <c r="J43" s="108">
        <v>6002</v>
      </c>
      <c r="K43" s="108">
        <v>6463</v>
      </c>
      <c r="L43" s="108">
        <v>6597</v>
      </c>
      <c r="M43" s="109">
        <v>6040</v>
      </c>
    </row>
    <row r="44" spans="2:13" ht="27.75" customHeight="1" x14ac:dyDescent="0.15">
      <c r="B44" s="1278"/>
      <c r="C44" s="1279"/>
      <c r="D44" s="106"/>
      <c r="E44" s="1282" t="s">
        <v>35</v>
      </c>
      <c r="F44" s="1282"/>
      <c r="G44" s="1282"/>
      <c r="H44" s="1283"/>
      <c r="I44" s="107">
        <v>1342</v>
      </c>
      <c r="J44" s="108">
        <v>1280</v>
      </c>
      <c r="K44" s="108">
        <v>1246</v>
      </c>
      <c r="L44" s="108">
        <v>1227</v>
      </c>
      <c r="M44" s="109">
        <v>1117</v>
      </c>
    </row>
    <row r="45" spans="2:13" ht="27.75" customHeight="1" x14ac:dyDescent="0.15">
      <c r="B45" s="1278"/>
      <c r="C45" s="1279"/>
      <c r="D45" s="106"/>
      <c r="E45" s="1282" t="s">
        <v>36</v>
      </c>
      <c r="F45" s="1282"/>
      <c r="G45" s="1282"/>
      <c r="H45" s="1283"/>
      <c r="I45" s="107">
        <v>2298</v>
      </c>
      <c r="J45" s="108">
        <v>1854</v>
      </c>
      <c r="K45" s="108">
        <v>1823</v>
      </c>
      <c r="L45" s="108">
        <v>1603</v>
      </c>
      <c r="M45" s="109">
        <v>1421</v>
      </c>
    </row>
    <row r="46" spans="2:13" ht="27.75" customHeight="1" x14ac:dyDescent="0.15">
      <c r="B46" s="1278"/>
      <c r="C46" s="1279"/>
      <c r="D46" s="110"/>
      <c r="E46" s="1282" t="s">
        <v>37</v>
      </c>
      <c r="F46" s="1282"/>
      <c r="G46" s="1282"/>
      <c r="H46" s="1283"/>
      <c r="I46" s="107" t="s">
        <v>520</v>
      </c>
      <c r="J46" s="108" t="s">
        <v>520</v>
      </c>
      <c r="K46" s="108" t="s">
        <v>520</v>
      </c>
      <c r="L46" s="108" t="s">
        <v>520</v>
      </c>
      <c r="M46" s="109" t="s">
        <v>520</v>
      </c>
    </row>
    <row r="47" spans="2:13" ht="27.75" customHeight="1" x14ac:dyDescent="0.15">
      <c r="B47" s="1278"/>
      <c r="C47" s="1279"/>
      <c r="D47" s="111"/>
      <c r="E47" s="1292" t="s">
        <v>38</v>
      </c>
      <c r="F47" s="1293"/>
      <c r="G47" s="1293"/>
      <c r="H47" s="1294"/>
      <c r="I47" s="107" t="s">
        <v>520</v>
      </c>
      <c r="J47" s="108" t="s">
        <v>520</v>
      </c>
      <c r="K47" s="108" t="s">
        <v>520</v>
      </c>
      <c r="L47" s="108" t="s">
        <v>520</v>
      </c>
      <c r="M47" s="109" t="s">
        <v>520</v>
      </c>
    </row>
    <row r="48" spans="2:13" ht="27.75" customHeight="1" x14ac:dyDescent="0.15">
      <c r="B48" s="1278"/>
      <c r="C48" s="1279"/>
      <c r="D48" s="106"/>
      <c r="E48" s="1282" t="s">
        <v>39</v>
      </c>
      <c r="F48" s="1282"/>
      <c r="G48" s="1282"/>
      <c r="H48" s="1283"/>
      <c r="I48" s="107" t="s">
        <v>520</v>
      </c>
      <c r="J48" s="108" t="s">
        <v>520</v>
      </c>
      <c r="K48" s="108" t="s">
        <v>520</v>
      </c>
      <c r="L48" s="108" t="s">
        <v>520</v>
      </c>
      <c r="M48" s="109" t="s">
        <v>520</v>
      </c>
    </row>
    <row r="49" spans="2:13" ht="27.75" customHeight="1" x14ac:dyDescent="0.15">
      <c r="B49" s="1280"/>
      <c r="C49" s="1281"/>
      <c r="D49" s="106"/>
      <c r="E49" s="1282" t="s">
        <v>40</v>
      </c>
      <c r="F49" s="1282"/>
      <c r="G49" s="1282"/>
      <c r="H49" s="1283"/>
      <c r="I49" s="107" t="s">
        <v>520</v>
      </c>
      <c r="J49" s="108" t="s">
        <v>520</v>
      </c>
      <c r="K49" s="108" t="s">
        <v>520</v>
      </c>
      <c r="L49" s="108" t="s">
        <v>520</v>
      </c>
      <c r="M49" s="109" t="s">
        <v>520</v>
      </c>
    </row>
    <row r="50" spans="2:13" ht="27.75" customHeight="1" x14ac:dyDescent="0.15">
      <c r="B50" s="1276" t="s">
        <v>41</v>
      </c>
      <c r="C50" s="1277"/>
      <c r="D50" s="112"/>
      <c r="E50" s="1282" t="s">
        <v>42</v>
      </c>
      <c r="F50" s="1282"/>
      <c r="G50" s="1282"/>
      <c r="H50" s="1283"/>
      <c r="I50" s="107">
        <v>8474</v>
      </c>
      <c r="J50" s="108">
        <v>8249</v>
      </c>
      <c r="K50" s="108">
        <v>7982</v>
      </c>
      <c r="L50" s="108">
        <v>7887</v>
      </c>
      <c r="M50" s="109">
        <v>7336</v>
      </c>
    </row>
    <row r="51" spans="2:13" ht="27.75" customHeight="1" x14ac:dyDescent="0.15">
      <c r="B51" s="1278"/>
      <c r="C51" s="1279"/>
      <c r="D51" s="106"/>
      <c r="E51" s="1282" t="s">
        <v>43</v>
      </c>
      <c r="F51" s="1282"/>
      <c r="G51" s="1282"/>
      <c r="H51" s="1283"/>
      <c r="I51" s="107">
        <v>123</v>
      </c>
      <c r="J51" s="108">
        <v>110</v>
      </c>
      <c r="K51" s="108">
        <v>98</v>
      </c>
      <c r="L51" s="108">
        <v>85</v>
      </c>
      <c r="M51" s="109">
        <v>72</v>
      </c>
    </row>
    <row r="52" spans="2:13" ht="27.75" customHeight="1" x14ac:dyDescent="0.15">
      <c r="B52" s="1280"/>
      <c r="C52" s="1281"/>
      <c r="D52" s="106"/>
      <c r="E52" s="1282" t="s">
        <v>44</v>
      </c>
      <c r="F52" s="1282"/>
      <c r="G52" s="1282"/>
      <c r="H52" s="1283"/>
      <c r="I52" s="107">
        <v>14620</v>
      </c>
      <c r="J52" s="108">
        <v>13919</v>
      </c>
      <c r="K52" s="108">
        <v>13975</v>
      </c>
      <c r="L52" s="108">
        <v>13902</v>
      </c>
      <c r="M52" s="109">
        <v>14124</v>
      </c>
    </row>
    <row r="53" spans="2:13" ht="27.75" customHeight="1" thickBot="1" x14ac:dyDescent="0.2">
      <c r="B53" s="1284" t="s">
        <v>45</v>
      </c>
      <c r="C53" s="1285"/>
      <c r="D53" s="113"/>
      <c r="E53" s="1286" t="s">
        <v>46</v>
      </c>
      <c r="F53" s="1286"/>
      <c r="G53" s="1286"/>
      <c r="H53" s="1287"/>
      <c r="I53" s="114">
        <v>236</v>
      </c>
      <c r="J53" s="115">
        <v>280</v>
      </c>
      <c r="K53" s="115">
        <v>1015</v>
      </c>
      <c r="L53" s="115">
        <v>1072</v>
      </c>
      <c r="M53" s="116">
        <v>962</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fs/YvDrKzEUJL6FirjcSvXv6xuZ12pQ0UNaEEaeTiIahgLAqoJge8jBPZlQxWZPqrBTR9eRSZD0JnJfclwoQ==" saltValue="/cUGxmY5P7jb288hkonm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57" zoomScale="142" zoomScaleNormal="142"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49</v>
      </c>
      <c r="D55" s="1303"/>
      <c r="E55" s="1304"/>
      <c r="F55" s="128">
        <v>2455</v>
      </c>
      <c r="G55" s="128">
        <v>2381</v>
      </c>
      <c r="H55" s="129">
        <v>2190</v>
      </c>
    </row>
    <row r="56" spans="2:8" ht="52.5" customHeight="1" x14ac:dyDescent="0.15">
      <c r="B56" s="130"/>
      <c r="C56" s="1305" t="s">
        <v>50</v>
      </c>
      <c r="D56" s="1305"/>
      <c r="E56" s="1306"/>
      <c r="F56" s="131">
        <v>2098</v>
      </c>
      <c r="G56" s="131">
        <v>1728</v>
      </c>
      <c r="H56" s="132">
        <v>1705</v>
      </c>
    </row>
    <row r="57" spans="2:8" ht="53.25" customHeight="1" x14ac:dyDescent="0.15">
      <c r="B57" s="130"/>
      <c r="C57" s="1307" t="s">
        <v>51</v>
      </c>
      <c r="D57" s="1307"/>
      <c r="E57" s="1308"/>
      <c r="F57" s="133">
        <v>4594</v>
      </c>
      <c r="G57" s="133">
        <v>4551</v>
      </c>
      <c r="H57" s="134">
        <v>4496</v>
      </c>
    </row>
    <row r="58" spans="2:8" ht="45.75" customHeight="1" x14ac:dyDescent="0.15">
      <c r="B58" s="135"/>
      <c r="C58" s="1295" t="s">
        <v>584</v>
      </c>
      <c r="D58" s="1296"/>
      <c r="E58" s="1297"/>
      <c r="F58" s="136">
        <v>1600</v>
      </c>
      <c r="G58" s="136">
        <v>1492</v>
      </c>
      <c r="H58" s="137">
        <v>1492</v>
      </c>
    </row>
    <row r="59" spans="2:8" ht="45.75" customHeight="1" x14ac:dyDescent="0.15">
      <c r="B59" s="135"/>
      <c r="C59" s="1295" t="s">
        <v>585</v>
      </c>
      <c r="D59" s="1296"/>
      <c r="E59" s="1297"/>
      <c r="F59" s="136">
        <v>1263</v>
      </c>
      <c r="G59" s="136">
        <v>1320</v>
      </c>
      <c r="H59" s="137">
        <v>1241</v>
      </c>
    </row>
    <row r="60" spans="2:8" ht="45.75" customHeight="1" x14ac:dyDescent="0.15">
      <c r="B60" s="135"/>
      <c r="C60" s="1295" t="s">
        <v>586</v>
      </c>
      <c r="D60" s="1296"/>
      <c r="E60" s="1297"/>
      <c r="F60" s="136">
        <v>648</v>
      </c>
      <c r="G60" s="136">
        <v>698</v>
      </c>
      <c r="H60" s="137">
        <v>815</v>
      </c>
    </row>
    <row r="61" spans="2:8" ht="45.75" customHeight="1" x14ac:dyDescent="0.15">
      <c r="B61" s="135"/>
      <c r="C61" s="1295" t="s">
        <v>587</v>
      </c>
      <c r="D61" s="1296"/>
      <c r="E61" s="1297"/>
      <c r="F61" s="136">
        <v>539</v>
      </c>
      <c r="G61" s="136">
        <v>539</v>
      </c>
      <c r="H61" s="137">
        <v>499</v>
      </c>
    </row>
    <row r="62" spans="2:8" ht="45.75" customHeight="1" thickBot="1" x14ac:dyDescent="0.2">
      <c r="B62" s="138"/>
      <c r="C62" s="1298" t="s">
        <v>588</v>
      </c>
      <c r="D62" s="1299"/>
      <c r="E62" s="1300"/>
      <c r="F62" s="139">
        <v>430</v>
      </c>
      <c r="G62" s="139">
        <v>395</v>
      </c>
      <c r="H62" s="140">
        <v>334</v>
      </c>
    </row>
    <row r="63" spans="2:8" ht="52.5" customHeight="1" thickBot="1" x14ac:dyDescent="0.2">
      <c r="B63" s="141"/>
      <c r="C63" s="1301" t="s">
        <v>52</v>
      </c>
      <c r="D63" s="1301"/>
      <c r="E63" s="1302"/>
      <c r="F63" s="142">
        <v>9147</v>
      </c>
      <c r="G63" s="142">
        <v>8660</v>
      </c>
      <c r="H63" s="143">
        <v>8392</v>
      </c>
    </row>
    <row r="64" spans="2:8" ht="15" customHeight="1" x14ac:dyDescent="0.15"/>
  </sheetData>
  <sheetProtection algorithmName="SHA-512" hashValue="YgkxzZsnm3EzNx/EK6veM0PUMsHsDziJht76MLXErboN48WJt/GIG0MhXtZD5Dj6B0/u0dVNCXY2zA58TFBIoA==" saltValue="FWZMAnIiH6+AtrT39btc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T35" zoomScaleNormal="100" zoomScaleSheetLayoutView="55" workbookViewId="0">
      <selection activeCell="CE61" sqref="CE61"/>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606</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09">
        <v>3.4</v>
      </c>
      <c r="BQ51" s="1309"/>
      <c r="BR51" s="1309"/>
      <c r="BS51" s="1309"/>
      <c r="BT51" s="1309"/>
      <c r="BU51" s="1309"/>
      <c r="BV51" s="1309"/>
      <c r="BW51" s="1309"/>
      <c r="BX51" s="1309">
        <v>4.2</v>
      </c>
      <c r="BY51" s="1309"/>
      <c r="BZ51" s="1309"/>
      <c r="CA51" s="1309"/>
      <c r="CB51" s="1309"/>
      <c r="CC51" s="1309"/>
      <c r="CD51" s="1309"/>
      <c r="CE51" s="1309"/>
      <c r="CF51" s="1309">
        <v>15.8</v>
      </c>
      <c r="CG51" s="1309"/>
      <c r="CH51" s="1309"/>
      <c r="CI51" s="1309"/>
      <c r="CJ51" s="1309"/>
      <c r="CK51" s="1309"/>
      <c r="CL51" s="1309"/>
      <c r="CM51" s="1309"/>
      <c r="CN51" s="1309">
        <v>17.100000000000001</v>
      </c>
      <c r="CO51" s="1309"/>
      <c r="CP51" s="1309"/>
      <c r="CQ51" s="1309"/>
      <c r="CR51" s="1309"/>
      <c r="CS51" s="1309"/>
      <c r="CT51" s="1309"/>
      <c r="CU51" s="1309"/>
      <c r="CV51" s="1309">
        <v>15.8</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50.5</v>
      </c>
      <c r="BQ53" s="1309"/>
      <c r="BR53" s="1309"/>
      <c r="BS53" s="1309"/>
      <c r="BT53" s="1309"/>
      <c r="BU53" s="1309"/>
      <c r="BV53" s="1309"/>
      <c r="BW53" s="1309"/>
      <c r="BX53" s="1309">
        <v>52.2</v>
      </c>
      <c r="BY53" s="1309"/>
      <c r="BZ53" s="1309"/>
      <c r="CA53" s="1309"/>
      <c r="CB53" s="1309"/>
      <c r="CC53" s="1309"/>
      <c r="CD53" s="1309"/>
      <c r="CE53" s="1309"/>
      <c r="CF53" s="1309">
        <v>53.7</v>
      </c>
      <c r="CG53" s="1309"/>
      <c r="CH53" s="1309"/>
      <c r="CI53" s="1309"/>
      <c r="CJ53" s="1309"/>
      <c r="CK53" s="1309"/>
      <c r="CL53" s="1309"/>
      <c r="CM53" s="1309"/>
      <c r="CN53" s="1309">
        <v>54.8</v>
      </c>
      <c r="CO53" s="1309"/>
      <c r="CP53" s="1309"/>
      <c r="CQ53" s="1309"/>
      <c r="CR53" s="1309"/>
      <c r="CS53" s="1309"/>
      <c r="CT53" s="1309"/>
      <c r="CU53" s="1309"/>
      <c r="CV53" s="1309">
        <v>56</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604</v>
      </c>
      <c r="AO55" s="1311"/>
      <c r="AP55" s="1311"/>
      <c r="AQ55" s="1311"/>
      <c r="AR55" s="1311"/>
      <c r="AS55" s="1311"/>
      <c r="AT55" s="1311"/>
      <c r="AU55" s="1311"/>
      <c r="AV55" s="1311"/>
      <c r="AW55" s="1311"/>
      <c r="AX55" s="1311"/>
      <c r="AY55" s="1311"/>
      <c r="AZ55" s="1311"/>
      <c r="BA55" s="1311"/>
      <c r="BB55" s="1312" t="s">
        <v>603</v>
      </c>
      <c r="BC55" s="1312"/>
      <c r="BD55" s="1312"/>
      <c r="BE55" s="1312"/>
      <c r="BF55" s="1312"/>
      <c r="BG55" s="1312"/>
      <c r="BH55" s="1312"/>
      <c r="BI55" s="1312"/>
      <c r="BJ55" s="1312"/>
      <c r="BK55" s="1312"/>
      <c r="BL55" s="1312"/>
      <c r="BM55" s="1312"/>
      <c r="BN55" s="1312"/>
      <c r="BO55" s="1312"/>
      <c r="BP55" s="1309">
        <v>44.6</v>
      </c>
      <c r="BQ55" s="1309"/>
      <c r="BR55" s="1309"/>
      <c r="BS55" s="1309"/>
      <c r="BT55" s="1309"/>
      <c r="BU55" s="1309"/>
      <c r="BV55" s="1309"/>
      <c r="BW55" s="1309"/>
      <c r="BX55" s="1309">
        <v>42</v>
      </c>
      <c r="BY55" s="1309"/>
      <c r="BZ55" s="1309"/>
      <c r="CA55" s="1309"/>
      <c r="CB55" s="1309"/>
      <c r="CC55" s="1309"/>
      <c r="CD55" s="1309"/>
      <c r="CE55" s="1309"/>
      <c r="CF55" s="1309">
        <v>38.200000000000003</v>
      </c>
      <c r="CG55" s="1309"/>
      <c r="CH55" s="1309"/>
      <c r="CI55" s="1309"/>
      <c r="CJ55" s="1309"/>
      <c r="CK55" s="1309"/>
      <c r="CL55" s="1309"/>
      <c r="CM55" s="1309"/>
      <c r="CN55" s="1309">
        <v>29.7</v>
      </c>
      <c r="CO55" s="1309"/>
      <c r="CP55" s="1309"/>
      <c r="CQ55" s="1309"/>
      <c r="CR55" s="1309"/>
      <c r="CS55" s="1309"/>
      <c r="CT55" s="1309"/>
      <c r="CU55" s="1309"/>
      <c r="CV55" s="1309">
        <v>23.2</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611</v>
      </c>
      <c r="BC57" s="1312"/>
      <c r="BD57" s="1312"/>
      <c r="BE57" s="1312"/>
      <c r="BF57" s="1312"/>
      <c r="BG57" s="1312"/>
      <c r="BH57" s="1312"/>
      <c r="BI57" s="1312"/>
      <c r="BJ57" s="1312"/>
      <c r="BK57" s="1312"/>
      <c r="BL57" s="1312"/>
      <c r="BM57" s="1312"/>
      <c r="BN57" s="1312"/>
      <c r="BO57" s="1312"/>
      <c r="BP57" s="1309">
        <v>48.9</v>
      </c>
      <c r="BQ57" s="1309"/>
      <c r="BR57" s="1309"/>
      <c r="BS57" s="1309"/>
      <c r="BT57" s="1309"/>
      <c r="BU57" s="1309"/>
      <c r="BV57" s="1309"/>
      <c r="BW57" s="1309"/>
      <c r="BX57" s="1309">
        <v>51.3</v>
      </c>
      <c r="BY57" s="1309"/>
      <c r="BZ57" s="1309"/>
      <c r="CA57" s="1309"/>
      <c r="CB57" s="1309"/>
      <c r="CC57" s="1309"/>
      <c r="CD57" s="1309"/>
      <c r="CE57" s="1309"/>
      <c r="CF57" s="1309">
        <v>53.6</v>
      </c>
      <c r="CG57" s="1309"/>
      <c r="CH57" s="1309"/>
      <c r="CI57" s="1309"/>
      <c r="CJ57" s="1309"/>
      <c r="CK57" s="1309"/>
      <c r="CL57" s="1309"/>
      <c r="CM57" s="1309"/>
      <c r="CN57" s="1309">
        <v>56.3</v>
      </c>
      <c r="CO57" s="1309"/>
      <c r="CP57" s="1309"/>
      <c r="CQ57" s="1309"/>
      <c r="CR57" s="1309"/>
      <c r="CS57" s="1309"/>
      <c r="CT57" s="1309"/>
      <c r="CU57" s="1309"/>
      <c r="CV57" s="1309">
        <v>57.9</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610</v>
      </c>
    </row>
    <row r="64" spans="1:109" ht="13.5" x14ac:dyDescent="0.15">
      <c r="B64" s="387"/>
      <c r="G64" s="403"/>
      <c r="I64" s="405"/>
      <c r="J64" s="405"/>
      <c r="K64" s="405"/>
      <c r="L64" s="405"/>
      <c r="M64" s="405"/>
      <c r="N64" s="404"/>
      <c r="AM64" s="403"/>
      <c r="AN64" s="403" t="s">
        <v>609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606</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3.4</v>
      </c>
      <c r="BQ73" s="1309"/>
      <c r="BR73" s="1309"/>
      <c r="BS73" s="1309"/>
      <c r="BT73" s="1309"/>
      <c r="BU73" s="1309"/>
      <c r="BV73" s="1309"/>
      <c r="BW73" s="1309"/>
      <c r="BX73" s="1309">
        <v>4.2</v>
      </c>
      <c r="BY73" s="1309"/>
      <c r="BZ73" s="1309"/>
      <c r="CA73" s="1309"/>
      <c r="CB73" s="1309"/>
      <c r="CC73" s="1309"/>
      <c r="CD73" s="1309"/>
      <c r="CE73" s="1309"/>
      <c r="CF73" s="1309">
        <v>15.8</v>
      </c>
      <c r="CG73" s="1309"/>
      <c r="CH73" s="1309"/>
      <c r="CI73" s="1309"/>
      <c r="CJ73" s="1309"/>
      <c r="CK73" s="1309"/>
      <c r="CL73" s="1309"/>
      <c r="CM73" s="1309"/>
      <c r="CN73" s="1309">
        <v>17.100000000000001</v>
      </c>
      <c r="CO73" s="1309"/>
      <c r="CP73" s="1309"/>
      <c r="CQ73" s="1309"/>
      <c r="CR73" s="1309"/>
      <c r="CS73" s="1309"/>
      <c r="CT73" s="1309"/>
      <c r="CU73" s="1309"/>
      <c r="CV73" s="1309">
        <v>15.8</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6.9</v>
      </c>
      <c r="BQ75" s="1309"/>
      <c r="BR75" s="1309"/>
      <c r="BS75" s="1309"/>
      <c r="BT75" s="1309"/>
      <c r="BU75" s="1309"/>
      <c r="BV75" s="1309"/>
      <c r="BW75" s="1309"/>
      <c r="BX75" s="1309">
        <v>6.9</v>
      </c>
      <c r="BY75" s="1309"/>
      <c r="BZ75" s="1309"/>
      <c r="CA75" s="1309"/>
      <c r="CB75" s="1309"/>
      <c r="CC75" s="1309"/>
      <c r="CD75" s="1309"/>
      <c r="CE75" s="1309"/>
      <c r="CF75" s="1309">
        <v>7.5</v>
      </c>
      <c r="CG75" s="1309"/>
      <c r="CH75" s="1309"/>
      <c r="CI75" s="1309"/>
      <c r="CJ75" s="1309"/>
      <c r="CK75" s="1309"/>
      <c r="CL75" s="1309"/>
      <c r="CM75" s="1309"/>
      <c r="CN75" s="1309">
        <v>8.5</v>
      </c>
      <c r="CO75" s="1309"/>
      <c r="CP75" s="1309"/>
      <c r="CQ75" s="1309"/>
      <c r="CR75" s="1309"/>
      <c r="CS75" s="1309"/>
      <c r="CT75" s="1309"/>
      <c r="CU75" s="1309"/>
      <c r="CV75" s="1309">
        <v>9.1999999999999993</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604</v>
      </c>
      <c r="AO77" s="1311"/>
      <c r="AP77" s="1311"/>
      <c r="AQ77" s="1311"/>
      <c r="AR77" s="1311"/>
      <c r="AS77" s="1311"/>
      <c r="AT77" s="1311"/>
      <c r="AU77" s="1311"/>
      <c r="AV77" s="1311"/>
      <c r="AW77" s="1311"/>
      <c r="AX77" s="1311"/>
      <c r="AY77" s="1311"/>
      <c r="AZ77" s="1311"/>
      <c r="BA77" s="1311"/>
      <c r="BB77" s="1312" t="s">
        <v>603</v>
      </c>
      <c r="BC77" s="1312"/>
      <c r="BD77" s="1312"/>
      <c r="BE77" s="1312"/>
      <c r="BF77" s="1312"/>
      <c r="BG77" s="1312"/>
      <c r="BH77" s="1312"/>
      <c r="BI77" s="1312"/>
      <c r="BJ77" s="1312"/>
      <c r="BK77" s="1312"/>
      <c r="BL77" s="1312"/>
      <c r="BM77" s="1312"/>
      <c r="BN77" s="1312"/>
      <c r="BO77" s="1312"/>
      <c r="BP77" s="1309">
        <v>44.6</v>
      </c>
      <c r="BQ77" s="1309"/>
      <c r="BR77" s="1309"/>
      <c r="BS77" s="1309"/>
      <c r="BT77" s="1309"/>
      <c r="BU77" s="1309"/>
      <c r="BV77" s="1309"/>
      <c r="BW77" s="1309"/>
      <c r="BX77" s="1309">
        <v>42</v>
      </c>
      <c r="BY77" s="1309"/>
      <c r="BZ77" s="1309"/>
      <c r="CA77" s="1309"/>
      <c r="CB77" s="1309"/>
      <c r="CC77" s="1309"/>
      <c r="CD77" s="1309"/>
      <c r="CE77" s="1309"/>
      <c r="CF77" s="1309">
        <v>38.200000000000003</v>
      </c>
      <c r="CG77" s="1309"/>
      <c r="CH77" s="1309"/>
      <c r="CI77" s="1309"/>
      <c r="CJ77" s="1309"/>
      <c r="CK77" s="1309"/>
      <c r="CL77" s="1309"/>
      <c r="CM77" s="1309"/>
      <c r="CN77" s="1309">
        <v>29.7</v>
      </c>
      <c r="CO77" s="1309"/>
      <c r="CP77" s="1309"/>
      <c r="CQ77" s="1309"/>
      <c r="CR77" s="1309"/>
      <c r="CS77" s="1309"/>
      <c r="CT77" s="1309"/>
      <c r="CU77" s="1309"/>
      <c r="CV77" s="1309">
        <v>23.2</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602</v>
      </c>
      <c r="BC79" s="1312"/>
      <c r="BD79" s="1312"/>
      <c r="BE79" s="1312"/>
      <c r="BF79" s="1312"/>
      <c r="BG79" s="1312"/>
      <c r="BH79" s="1312"/>
      <c r="BI79" s="1312"/>
      <c r="BJ79" s="1312"/>
      <c r="BK79" s="1312"/>
      <c r="BL79" s="1312"/>
      <c r="BM79" s="1312"/>
      <c r="BN79" s="1312"/>
      <c r="BO79" s="1312"/>
      <c r="BP79" s="1309">
        <v>9.9</v>
      </c>
      <c r="BQ79" s="1309"/>
      <c r="BR79" s="1309"/>
      <c r="BS79" s="1309"/>
      <c r="BT79" s="1309"/>
      <c r="BU79" s="1309"/>
      <c r="BV79" s="1309"/>
      <c r="BW79" s="1309"/>
      <c r="BX79" s="1309">
        <v>9.1</v>
      </c>
      <c r="BY79" s="1309"/>
      <c r="BZ79" s="1309"/>
      <c r="CA79" s="1309"/>
      <c r="CB79" s="1309"/>
      <c r="CC79" s="1309"/>
      <c r="CD79" s="1309"/>
      <c r="CE79" s="1309"/>
      <c r="CF79" s="1309">
        <v>9.3000000000000007</v>
      </c>
      <c r="CG79" s="1309"/>
      <c r="CH79" s="1309"/>
      <c r="CI79" s="1309"/>
      <c r="CJ79" s="1309"/>
      <c r="CK79" s="1309"/>
      <c r="CL79" s="1309"/>
      <c r="CM79" s="1309"/>
      <c r="CN79" s="1309">
        <v>9.6</v>
      </c>
      <c r="CO79" s="1309"/>
      <c r="CP79" s="1309"/>
      <c r="CQ79" s="1309"/>
      <c r="CR79" s="1309"/>
      <c r="CS79" s="1309"/>
      <c r="CT79" s="1309"/>
      <c r="CU79" s="1309"/>
      <c r="CV79" s="1309">
        <v>9.8000000000000007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Di9P+xHp7MJjLXJI/4X5j4+KgS70yLewoD8YJs6wgB5ZkRVyXXbFWFmJrZid5/YN5lZ/3vpQWNWb6pQMri028w==" saltValue="EwYKvoiFUfo0YXUuBPe9z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559</v>
      </c>
    </row>
  </sheetData>
  <sheetProtection algorithmName="SHA-512" hashValue="Hgf5bScHiJZAVSbdj2tt9J9ml8Vf13mceFDJssQtRTWkG3K6NbYn+8P3RyeC4ZKP5SD6btZNfVxBIbIa1uTCAg==" saltValue="gkng8YYNBVHHYwJ3ZWN1J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73"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559</v>
      </c>
    </row>
  </sheetData>
  <sheetProtection algorithmName="SHA-512" hashValue="O03p9QxU5Rsrs5k35ey8hvDNSOg0SYntnY5nrDJ6dAdSeyy7ix2znUz/0ENqtNZRpOwBB8ZLMhSVUVJTJ9y1Cg==" saltValue="lCH/HFwM79NxD0BPYnjyB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558</v>
      </c>
      <c r="G2" s="157"/>
      <c r="H2" s="158"/>
    </row>
    <row r="3" spans="1:8" x14ac:dyDescent="0.15">
      <c r="A3" s="154" t="s">
        <v>551</v>
      </c>
      <c r="B3" s="159"/>
      <c r="C3" s="160"/>
      <c r="D3" s="161">
        <v>48915</v>
      </c>
      <c r="E3" s="162"/>
      <c r="F3" s="163">
        <v>87924</v>
      </c>
      <c r="G3" s="164"/>
      <c r="H3" s="165"/>
    </row>
    <row r="4" spans="1:8" x14ac:dyDescent="0.15">
      <c r="A4" s="166"/>
      <c r="B4" s="167"/>
      <c r="C4" s="168"/>
      <c r="D4" s="169">
        <v>17436</v>
      </c>
      <c r="E4" s="170"/>
      <c r="F4" s="171">
        <v>43482</v>
      </c>
      <c r="G4" s="172"/>
      <c r="H4" s="173"/>
    </row>
    <row r="5" spans="1:8" x14ac:dyDescent="0.15">
      <c r="A5" s="154" t="s">
        <v>553</v>
      </c>
      <c r="B5" s="159"/>
      <c r="C5" s="160"/>
      <c r="D5" s="161">
        <v>65322</v>
      </c>
      <c r="E5" s="162"/>
      <c r="F5" s="163">
        <v>85078</v>
      </c>
      <c r="G5" s="164"/>
      <c r="H5" s="165"/>
    </row>
    <row r="6" spans="1:8" x14ac:dyDescent="0.15">
      <c r="A6" s="166"/>
      <c r="B6" s="167"/>
      <c r="C6" s="168"/>
      <c r="D6" s="169">
        <v>28453</v>
      </c>
      <c r="E6" s="170"/>
      <c r="F6" s="171">
        <v>45315</v>
      </c>
      <c r="G6" s="172"/>
      <c r="H6" s="173"/>
    </row>
    <row r="7" spans="1:8" x14ac:dyDescent="0.15">
      <c r="A7" s="154" t="s">
        <v>554</v>
      </c>
      <c r="B7" s="159"/>
      <c r="C7" s="160"/>
      <c r="D7" s="161">
        <v>78394</v>
      </c>
      <c r="E7" s="162"/>
      <c r="F7" s="163">
        <v>65052</v>
      </c>
      <c r="G7" s="164"/>
      <c r="H7" s="165"/>
    </row>
    <row r="8" spans="1:8" x14ac:dyDescent="0.15">
      <c r="A8" s="166"/>
      <c r="B8" s="167"/>
      <c r="C8" s="168"/>
      <c r="D8" s="169">
        <v>40749</v>
      </c>
      <c r="E8" s="170"/>
      <c r="F8" s="171">
        <v>37035</v>
      </c>
      <c r="G8" s="172"/>
      <c r="H8" s="173"/>
    </row>
    <row r="9" spans="1:8" x14ac:dyDescent="0.15">
      <c r="A9" s="154" t="s">
        <v>555</v>
      </c>
      <c r="B9" s="159"/>
      <c r="C9" s="160"/>
      <c r="D9" s="161">
        <v>113182</v>
      </c>
      <c r="E9" s="162"/>
      <c r="F9" s="163">
        <v>66364</v>
      </c>
      <c r="G9" s="164"/>
      <c r="H9" s="165"/>
    </row>
    <row r="10" spans="1:8" x14ac:dyDescent="0.15">
      <c r="A10" s="166"/>
      <c r="B10" s="167"/>
      <c r="C10" s="168"/>
      <c r="D10" s="169">
        <v>20267</v>
      </c>
      <c r="E10" s="170"/>
      <c r="F10" s="171">
        <v>24935</v>
      </c>
      <c r="G10" s="172"/>
      <c r="H10" s="173"/>
    </row>
    <row r="11" spans="1:8" x14ac:dyDescent="0.15">
      <c r="A11" s="154" t="s">
        <v>556</v>
      </c>
      <c r="B11" s="159"/>
      <c r="C11" s="160"/>
      <c r="D11" s="161">
        <v>89175</v>
      </c>
      <c r="E11" s="162"/>
      <c r="F11" s="163">
        <v>68548</v>
      </c>
      <c r="G11" s="164"/>
      <c r="H11" s="165"/>
    </row>
    <row r="12" spans="1:8" x14ac:dyDescent="0.15">
      <c r="A12" s="166"/>
      <c r="B12" s="167"/>
      <c r="C12" s="174"/>
      <c r="D12" s="169">
        <v>30030</v>
      </c>
      <c r="E12" s="170"/>
      <c r="F12" s="171">
        <v>31673</v>
      </c>
      <c r="G12" s="172"/>
      <c r="H12" s="173"/>
    </row>
    <row r="13" spans="1:8" x14ac:dyDescent="0.15">
      <c r="A13" s="154"/>
      <c r="B13" s="159"/>
      <c r="C13" s="175"/>
      <c r="D13" s="176">
        <v>78998</v>
      </c>
      <c r="E13" s="177"/>
      <c r="F13" s="178">
        <v>74593</v>
      </c>
      <c r="G13" s="179"/>
      <c r="H13" s="165"/>
    </row>
    <row r="14" spans="1:8" x14ac:dyDescent="0.15">
      <c r="A14" s="166"/>
      <c r="B14" s="167"/>
      <c r="C14" s="168"/>
      <c r="D14" s="169">
        <v>27387</v>
      </c>
      <c r="E14" s="170"/>
      <c r="F14" s="171">
        <v>36488</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3.46</v>
      </c>
      <c r="C19" s="180">
        <f>ROUND(VALUE(SUBSTITUTE(実質収支比率等に係る経年分析!G$48,"▲","-")),2)</f>
        <v>5.12</v>
      </c>
      <c r="D19" s="180">
        <f>ROUND(VALUE(SUBSTITUTE(実質収支比率等に係る経年分析!H$48,"▲","-")),2)</f>
        <v>5.54</v>
      </c>
      <c r="E19" s="180">
        <f>ROUND(VALUE(SUBSTITUTE(実質収支比率等に係る経年分析!I$48,"▲","-")),2)</f>
        <v>4.82</v>
      </c>
      <c r="F19" s="180">
        <f>ROUND(VALUE(SUBSTITUTE(実質収支比率等に係る経年分析!J$48,"▲","-")),2)</f>
        <v>4.6399999999999997</v>
      </c>
    </row>
    <row r="20" spans="1:11" x14ac:dyDescent="0.15">
      <c r="A20" s="180" t="s">
        <v>56</v>
      </c>
      <c r="B20" s="180">
        <f>ROUND(VALUE(SUBSTITUTE(実質収支比率等に係る経年分析!F$47,"▲","-")),2)</f>
        <v>31.57</v>
      </c>
      <c r="C20" s="180">
        <f>ROUND(VALUE(SUBSTITUTE(実質収支比率等に係る経年分析!G$47,"▲","-")),2)</f>
        <v>31.36</v>
      </c>
      <c r="D20" s="180">
        <f>ROUND(VALUE(SUBSTITUTE(実質収支比率等に係る経年分析!H$47,"▲","-")),2)</f>
        <v>31.18</v>
      </c>
      <c r="E20" s="180">
        <f>ROUND(VALUE(SUBSTITUTE(実質収支比率等に係る経年分析!I$47,"▲","-")),2)</f>
        <v>31.08</v>
      </c>
      <c r="F20" s="180">
        <f>ROUND(VALUE(SUBSTITUTE(実質収支比率等に係る経年分析!J$47,"▲","-")),2)</f>
        <v>29.38</v>
      </c>
    </row>
    <row r="21" spans="1:11" x14ac:dyDescent="0.15">
      <c r="A21" s="180" t="s">
        <v>57</v>
      </c>
      <c r="B21" s="180">
        <f>IF(ISNUMBER(VALUE(SUBSTITUTE(実質収支比率等に係る経年分析!F$49,"▲","-"))),ROUND(VALUE(SUBSTITUTE(実質収支比率等に係る経年分析!F$49,"▲","-")),2),NA())</f>
        <v>-3.69</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-2.87</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白石町後期高齢者医療特別会計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白石町国民健康保険特別会計</v>
      </c>
      <c r="B33" s="181">
        <f>IF(ROUND(VALUE(SUBSTITUTE(連結実質赤字比率に係る赤字・黒字の構成分析!F$37,"▲", "-")), 2) &lt; 0, ABS(ROUND(VALUE(SUBSTITUTE(連結実質赤字比率に係る赤字・黒字の構成分析!F$37,"▲", "-")), 2)), NA())</f>
        <v>1.23</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0.87</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v>
      </c>
    </row>
    <row r="35" spans="1:16" x14ac:dyDescent="0.15">
      <c r="A35" s="181" t="str">
        <f>IF(連結実質赤字比率に係る赤字・黒字の構成分析!C$35="",NA(),連結実質赤字比率に係る赤字・黒字の構成分析!C$35)</f>
        <v>白石町下水道事業会計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v>
      </c>
    </row>
    <row r="36" spans="1:16" x14ac:dyDescent="0.15">
      <c r="A36" s="181" t="str">
        <f>IF(連結実質赤字比率に係る赤字・黒字の構成分析!C$34="",NA(),連結実質赤字比率に係る赤字・黒字の構成分析!C$34)</f>
        <v>白石町水道事業会計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16.649999999999999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17.309999999999999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16.11</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1296</v>
      </c>
      <c r="E42" s="182"/>
      <c r="F42" s="182"/>
      <c r="G42" s="182">
        <f>'実質公債費比率（分子）の構造'!L$52</f>
        <v>1464</v>
      </c>
      <c r="H42" s="182"/>
      <c r="I42" s="182"/>
      <c r="J42" s="182">
        <f>'実質公債費比率（分子）の構造'!M$52</f>
        <v>1469</v>
      </c>
      <c r="K42" s="182"/>
      <c r="L42" s="182"/>
      <c r="M42" s="182">
        <f>'実質公債費比率（分子）の構造'!N$52</f>
        <v>1424</v>
      </c>
      <c r="N42" s="182"/>
      <c r="O42" s="182"/>
      <c r="P42" s="182">
        <f>'実質公債費比率（分子）の構造'!O$52</f>
        <v>1403</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66</v>
      </c>
      <c r="B44" s="182">
        <f>'実質公債費比率（分子）の構造'!K$50</f>
        <v>7</v>
      </c>
      <c r="C44" s="182"/>
      <c r="D44" s="182"/>
      <c r="E44" s="182">
        <f>'実質公債費比率（分子）の構造'!L$50</f>
        <v>28</v>
      </c>
      <c r="F44" s="182"/>
      <c r="G44" s="182"/>
      <c r="H44" s="182">
        <f>'実質公債費比率（分子）の構造'!M$50</f>
        <v>16</v>
      </c>
      <c r="I44" s="182"/>
      <c r="J44" s="182"/>
      <c r="K44" s="182">
        <f>'実質公債費比率（分子）の構造'!N$50</f>
        <v>3</v>
      </c>
      <c r="L44" s="182"/>
      <c r="M44" s="182"/>
      <c r="N44" s="182">
        <f>'実質公債費比率（分子）の構造'!O$50</f>
        <v>2</v>
      </c>
      <c r="O44" s="182"/>
      <c r="P44" s="182"/>
    </row>
    <row r="45" spans="1:16" x14ac:dyDescent="0.15">
      <c r="A45" s="182" t="s">
        <v>67</v>
      </c>
      <c r="B45" s="182">
        <f>'実質公債費比率（分子）の構造'!K$49</f>
        <v>27</v>
      </c>
      <c r="C45" s="182"/>
      <c r="D45" s="182"/>
      <c r="E45" s="182">
        <f>'実質公債費比率（分子）の構造'!L$49</f>
        <v>36</v>
      </c>
      <c r="F45" s="182"/>
      <c r="G45" s="182"/>
      <c r="H45" s="182">
        <f>'実質公債費比率（分子）の構造'!M$49</f>
        <v>35</v>
      </c>
      <c r="I45" s="182"/>
      <c r="J45" s="182"/>
      <c r="K45" s="182">
        <f>'実質公債費比率（分子）の構造'!N$49</f>
        <v>67</v>
      </c>
      <c r="L45" s="182"/>
      <c r="M45" s="182"/>
      <c r="N45" s="182">
        <f>'実質公債費比率（分子）の構造'!O$49</f>
        <v>85</v>
      </c>
      <c r="O45" s="182"/>
      <c r="P45" s="182"/>
    </row>
    <row r="46" spans="1:16" x14ac:dyDescent="0.15">
      <c r="A46" s="182" t="s">
        <v>68</v>
      </c>
      <c r="B46" s="182">
        <f>'実質公債費比率（分子）の構造'!K$48</f>
        <v>231</v>
      </c>
      <c r="C46" s="182"/>
      <c r="D46" s="182"/>
      <c r="E46" s="182">
        <f>'実質公債費比率（分子）の構造'!L$48</f>
        <v>321</v>
      </c>
      <c r="F46" s="182"/>
      <c r="G46" s="182"/>
      <c r="H46" s="182">
        <f>'実質公債費比率（分子）の構造'!M$48</f>
        <v>381</v>
      </c>
      <c r="I46" s="182"/>
      <c r="J46" s="182"/>
      <c r="K46" s="182">
        <f>'実質公債費比率（分子）の構造'!N$48</f>
        <v>388</v>
      </c>
      <c r="L46" s="182"/>
      <c r="M46" s="182"/>
      <c r="N46" s="182">
        <f>'実質公債費比率（分子）の構造'!O$48</f>
        <v>348</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1453</v>
      </c>
      <c r="C49" s="182"/>
      <c r="D49" s="182"/>
      <c r="E49" s="182">
        <f>'実質公債費比率（分子）の構造'!L$45</f>
        <v>1581</v>
      </c>
      <c r="F49" s="182"/>
      <c r="G49" s="182"/>
      <c r="H49" s="182">
        <f>'実質公債費比率（分子）の構造'!M$45</f>
        <v>1592</v>
      </c>
      <c r="I49" s="182"/>
      <c r="J49" s="182"/>
      <c r="K49" s="182">
        <f>'実質公債費比率（分子）の構造'!N$45</f>
        <v>1543</v>
      </c>
      <c r="L49" s="182"/>
      <c r="M49" s="182"/>
      <c r="N49" s="182">
        <f>'実質公債費比率（分子）の構造'!O$45</f>
        <v>1563</v>
      </c>
      <c r="O49" s="182"/>
      <c r="P49" s="182"/>
    </row>
    <row r="50" spans="1:16" x14ac:dyDescent="0.15">
      <c r="A50" s="182" t="s">
        <v>72</v>
      </c>
      <c r="B50" s="182" t="e">
        <f>NA()</f>
        <v>#N/A</v>
      </c>
      <c r="C50" s="182">
        <f>IF(ISNUMBER('実質公債費比率（分子）の構造'!K$53),'実質公債費比率（分子）の構造'!K$53,NA())</f>
        <v>422</v>
      </c>
      <c r="D50" s="182" t="e">
        <f>NA()</f>
        <v>#N/A</v>
      </c>
      <c r="E50" s="182" t="e">
        <f>NA()</f>
        <v>#N/A</v>
      </c>
      <c r="F50" s="182">
        <f>IF(ISNUMBER('実質公債費比率（分子）の構造'!L$53),'実質公債費比率（分子）の構造'!L$53,NA())</f>
        <v>502</v>
      </c>
      <c r="G50" s="182" t="e">
        <f>NA()</f>
        <v>#N/A</v>
      </c>
      <c r="H50" s="182" t="e">
        <f>NA()</f>
        <v>#N/A</v>
      </c>
      <c r="I50" s="182">
        <f>IF(ISNUMBER('実質公債費比率（分子）の構造'!M$53),'実質公債費比率（分子）の構造'!M$53,NA())</f>
        <v>555</v>
      </c>
      <c r="J50" s="182" t="e">
        <f>NA()</f>
        <v>#N/A</v>
      </c>
      <c r="K50" s="182" t="e">
        <f>NA()</f>
        <v>#N/A</v>
      </c>
      <c r="L50" s="182">
        <f>IF(ISNUMBER('実質公債費比率（分子）の構造'!N$53),'実質公債費比率（分子）の構造'!N$53,NA())</f>
        <v>577</v>
      </c>
      <c r="M50" s="182" t="e">
        <f>NA()</f>
        <v>#N/A</v>
      </c>
      <c r="N50" s="182" t="e">
        <f>NA()</f>
        <v>#N/A</v>
      </c>
      <c r="O50" s="182">
        <f>IF(ISNUMBER('実質公債費比率（分子）の構造'!O$53),'実質公債費比率（分子）の構造'!O$53,NA())</f>
        <v>595</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14620</v>
      </c>
      <c r="E56" s="181"/>
      <c r="F56" s="181"/>
      <c r="G56" s="181">
        <f>'将来負担比率（分子）の構造'!J$52</f>
        <v>13919</v>
      </c>
      <c r="H56" s="181"/>
      <c r="I56" s="181"/>
      <c r="J56" s="181">
        <f>'将来負担比率（分子）の構造'!K$52</f>
        <v>13975</v>
      </c>
      <c r="K56" s="181"/>
      <c r="L56" s="181"/>
      <c r="M56" s="181">
        <f>'将来負担比率（分子）の構造'!L$52</f>
        <v>13902</v>
      </c>
      <c r="N56" s="181"/>
      <c r="O56" s="181"/>
      <c r="P56" s="181">
        <f>'将来負担比率（分子）の構造'!M$52</f>
        <v>14124</v>
      </c>
    </row>
    <row r="57" spans="1:16" x14ac:dyDescent="0.15">
      <c r="A57" s="181" t="s">
        <v>43</v>
      </c>
      <c r="B57" s="181"/>
      <c r="C57" s="181"/>
      <c r="D57" s="181">
        <f>'将来負担比率（分子）の構造'!I$51</f>
        <v>123</v>
      </c>
      <c r="E57" s="181"/>
      <c r="F57" s="181"/>
      <c r="G57" s="181">
        <f>'将来負担比率（分子）の構造'!J$51</f>
        <v>110</v>
      </c>
      <c r="H57" s="181"/>
      <c r="I57" s="181"/>
      <c r="J57" s="181">
        <f>'将来負担比率（分子）の構造'!K$51</f>
        <v>98</v>
      </c>
      <c r="K57" s="181"/>
      <c r="L57" s="181"/>
      <c r="M57" s="181">
        <f>'将来負担比率（分子）の構造'!L$51</f>
        <v>85</v>
      </c>
      <c r="N57" s="181"/>
      <c r="O57" s="181"/>
      <c r="P57" s="181">
        <f>'将来負担比率（分子）の構造'!M$51</f>
        <v>72</v>
      </c>
    </row>
    <row r="58" spans="1:16" x14ac:dyDescent="0.15">
      <c r="A58" s="181" t="s">
        <v>42</v>
      </c>
      <c r="B58" s="181"/>
      <c r="C58" s="181"/>
      <c r="D58" s="181">
        <f>'将来負担比率（分子）の構造'!I$50</f>
        <v>8474</v>
      </c>
      <c r="E58" s="181"/>
      <c r="F58" s="181"/>
      <c r="G58" s="181">
        <f>'将来負担比率（分子）の構造'!J$50</f>
        <v>8249</v>
      </c>
      <c r="H58" s="181"/>
      <c r="I58" s="181"/>
      <c r="J58" s="181">
        <f>'将来負担比率（分子）の構造'!K$50</f>
        <v>7982</v>
      </c>
      <c r="K58" s="181"/>
      <c r="L58" s="181"/>
      <c r="M58" s="181">
        <f>'将来負担比率（分子）の構造'!L$50</f>
        <v>7887</v>
      </c>
      <c r="N58" s="181"/>
      <c r="O58" s="181"/>
      <c r="P58" s="181">
        <f>'将来負担比率（分子）の構造'!M$50</f>
        <v>7336</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2298</v>
      </c>
      <c r="C62" s="181"/>
      <c r="D62" s="181"/>
      <c r="E62" s="181">
        <f>'将来負担比率（分子）の構造'!J$45</f>
        <v>1854</v>
      </c>
      <c r="F62" s="181"/>
      <c r="G62" s="181"/>
      <c r="H62" s="181">
        <f>'将来負担比率（分子）の構造'!K$45</f>
        <v>1823</v>
      </c>
      <c r="I62" s="181"/>
      <c r="J62" s="181"/>
      <c r="K62" s="181">
        <f>'将来負担比率（分子）の構造'!L$45</f>
        <v>1603</v>
      </c>
      <c r="L62" s="181"/>
      <c r="M62" s="181"/>
      <c r="N62" s="181">
        <f>'将来負担比率（分子）の構造'!M$45</f>
        <v>1421</v>
      </c>
      <c r="O62" s="181"/>
      <c r="P62" s="181"/>
    </row>
    <row r="63" spans="1:16" x14ac:dyDescent="0.15">
      <c r="A63" s="181" t="s">
        <v>35</v>
      </c>
      <c r="B63" s="181">
        <f>'将来負担比率（分子）の構造'!I$44</f>
        <v>1342</v>
      </c>
      <c r="C63" s="181"/>
      <c r="D63" s="181"/>
      <c r="E63" s="181">
        <f>'将来負担比率（分子）の構造'!J$44</f>
        <v>1280</v>
      </c>
      <c r="F63" s="181"/>
      <c r="G63" s="181"/>
      <c r="H63" s="181">
        <f>'将来負担比率（分子）の構造'!K$44</f>
        <v>1246</v>
      </c>
      <c r="I63" s="181"/>
      <c r="J63" s="181"/>
      <c r="K63" s="181">
        <f>'将来負担比率（分子）の構造'!L$44</f>
        <v>1227</v>
      </c>
      <c r="L63" s="181"/>
      <c r="M63" s="181"/>
      <c r="N63" s="181">
        <f>'将来負担比率（分子）の構造'!M$44</f>
        <v>1117</v>
      </c>
      <c r="O63" s="181"/>
      <c r="P63" s="181"/>
    </row>
    <row r="64" spans="1:16" x14ac:dyDescent="0.15">
      <c r="A64" s="181" t="s">
        <v>34</v>
      </c>
      <c r="B64" s="181">
        <f>'将来負担比率（分子）の構造'!I$43</f>
        <v>5544</v>
      </c>
      <c r="C64" s="181"/>
      <c r="D64" s="181"/>
      <c r="E64" s="181">
        <f>'将来負担比率（分子）の構造'!J$43</f>
        <v>6002</v>
      </c>
      <c r="F64" s="181"/>
      <c r="G64" s="181"/>
      <c r="H64" s="181">
        <f>'将来負担比率（分子）の構造'!K$43</f>
        <v>6463</v>
      </c>
      <c r="I64" s="181"/>
      <c r="J64" s="181"/>
      <c r="K64" s="181">
        <f>'将来負担比率（分子）の構造'!L$43</f>
        <v>6597</v>
      </c>
      <c r="L64" s="181"/>
      <c r="M64" s="181"/>
      <c r="N64" s="181">
        <f>'将来負担比率（分子）の構造'!M$43</f>
        <v>6040</v>
      </c>
      <c r="O64" s="181"/>
      <c r="P64" s="181"/>
    </row>
    <row r="65" spans="1:16" x14ac:dyDescent="0.15">
      <c r="A65" s="181" t="s">
        <v>33</v>
      </c>
      <c r="B65" s="181">
        <f>'将来負担比率（分子）の構造'!I$42</f>
        <v>32</v>
      </c>
      <c r="C65" s="181"/>
      <c r="D65" s="181"/>
      <c r="E65" s="181">
        <f>'将来負担比率（分子）の構造'!J$42</f>
        <v>19</v>
      </c>
      <c r="F65" s="181"/>
      <c r="G65" s="181"/>
      <c r="H65" s="181">
        <f>'将来負担比率（分子）の構造'!K$42</f>
        <v>9</v>
      </c>
      <c r="I65" s="181"/>
      <c r="J65" s="181"/>
      <c r="K65" s="181">
        <f>'将来負担比率（分子）の構造'!L$42</f>
        <v>2</v>
      </c>
      <c r="L65" s="181"/>
      <c r="M65" s="181"/>
      <c r="N65" s="181">
        <f>'将来負担比率（分子）の構造'!M$42</f>
        <v>1</v>
      </c>
      <c r="O65" s="181"/>
      <c r="P65" s="181"/>
    </row>
    <row r="66" spans="1:16" x14ac:dyDescent="0.15">
      <c r="A66" s="181" t="s">
        <v>32</v>
      </c>
      <c r="B66" s="181">
        <f>'将来負担比率（分子）の構造'!I$41</f>
        <v>14236</v>
      </c>
      <c r="C66" s="181"/>
      <c r="D66" s="181"/>
      <c r="E66" s="181">
        <f>'将来負担比率（分子）の構造'!J$41</f>
        <v>13403</v>
      </c>
      <c r="F66" s="181"/>
      <c r="G66" s="181"/>
      <c r="H66" s="181">
        <f>'将来負担比率（分子）の構造'!K$41</f>
        <v>13529</v>
      </c>
      <c r="I66" s="181"/>
      <c r="J66" s="181"/>
      <c r="K66" s="181">
        <f>'将来負担比率（分子）の構造'!L$41</f>
        <v>13517</v>
      </c>
      <c r="L66" s="181"/>
      <c r="M66" s="181"/>
      <c r="N66" s="181">
        <f>'将来負担比率（分子）の構造'!M$41</f>
        <v>13915</v>
      </c>
      <c r="O66" s="181"/>
      <c r="P66" s="181"/>
    </row>
    <row r="67" spans="1:16" x14ac:dyDescent="0.15">
      <c r="A67" s="181" t="s">
        <v>76</v>
      </c>
      <c r="B67" s="181" t="e">
        <f>NA()</f>
        <v>#N/A</v>
      </c>
      <c r="C67" s="181">
        <f>IF(ISNUMBER('将来負担比率（分子）の構造'!I$53), IF('将来負担比率（分子）の構造'!I$53 &lt; 0, 0, '将来負担比率（分子）の構造'!I$53), NA())</f>
        <v>236</v>
      </c>
      <c r="D67" s="181" t="e">
        <f>NA()</f>
        <v>#N/A</v>
      </c>
      <c r="E67" s="181" t="e">
        <f>NA()</f>
        <v>#N/A</v>
      </c>
      <c r="F67" s="181">
        <f>IF(ISNUMBER('将来負担比率（分子）の構造'!J$53), IF('将来負担比率（分子）の構造'!J$53 &lt; 0, 0, '将来負担比率（分子）の構造'!J$53), NA())</f>
        <v>280</v>
      </c>
      <c r="G67" s="181" t="e">
        <f>NA()</f>
        <v>#N/A</v>
      </c>
      <c r="H67" s="181" t="e">
        <f>NA()</f>
        <v>#N/A</v>
      </c>
      <c r="I67" s="181">
        <f>IF(ISNUMBER('将来負担比率（分子）の構造'!K$53), IF('将来負担比率（分子）の構造'!K$53 &lt; 0, 0, '将来負担比率（分子）の構造'!K$53), NA())</f>
        <v>1015</v>
      </c>
      <c r="J67" s="181" t="e">
        <f>NA()</f>
        <v>#N/A</v>
      </c>
      <c r="K67" s="181" t="e">
        <f>NA()</f>
        <v>#N/A</v>
      </c>
      <c r="L67" s="181">
        <f>IF(ISNUMBER('将来負担比率（分子）の構造'!L$53), IF('将来負担比率（分子）の構造'!L$53 &lt; 0, 0, '将来負担比率（分子）の構造'!L$53), NA())</f>
        <v>1072</v>
      </c>
      <c r="M67" s="181" t="e">
        <f>NA()</f>
        <v>#N/A</v>
      </c>
      <c r="N67" s="181" t="e">
        <f>NA()</f>
        <v>#N/A</v>
      </c>
      <c r="O67" s="181">
        <f>IF(ISNUMBER('将来負担比率（分子）の構造'!M$53), IF('将来負担比率（分子）の構造'!M$53 &lt; 0, 0, '将来負担比率（分子）の構造'!M$53), NA())</f>
        <v>962</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2455</v>
      </c>
      <c r="C72" s="185">
        <f>基金残高に係る経年分析!G55</f>
        <v>2381</v>
      </c>
      <c r="D72" s="185">
        <f>基金残高に係る経年分析!H55</f>
        <v>2190</v>
      </c>
    </row>
    <row r="73" spans="1:16" x14ac:dyDescent="0.15">
      <c r="A73" s="184" t="s">
        <v>79</v>
      </c>
      <c r="B73" s="185">
        <f>基金残高に係る経年分析!F56</f>
        <v>2098</v>
      </c>
      <c r="C73" s="185">
        <f>基金残高に係る経年分析!G56</f>
        <v>1728</v>
      </c>
      <c r="D73" s="185">
        <f>基金残高に係る経年分析!H56</f>
        <v>1705</v>
      </c>
    </row>
    <row r="74" spans="1:16" x14ac:dyDescent="0.15">
      <c r="A74" s="184" t="s">
        <v>80</v>
      </c>
      <c r="B74" s="185">
        <f>基金残高に係る経年分析!F57</f>
        <v>4594</v>
      </c>
      <c r="C74" s="185">
        <f>基金残高に係る経年分析!G57</f>
        <v>4551</v>
      </c>
      <c r="D74" s="185">
        <f>基金残高に係る経年分析!H57</f>
        <v>4496</v>
      </c>
    </row>
  </sheetData>
  <sheetProtection algorithmName="SHA-512" hashValue="dXBbJ2yDXbj/uPb2Z+AkVKrCCTH6TEpY0r7yHTvdNmegPHap5aHYZLQvk7g05OLYOQ5DBvBiQkGC8haZhzzyoQ==" saltValue="mxF6mQtCDLtdNlqOyjUm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2180611</v>
      </c>
      <c r="S5" s="734"/>
      <c r="T5" s="734"/>
      <c r="U5" s="734"/>
      <c r="V5" s="734"/>
      <c r="W5" s="734"/>
      <c r="X5" s="734"/>
      <c r="Y5" s="777"/>
      <c r="Z5" s="795">
        <v>14.1</v>
      </c>
      <c r="AA5" s="795"/>
      <c r="AB5" s="795"/>
      <c r="AC5" s="795"/>
      <c r="AD5" s="796">
        <v>2180611</v>
      </c>
      <c r="AE5" s="796"/>
      <c r="AF5" s="796"/>
      <c r="AG5" s="796"/>
      <c r="AH5" s="796"/>
      <c r="AI5" s="796"/>
      <c r="AJ5" s="796"/>
      <c r="AK5" s="796"/>
      <c r="AL5" s="778">
        <v>30</v>
      </c>
      <c r="AM5" s="749"/>
      <c r="AN5" s="749"/>
      <c r="AO5" s="779"/>
      <c r="AP5" s="744" t="s">
        <v>230</v>
      </c>
      <c r="AQ5" s="745"/>
      <c r="AR5" s="745"/>
      <c r="AS5" s="745"/>
      <c r="AT5" s="745"/>
      <c r="AU5" s="745"/>
      <c r="AV5" s="745"/>
      <c r="AW5" s="745"/>
      <c r="AX5" s="745"/>
      <c r="AY5" s="745"/>
      <c r="AZ5" s="745"/>
      <c r="BA5" s="745"/>
      <c r="BB5" s="745"/>
      <c r="BC5" s="745"/>
      <c r="BD5" s="745"/>
      <c r="BE5" s="745"/>
      <c r="BF5" s="746"/>
      <c r="BG5" s="678">
        <v>2180611</v>
      </c>
      <c r="BH5" s="679"/>
      <c r="BI5" s="679"/>
      <c r="BJ5" s="679"/>
      <c r="BK5" s="679"/>
      <c r="BL5" s="679"/>
      <c r="BM5" s="679"/>
      <c r="BN5" s="680"/>
      <c r="BO5" s="715">
        <v>100</v>
      </c>
      <c r="BP5" s="715"/>
      <c r="BQ5" s="715"/>
      <c r="BR5" s="715"/>
      <c r="BS5" s="716" t="s">
        <v>174</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147599</v>
      </c>
      <c r="S6" s="679"/>
      <c r="T6" s="679"/>
      <c r="U6" s="679"/>
      <c r="V6" s="679"/>
      <c r="W6" s="679"/>
      <c r="X6" s="679"/>
      <c r="Y6" s="680"/>
      <c r="Z6" s="715">
        <v>1</v>
      </c>
      <c r="AA6" s="715"/>
      <c r="AB6" s="715"/>
      <c r="AC6" s="715"/>
      <c r="AD6" s="716">
        <v>147599</v>
      </c>
      <c r="AE6" s="716"/>
      <c r="AF6" s="716"/>
      <c r="AG6" s="716"/>
      <c r="AH6" s="716"/>
      <c r="AI6" s="716"/>
      <c r="AJ6" s="716"/>
      <c r="AK6" s="716"/>
      <c r="AL6" s="681">
        <v>2</v>
      </c>
      <c r="AM6" s="682"/>
      <c r="AN6" s="682"/>
      <c r="AO6" s="717"/>
      <c r="AP6" s="675" t="s">
        <v>235</v>
      </c>
      <c r="AQ6" s="676"/>
      <c r="AR6" s="676"/>
      <c r="AS6" s="676"/>
      <c r="AT6" s="676"/>
      <c r="AU6" s="676"/>
      <c r="AV6" s="676"/>
      <c r="AW6" s="676"/>
      <c r="AX6" s="676"/>
      <c r="AY6" s="676"/>
      <c r="AZ6" s="676"/>
      <c r="BA6" s="676"/>
      <c r="BB6" s="676"/>
      <c r="BC6" s="676"/>
      <c r="BD6" s="676"/>
      <c r="BE6" s="676"/>
      <c r="BF6" s="677"/>
      <c r="BG6" s="678">
        <v>2180611</v>
      </c>
      <c r="BH6" s="679"/>
      <c r="BI6" s="679"/>
      <c r="BJ6" s="679"/>
      <c r="BK6" s="679"/>
      <c r="BL6" s="679"/>
      <c r="BM6" s="679"/>
      <c r="BN6" s="680"/>
      <c r="BO6" s="715">
        <v>100</v>
      </c>
      <c r="BP6" s="715"/>
      <c r="BQ6" s="715"/>
      <c r="BR6" s="715"/>
      <c r="BS6" s="716" t="s">
        <v>128</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117743</v>
      </c>
      <c r="CS6" s="679"/>
      <c r="CT6" s="679"/>
      <c r="CU6" s="679"/>
      <c r="CV6" s="679"/>
      <c r="CW6" s="679"/>
      <c r="CX6" s="679"/>
      <c r="CY6" s="680"/>
      <c r="CZ6" s="778">
        <v>0.8</v>
      </c>
      <c r="DA6" s="749"/>
      <c r="DB6" s="749"/>
      <c r="DC6" s="781"/>
      <c r="DD6" s="684" t="s">
        <v>174</v>
      </c>
      <c r="DE6" s="679"/>
      <c r="DF6" s="679"/>
      <c r="DG6" s="679"/>
      <c r="DH6" s="679"/>
      <c r="DI6" s="679"/>
      <c r="DJ6" s="679"/>
      <c r="DK6" s="679"/>
      <c r="DL6" s="679"/>
      <c r="DM6" s="679"/>
      <c r="DN6" s="679"/>
      <c r="DO6" s="679"/>
      <c r="DP6" s="680"/>
      <c r="DQ6" s="684">
        <v>117743</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2105</v>
      </c>
      <c r="S7" s="679"/>
      <c r="T7" s="679"/>
      <c r="U7" s="679"/>
      <c r="V7" s="679"/>
      <c r="W7" s="679"/>
      <c r="X7" s="679"/>
      <c r="Y7" s="680"/>
      <c r="Z7" s="715">
        <v>0</v>
      </c>
      <c r="AA7" s="715"/>
      <c r="AB7" s="715"/>
      <c r="AC7" s="715"/>
      <c r="AD7" s="716">
        <v>2105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924020</v>
      </c>
      <c r="BH7" s="679"/>
      <c r="BI7" s="679"/>
      <c r="BJ7" s="679"/>
      <c r="BK7" s="679"/>
      <c r="BL7" s="679"/>
      <c r="BM7" s="679"/>
      <c r="BN7" s="680"/>
      <c r="BO7" s="715">
        <v>42.4</v>
      </c>
      <c r="BP7" s="715"/>
      <c r="BQ7" s="715"/>
      <c r="BR7" s="715"/>
      <c r="BS7" s="716" t="s">
        <v>239</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2626394</v>
      </c>
      <c r="CS7" s="679"/>
      <c r="CT7" s="679"/>
      <c r="CU7" s="679"/>
      <c r="CV7" s="679"/>
      <c r="CW7" s="679"/>
      <c r="CX7" s="679"/>
      <c r="CY7" s="680"/>
      <c r="CZ7" s="715">
        <v>17.399999999999999</v>
      </c>
      <c r="DA7" s="715"/>
      <c r="DB7" s="715"/>
      <c r="DC7" s="715"/>
      <c r="DD7" s="684">
        <v>14436</v>
      </c>
      <c r="DE7" s="679"/>
      <c r="DF7" s="679"/>
      <c r="DG7" s="679"/>
      <c r="DH7" s="679"/>
      <c r="DI7" s="679"/>
      <c r="DJ7" s="679"/>
      <c r="DK7" s="679"/>
      <c r="DL7" s="679"/>
      <c r="DM7" s="679"/>
      <c r="DN7" s="679"/>
      <c r="DO7" s="679"/>
      <c r="DP7" s="680"/>
      <c r="DQ7" s="684">
        <v>1866269</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6617</v>
      </c>
      <c r="S8" s="679"/>
      <c r="T8" s="679"/>
      <c r="U8" s="679"/>
      <c r="V8" s="679"/>
      <c r="W8" s="679"/>
      <c r="X8" s="679"/>
      <c r="Y8" s="680"/>
      <c r="Z8" s="715">
        <v>0</v>
      </c>
      <c r="AA8" s="715"/>
      <c r="AB8" s="715"/>
      <c r="AC8" s="715"/>
      <c r="AD8" s="716">
        <v>6617</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39854</v>
      </c>
      <c r="BH8" s="679"/>
      <c r="BI8" s="679"/>
      <c r="BJ8" s="679"/>
      <c r="BK8" s="679"/>
      <c r="BL8" s="679"/>
      <c r="BM8" s="679"/>
      <c r="BN8" s="680"/>
      <c r="BO8" s="715">
        <v>1.8</v>
      </c>
      <c r="BP8" s="715"/>
      <c r="BQ8" s="715"/>
      <c r="BR8" s="715"/>
      <c r="BS8" s="684" t="s">
        <v>128</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3685301</v>
      </c>
      <c r="CS8" s="679"/>
      <c r="CT8" s="679"/>
      <c r="CU8" s="679"/>
      <c r="CV8" s="679"/>
      <c r="CW8" s="679"/>
      <c r="CX8" s="679"/>
      <c r="CY8" s="680"/>
      <c r="CZ8" s="715">
        <v>24.4</v>
      </c>
      <c r="DA8" s="715"/>
      <c r="DB8" s="715"/>
      <c r="DC8" s="715"/>
      <c r="DD8" s="684">
        <v>98192</v>
      </c>
      <c r="DE8" s="679"/>
      <c r="DF8" s="679"/>
      <c r="DG8" s="679"/>
      <c r="DH8" s="679"/>
      <c r="DI8" s="679"/>
      <c r="DJ8" s="679"/>
      <c r="DK8" s="679"/>
      <c r="DL8" s="679"/>
      <c r="DM8" s="679"/>
      <c r="DN8" s="679"/>
      <c r="DO8" s="679"/>
      <c r="DP8" s="680"/>
      <c r="DQ8" s="684">
        <v>1872031</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3477</v>
      </c>
      <c r="S9" s="679"/>
      <c r="T9" s="679"/>
      <c r="U9" s="679"/>
      <c r="V9" s="679"/>
      <c r="W9" s="679"/>
      <c r="X9" s="679"/>
      <c r="Y9" s="680"/>
      <c r="Z9" s="715">
        <v>0</v>
      </c>
      <c r="AA9" s="715"/>
      <c r="AB9" s="715"/>
      <c r="AC9" s="715"/>
      <c r="AD9" s="716">
        <v>3477</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814321</v>
      </c>
      <c r="BH9" s="679"/>
      <c r="BI9" s="679"/>
      <c r="BJ9" s="679"/>
      <c r="BK9" s="679"/>
      <c r="BL9" s="679"/>
      <c r="BM9" s="679"/>
      <c r="BN9" s="680"/>
      <c r="BO9" s="715">
        <v>37.299999999999997</v>
      </c>
      <c r="BP9" s="715"/>
      <c r="BQ9" s="715"/>
      <c r="BR9" s="715"/>
      <c r="BS9" s="684" t="s">
        <v>128</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888923</v>
      </c>
      <c r="CS9" s="679"/>
      <c r="CT9" s="679"/>
      <c r="CU9" s="679"/>
      <c r="CV9" s="679"/>
      <c r="CW9" s="679"/>
      <c r="CX9" s="679"/>
      <c r="CY9" s="680"/>
      <c r="CZ9" s="715">
        <v>5.9</v>
      </c>
      <c r="DA9" s="715"/>
      <c r="DB9" s="715"/>
      <c r="DC9" s="715"/>
      <c r="DD9" s="684">
        <v>40877</v>
      </c>
      <c r="DE9" s="679"/>
      <c r="DF9" s="679"/>
      <c r="DG9" s="679"/>
      <c r="DH9" s="679"/>
      <c r="DI9" s="679"/>
      <c r="DJ9" s="679"/>
      <c r="DK9" s="679"/>
      <c r="DL9" s="679"/>
      <c r="DM9" s="679"/>
      <c r="DN9" s="679"/>
      <c r="DO9" s="679"/>
      <c r="DP9" s="680"/>
      <c r="DQ9" s="684">
        <v>661201</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239</v>
      </c>
      <c r="AA10" s="715"/>
      <c r="AB10" s="715"/>
      <c r="AC10" s="715"/>
      <c r="AD10" s="716" t="s">
        <v>128</v>
      </c>
      <c r="AE10" s="716"/>
      <c r="AF10" s="716"/>
      <c r="AG10" s="716"/>
      <c r="AH10" s="716"/>
      <c r="AI10" s="716"/>
      <c r="AJ10" s="716"/>
      <c r="AK10" s="716"/>
      <c r="AL10" s="681" t="s">
        <v>174</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35023</v>
      </c>
      <c r="BH10" s="679"/>
      <c r="BI10" s="679"/>
      <c r="BJ10" s="679"/>
      <c r="BK10" s="679"/>
      <c r="BL10" s="679"/>
      <c r="BM10" s="679"/>
      <c r="BN10" s="680"/>
      <c r="BO10" s="715">
        <v>1.6</v>
      </c>
      <c r="BP10" s="715"/>
      <c r="BQ10" s="715"/>
      <c r="BR10" s="715"/>
      <c r="BS10" s="684" t="s">
        <v>128</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2093</v>
      </c>
      <c r="CS10" s="679"/>
      <c r="CT10" s="679"/>
      <c r="CU10" s="679"/>
      <c r="CV10" s="679"/>
      <c r="CW10" s="679"/>
      <c r="CX10" s="679"/>
      <c r="CY10" s="680"/>
      <c r="CZ10" s="715">
        <v>0</v>
      </c>
      <c r="DA10" s="715"/>
      <c r="DB10" s="715"/>
      <c r="DC10" s="715"/>
      <c r="DD10" s="684" t="s">
        <v>239</v>
      </c>
      <c r="DE10" s="679"/>
      <c r="DF10" s="679"/>
      <c r="DG10" s="679"/>
      <c r="DH10" s="679"/>
      <c r="DI10" s="679"/>
      <c r="DJ10" s="679"/>
      <c r="DK10" s="679"/>
      <c r="DL10" s="679"/>
      <c r="DM10" s="679"/>
      <c r="DN10" s="679"/>
      <c r="DO10" s="679"/>
      <c r="DP10" s="680"/>
      <c r="DQ10" s="684">
        <v>93</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384687</v>
      </c>
      <c r="S11" s="679"/>
      <c r="T11" s="679"/>
      <c r="U11" s="679"/>
      <c r="V11" s="679"/>
      <c r="W11" s="679"/>
      <c r="X11" s="679"/>
      <c r="Y11" s="680"/>
      <c r="Z11" s="681">
        <v>2.5</v>
      </c>
      <c r="AA11" s="682"/>
      <c r="AB11" s="682"/>
      <c r="AC11" s="683"/>
      <c r="AD11" s="684">
        <v>384687</v>
      </c>
      <c r="AE11" s="679"/>
      <c r="AF11" s="679"/>
      <c r="AG11" s="679"/>
      <c r="AH11" s="679"/>
      <c r="AI11" s="679"/>
      <c r="AJ11" s="679"/>
      <c r="AK11" s="680"/>
      <c r="AL11" s="681">
        <v>5.3</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34822</v>
      </c>
      <c r="BH11" s="679"/>
      <c r="BI11" s="679"/>
      <c r="BJ11" s="679"/>
      <c r="BK11" s="679"/>
      <c r="BL11" s="679"/>
      <c r="BM11" s="679"/>
      <c r="BN11" s="680"/>
      <c r="BO11" s="715">
        <v>1.6</v>
      </c>
      <c r="BP11" s="715"/>
      <c r="BQ11" s="715"/>
      <c r="BR11" s="715"/>
      <c r="BS11" s="684" t="s">
        <v>128</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2974612</v>
      </c>
      <c r="CS11" s="679"/>
      <c r="CT11" s="679"/>
      <c r="CU11" s="679"/>
      <c r="CV11" s="679"/>
      <c r="CW11" s="679"/>
      <c r="CX11" s="679"/>
      <c r="CY11" s="680"/>
      <c r="CZ11" s="715">
        <v>19.7</v>
      </c>
      <c r="DA11" s="715"/>
      <c r="DB11" s="715"/>
      <c r="DC11" s="715"/>
      <c r="DD11" s="684">
        <v>1036556</v>
      </c>
      <c r="DE11" s="679"/>
      <c r="DF11" s="679"/>
      <c r="DG11" s="679"/>
      <c r="DH11" s="679"/>
      <c r="DI11" s="679"/>
      <c r="DJ11" s="679"/>
      <c r="DK11" s="679"/>
      <c r="DL11" s="679"/>
      <c r="DM11" s="679"/>
      <c r="DN11" s="679"/>
      <c r="DO11" s="679"/>
      <c r="DP11" s="680"/>
      <c r="DQ11" s="684">
        <v>662869</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1178</v>
      </c>
      <c r="S12" s="679"/>
      <c r="T12" s="679"/>
      <c r="U12" s="679"/>
      <c r="V12" s="679"/>
      <c r="W12" s="679"/>
      <c r="X12" s="679"/>
      <c r="Y12" s="680"/>
      <c r="Z12" s="715">
        <v>0</v>
      </c>
      <c r="AA12" s="715"/>
      <c r="AB12" s="715"/>
      <c r="AC12" s="715"/>
      <c r="AD12" s="716">
        <v>1178</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986622</v>
      </c>
      <c r="BH12" s="679"/>
      <c r="BI12" s="679"/>
      <c r="BJ12" s="679"/>
      <c r="BK12" s="679"/>
      <c r="BL12" s="679"/>
      <c r="BM12" s="679"/>
      <c r="BN12" s="680"/>
      <c r="BO12" s="715">
        <v>45.2</v>
      </c>
      <c r="BP12" s="715"/>
      <c r="BQ12" s="715"/>
      <c r="BR12" s="715"/>
      <c r="BS12" s="684" t="s">
        <v>128</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139970</v>
      </c>
      <c r="CS12" s="679"/>
      <c r="CT12" s="679"/>
      <c r="CU12" s="679"/>
      <c r="CV12" s="679"/>
      <c r="CW12" s="679"/>
      <c r="CX12" s="679"/>
      <c r="CY12" s="680"/>
      <c r="CZ12" s="715">
        <v>0.9</v>
      </c>
      <c r="DA12" s="715"/>
      <c r="DB12" s="715"/>
      <c r="DC12" s="715"/>
      <c r="DD12" s="684">
        <v>3016</v>
      </c>
      <c r="DE12" s="679"/>
      <c r="DF12" s="679"/>
      <c r="DG12" s="679"/>
      <c r="DH12" s="679"/>
      <c r="DI12" s="679"/>
      <c r="DJ12" s="679"/>
      <c r="DK12" s="679"/>
      <c r="DL12" s="679"/>
      <c r="DM12" s="679"/>
      <c r="DN12" s="679"/>
      <c r="DO12" s="679"/>
      <c r="DP12" s="680"/>
      <c r="DQ12" s="684">
        <v>65417</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239</v>
      </c>
      <c r="AE13" s="716"/>
      <c r="AF13" s="716"/>
      <c r="AG13" s="716"/>
      <c r="AH13" s="716"/>
      <c r="AI13" s="716"/>
      <c r="AJ13" s="716"/>
      <c r="AK13" s="716"/>
      <c r="AL13" s="681" t="s">
        <v>128</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986085</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1149249</v>
      </c>
      <c r="CS13" s="679"/>
      <c r="CT13" s="679"/>
      <c r="CU13" s="679"/>
      <c r="CV13" s="679"/>
      <c r="CW13" s="679"/>
      <c r="CX13" s="679"/>
      <c r="CY13" s="680"/>
      <c r="CZ13" s="715">
        <v>7.6</v>
      </c>
      <c r="DA13" s="715"/>
      <c r="DB13" s="715"/>
      <c r="DC13" s="715"/>
      <c r="DD13" s="684">
        <v>469818</v>
      </c>
      <c r="DE13" s="679"/>
      <c r="DF13" s="679"/>
      <c r="DG13" s="679"/>
      <c r="DH13" s="679"/>
      <c r="DI13" s="679"/>
      <c r="DJ13" s="679"/>
      <c r="DK13" s="679"/>
      <c r="DL13" s="679"/>
      <c r="DM13" s="679"/>
      <c r="DN13" s="679"/>
      <c r="DO13" s="679"/>
      <c r="DP13" s="680"/>
      <c r="DQ13" s="684">
        <v>750085</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18610</v>
      </c>
      <c r="S14" s="679"/>
      <c r="T14" s="679"/>
      <c r="U14" s="679"/>
      <c r="V14" s="679"/>
      <c r="W14" s="679"/>
      <c r="X14" s="679"/>
      <c r="Y14" s="680"/>
      <c r="Z14" s="715">
        <v>0.1</v>
      </c>
      <c r="AA14" s="715"/>
      <c r="AB14" s="715"/>
      <c r="AC14" s="715"/>
      <c r="AD14" s="716">
        <v>18610</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99345</v>
      </c>
      <c r="BH14" s="679"/>
      <c r="BI14" s="679"/>
      <c r="BJ14" s="679"/>
      <c r="BK14" s="679"/>
      <c r="BL14" s="679"/>
      <c r="BM14" s="679"/>
      <c r="BN14" s="680"/>
      <c r="BO14" s="715">
        <v>4.5999999999999996</v>
      </c>
      <c r="BP14" s="715"/>
      <c r="BQ14" s="715"/>
      <c r="BR14" s="715"/>
      <c r="BS14" s="684" t="s">
        <v>128</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496389</v>
      </c>
      <c r="CS14" s="679"/>
      <c r="CT14" s="679"/>
      <c r="CU14" s="679"/>
      <c r="CV14" s="679"/>
      <c r="CW14" s="679"/>
      <c r="CX14" s="679"/>
      <c r="CY14" s="680"/>
      <c r="CZ14" s="715">
        <v>3.3</v>
      </c>
      <c r="DA14" s="715"/>
      <c r="DB14" s="715"/>
      <c r="DC14" s="715"/>
      <c r="DD14" s="684">
        <v>24717</v>
      </c>
      <c r="DE14" s="679"/>
      <c r="DF14" s="679"/>
      <c r="DG14" s="679"/>
      <c r="DH14" s="679"/>
      <c r="DI14" s="679"/>
      <c r="DJ14" s="679"/>
      <c r="DK14" s="679"/>
      <c r="DL14" s="679"/>
      <c r="DM14" s="679"/>
      <c r="DN14" s="679"/>
      <c r="DO14" s="679"/>
      <c r="DP14" s="680"/>
      <c r="DQ14" s="684">
        <v>449370</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174</v>
      </c>
      <c r="AA15" s="715"/>
      <c r="AB15" s="715"/>
      <c r="AC15" s="715"/>
      <c r="AD15" s="716" t="s">
        <v>174</v>
      </c>
      <c r="AE15" s="716"/>
      <c r="AF15" s="716"/>
      <c r="AG15" s="716"/>
      <c r="AH15" s="716"/>
      <c r="AI15" s="716"/>
      <c r="AJ15" s="716"/>
      <c r="AK15" s="716"/>
      <c r="AL15" s="681" t="s">
        <v>128</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170624</v>
      </c>
      <c r="BH15" s="679"/>
      <c r="BI15" s="679"/>
      <c r="BJ15" s="679"/>
      <c r="BK15" s="679"/>
      <c r="BL15" s="679"/>
      <c r="BM15" s="679"/>
      <c r="BN15" s="680"/>
      <c r="BO15" s="715">
        <v>7.8</v>
      </c>
      <c r="BP15" s="715"/>
      <c r="BQ15" s="715"/>
      <c r="BR15" s="715"/>
      <c r="BS15" s="684" t="s">
        <v>128</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1382634</v>
      </c>
      <c r="CS15" s="679"/>
      <c r="CT15" s="679"/>
      <c r="CU15" s="679"/>
      <c r="CV15" s="679"/>
      <c r="CW15" s="679"/>
      <c r="CX15" s="679"/>
      <c r="CY15" s="680"/>
      <c r="CZ15" s="715">
        <v>9.1999999999999993</v>
      </c>
      <c r="DA15" s="715"/>
      <c r="DB15" s="715"/>
      <c r="DC15" s="715"/>
      <c r="DD15" s="684">
        <v>343799</v>
      </c>
      <c r="DE15" s="679"/>
      <c r="DF15" s="679"/>
      <c r="DG15" s="679"/>
      <c r="DH15" s="679"/>
      <c r="DI15" s="679"/>
      <c r="DJ15" s="679"/>
      <c r="DK15" s="679"/>
      <c r="DL15" s="679"/>
      <c r="DM15" s="679"/>
      <c r="DN15" s="679"/>
      <c r="DO15" s="679"/>
      <c r="DP15" s="680"/>
      <c r="DQ15" s="684">
        <v>911145</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5486</v>
      </c>
      <c r="S16" s="679"/>
      <c r="T16" s="679"/>
      <c r="U16" s="679"/>
      <c r="V16" s="679"/>
      <c r="W16" s="679"/>
      <c r="X16" s="679"/>
      <c r="Y16" s="680"/>
      <c r="Z16" s="715">
        <v>0</v>
      </c>
      <c r="AA16" s="715"/>
      <c r="AB16" s="715"/>
      <c r="AC16" s="715"/>
      <c r="AD16" s="716">
        <v>5486</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174</v>
      </c>
      <c r="BP16" s="715"/>
      <c r="BQ16" s="715"/>
      <c r="BR16" s="715"/>
      <c r="BS16" s="684" t="s">
        <v>128</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54711</v>
      </c>
      <c r="CS16" s="679"/>
      <c r="CT16" s="679"/>
      <c r="CU16" s="679"/>
      <c r="CV16" s="679"/>
      <c r="CW16" s="679"/>
      <c r="CX16" s="679"/>
      <c r="CY16" s="680"/>
      <c r="CZ16" s="715">
        <v>0.4</v>
      </c>
      <c r="DA16" s="715"/>
      <c r="DB16" s="715"/>
      <c r="DC16" s="715"/>
      <c r="DD16" s="684" t="s">
        <v>128</v>
      </c>
      <c r="DE16" s="679"/>
      <c r="DF16" s="679"/>
      <c r="DG16" s="679"/>
      <c r="DH16" s="679"/>
      <c r="DI16" s="679"/>
      <c r="DJ16" s="679"/>
      <c r="DK16" s="679"/>
      <c r="DL16" s="679"/>
      <c r="DM16" s="679"/>
      <c r="DN16" s="679"/>
      <c r="DO16" s="679"/>
      <c r="DP16" s="680"/>
      <c r="DQ16" s="684">
        <v>40422</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53819</v>
      </c>
      <c r="S17" s="679"/>
      <c r="T17" s="679"/>
      <c r="U17" s="679"/>
      <c r="V17" s="679"/>
      <c r="W17" s="679"/>
      <c r="X17" s="679"/>
      <c r="Y17" s="680"/>
      <c r="Z17" s="715">
        <v>0.3</v>
      </c>
      <c r="AA17" s="715"/>
      <c r="AB17" s="715"/>
      <c r="AC17" s="715"/>
      <c r="AD17" s="716">
        <v>53819</v>
      </c>
      <c r="AE17" s="716"/>
      <c r="AF17" s="716"/>
      <c r="AG17" s="716"/>
      <c r="AH17" s="716"/>
      <c r="AI17" s="716"/>
      <c r="AJ17" s="716"/>
      <c r="AK17" s="716"/>
      <c r="AL17" s="681">
        <v>0.7</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1563017</v>
      </c>
      <c r="CS17" s="679"/>
      <c r="CT17" s="679"/>
      <c r="CU17" s="679"/>
      <c r="CV17" s="679"/>
      <c r="CW17" s="679"/>
      <c r="CX17" s="679"/>
      <c r="CY17" s="680"/>
      <c r="CZ17" s="715">
        <v>10.4</v>
      </c>
      <c r="DA17" s="715"/>
      <c r="DB17" s="715"/>
      <c r="DC17" s="715"/>
      <c r="DD17" s="684" t="s">
        <v>239</v>
      </c>
      <c r="DE17" s="679"/>
      <c r="DF17" s="679"/>
      <c r="DG17" s="679"/>
      <c r="DH17" s="679"/>
      <c r="DI17" s="679"/>
      <c r="DJ17" s="679"/>
      <c r="DK17" s="679"/>
      <c r="DL17" s="679"/>
      <c r="DM17" s="679"/>
      <c r="DN17" s="679"/>
      <c r="DO17" s="679"/>
      <c r="DP17" s="680"/>
      <c r="DQ17" s="684">
        <v>1550533</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11599</v>
      </c>
      <c r="S18" s="679"/>
      <c r="T18" s="679"/>
      <c r="U18" s="679"/>
      <c r="V18" s="679"/>
      <c r="W18" s="679"/>
      <c r="X18" s="679"/>
      <c r="Y18" s="680"/>
      <c r="Z18" s="715">
        <v>0.1</v>
      </c>
      <c r="AA18" s="715"/>
      <c r="AB18" s="715"/>
      <c r="AC18" s="715"/>
      <c r="AD18" s="716">
        <v>11599</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128</v>
      </c>
      <c r="BP18" s="715"/>
      <c r="BQ18" s="715"/>
      <c r="BR18" s="715"/>
      <c r="BS18" s="684" t="s">
        <v>239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174</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2161</v>
      </c>
      <c r="S19" s="679"/>
      <c r="T19" s="679"/>
      <c r="U19" s="679"/>
      <c r="V19" s="679"/>
      <c r="W19" s="679"/>
      <c r="X19" s="679"/>
      <c r="Y19" s="680"/>
      <c r="Z19" s="715">
        <v>0</v>
      </c>
      <c r="AA19" s="715"/>
      <c r="AB19" s="715"/>
      <c r="AC19" s="715"/>
      <c r="AD19" s="716">
        <v>2161</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239</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239</v>
      </c>
      <c r="DA19" s="715"/>
      <c r="DB19" s="715"/>
      <c r="DC19" s="715"/>
      <c r="DD19" s="684" t="s">
        <v>239</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525</v>
      </c>
      <c r="S20" s="679"/>
      <c r="T20" s="679"/>
      <c r="U20" s="679"/>
      <c r="V20" s="679"/>
      <c r="W20" s="679"/>
      <c r="X20" s="679"/>
      <c r="Y20" s="680"/>
      <c r="Z20" s="715">
        <v>0</v>
      </c>
      <c r="AA20" s="715"/>
      <c r="AB20" s="715"/>
      <c r="AC20" s="715"/>
      <c r="AD20" s="716">
        <v>525</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15081036</v>
      </c>
      <c r="CS20" s="679"/>
      <c r="CT20" s="679"/>
      <c r="CU20" s="679"/>
      <c r="CV20" s="679"/>
      <c r="CW20" s="679"/>
      <c r="CX20" s="679"/>
      <c r="CY20" s="680"/>
      <c r="CZ20" s="715">
        <v>100</v>
      </c>
      <c r="DA20" s="715"/>
      <c r="DB20" s="715"/>
      <c r="DC20" s="715"/>
      <c r="DD20" s="684">
        <v>2031411</v>
      </c>
      <c r="DE20" s="679"/>
      <c r="DF20" s="679"/>
      <c r="DG20" s="679"/>
      <c r="DH20" s="679"/>
      <c r="DI20" s="679"/>
      <c r="DJ20" s="679"/>
      <c r="DK20" s="679"/>
      <c r="DL20" s="679"/>
      <c r="DM20" s="679"/>
      <c r="DN20" s="679"/>
      <c r="DO20" s="679"/>
      <c r="DP20" s="680"/>
      <c r="DQ20" s="684">
        <v>8947178</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39534</v>
      </c>
      <c r="S21" s="679"/>
      <c r="T21" s="679"/>
      <c r="U21" s="679"/>
      <c r="V21" s="679"/>
      <c r="W21" s="679"/>
      <c r="X21" s="679"/>
      <c r="Y21" s="680"/>
      <c r="Z21" s="715">
        <v>0.3</v>
      </c>
      <c r="AA21" s="715"/>
      <c r="AB21" s="715"/>
      <c r="AC21" s="715"/>
      <c r="AD21" s="716">
        <v>39534</v>
      </c>
      <c r="AE21" s="716"/>
      <c r="AF21" s="716"/>
      <c r="AG21" s="716"/>
      <c r="AH21" s="716"/>
      <c r="AI21" s="716"/>
      <c r="AJ21" s="716"/>
      <c r="AK21" s="716"/>
      <c r="AL21" s="681">
        <v>0.5</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174</v>
      </c>
      <c r="BH21" s="679"/>
      <c r="BI21" s="679"/>
      <c r="BJ21" s="679"/>
      <c r="BK21" s="679"/>
      <c r="BL21" s="679"/>
      <c r="BM21" s="679"/>
      <c r="BN21" s="680"/>
      <c r="BO21" s="715" t="s">
        <v>239</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4924477</v>
      </c>
      <c r="S22" s="679"/>
      <c r="T22" s="679"/>
      <c r="U22" s="679"/>
      <c r="V22" s="679"/>
      <c r="W22" s="679"/>
      <c r="X22" s="679"/>
      <c r="Y22" s="680"/>
      <c r="Z22" s="715">
        <v>31.8</v>
      </c>
      <c r="AA22" s="715"/>
      <c r="AB22" s="715"/>
      <c r="AC22" s="715"/>
      <c r="AD22" s="716">
        <v>4445006</v>
      </c>
      <c r="AE22" s="716"/>
      <c r="AF22" s="716"/>
      <c r="AG22" s="716"/>
      <c r="AH22" s="716"/>
      <c r="AI22" s="716"/>
      <c r="AJ22" s="716"/>
      <c r="AK22" s="716"/>
      <c r="AL22" s="681">
        <v>61.2</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4445006</v>
      </c>
      <c r="S23" s="679"/>
      <c r="T23" s="679"/>
      <c r="U23" s="679"/>
      <c r="V23" s="679"/>
      <c r="W23" s="679"/>
      <c r="X23" s="679"/>
      <c r="Y23" s="680"/>
      <c r="Z23" s="715">
        <v>28.7</v>
      </c>
      <c r="AA23" s="715"/>
      <c r="AB23" s="715"/>
      <c r="AC23" s="715"/>
      <c r="AD23" s="716">
        <v>4445006</v>
      </c>
      <c r="AE23" s="716"/>
      <c r="AF23" s="716"/>
      <c r="AG23" s="716"/>
      <c r="AH23" s="716"/>
      <c r="AI23" s="716"/>
      <c r="AJ23" s="716"/>
      <c r="AK23" s="716"/>
      <c r="AL23" s="681">
        <v>61.2</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174</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479471</v>
      </c>
      <c r="S24" s="679"/>
      <c r="T24" s="679"/>
      <c r="U24" s="679"/>
      <c r="V24" s="679"/>
      <c r="W24" s="679"/>
      <c r="X24" s="679"/>
      <c r="Y24" s="680"/>
      <c r="Z24" s="715">
        <v>3.1</v>
      </c>
      <c r="AA24" s="715"/>
      <c r="AB24" s="715"/>
      <c r="AC24" s="715"/>
      <c r="AD24" s="716" t="s">
        <v>128</v>
      </c>
      <c r="AE24" s="716"/>
      <c r="AF24" s="716"/>
      <c r="AG24" s="716"/>
      <c r="AH24" s="716"/>
      <c r="AI24" s="716"/>
      <c r="AJ24" s="716"/>
      <c r="AK24" s="716"/>
      <c r="AL24" s="681" t="s">
        <v>128</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239</v>
      </c>
      <c r="BP24" s="715"/>
      <c r="BQ24" s="715"/>
      <c r="BR24" s="715"/>
      <c r="BS24" s="684" t="s">
        <v>239</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5668641</v>
      </c>
      <c r="CS24" s="734"/>
      <c r="CT24" s="734"/>
      <c r="CU24" s="734"/>
      <c r="CV24" s="734"/>
      <c r="CW24" s="734"/>
      <c r="CX24" s="734"/>
      <c r="CY24" s="777"/>
      <c r="CZ24" s="778">
        <v>37.6</v>
      </c>
      <c r="DA24" s="749"/>
      <c r="DB24" s="749"/>
      <c r="DC24" s="781"/>
      <c r="DD24" s="776">
        <v>4112149</v>
      </c>
      <c r="DE24" s="734"/>
      <c r="DF24" s="734"/>
      <c r="DG24" s="734"/>
      <c r="DH24" s="734"/>
      <c r="DI24" s="734"/>
      <c r="DJ24" s="734"/>
      <c r="DK24" s="777"/>
      <c r="DL24" s="776">
        <v>4076996</v>
      </c>
      <c r="DM24" s="734"/>
      <c r="DN24" s="734"/>
      <c r="DO24" s="734"/>
      <c r="DP24" s="734"/>
      <c r="DQ24" s="734"/>
      <c r="DR24" s="734"/>
      <c r="DS24" s="734"/>
      <c r="DT24" s="734"/>
      <c r="DU24" s="734"/>
      <c r="DV24" s="777"/>
      <c r="DW24" s="778">
        <v>54.3</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239</v>
      </c>
      <c r="S25" s="679"/>
      <c r="T25" s="679"/>
      <c r="U25" s="679"/>
      <c r="V25" s="679"/>
      <c r="W25" s="679"/>
      <c r="X25" s="679"/>
      <c r="Y25" s="680"/>
      <c r="Z25" s="715" t="s">
        <v>239</v>
      </c>
      <c r="AA25" s="715"/>
      <c r="AB25" s="715"/>
      <c r="AC25" s="715"/>
      <c r="AD25" s="716" t="s">
        <v>128</v>
      </c>
      <c r="AE25" s="716"/>
      <c r="AF25" s="716"/>
      <c r="AG25" s="716"/>
      <c r="AH25" s="716"/>
      <c r="AI25" s="716"/>
      <c r="AJ25" s="716"/>
      <c r="AK25" s="716"/>
      <c r="AL25" s="681" t="s">
        <v>128</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174</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2263136</v>
      </c>
      <c r="CS25" s="697"/>
      <c r="CT25" s="697"/>
      <c r="CU25" s="697"/>
      <c r="CV25" s="697"/>
      <c r="CW25" s="697"/>
      <c r="CX25" s="697"/>
      <c r="CY25" s="698"/>
      <c r="CZ25" s="681">
        <v>15</v>
      </c>
      <c r="DA25" s="699"/>
      <c r="DB25" s="699"/>
      <c r="DC25" s="700"/>
      <c r="DD25" s="684">
        <v>2090149</v>
      </c>
      <c r="DE25" s="697"/>
      <c r="DF25" s="697"/>
      <c r="DG25" s="697"/>
      <c r="DH25" s="697"/>
      <c r="DI25" s="697"/>
      <c r="DJ25" s="697"/>
      <c r="DK25" s="698"/>
      <c r="DL25" s="684">
        <v>2055146</v>
      </c>
      <c r="DM25" s="697"/>
      <c r="DN25" s="697"/>
      <c r="DO25" s="697"/>
      <c r="DP25" s="697"/>
      <c r="DQ25" s="697"/>
      <c r="DR25" s="697"/>
      <c r="DS25" s="697"/>
      <c r="DT25" s="697"/>
      <c r="DU25" s="697"/>
      <c r="DV25" s="698"/>
      <c r="DW25" s="681">
        <v>27.4</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7728666</v>
      </c>
      <c r="S26" s="679"/>
      <c r="T26" s="679"/>
      <c r="U26" s="679"/>
      <c r="V26" s="679"/>
      <c r="W26" s="679"/>
      <c r="X26" s="679"/>
      <c r="Y26" s="680"/>
      <c r="Z26" s="715">
        <v>49.9</v>
      </c>
      <c r="AA26" s="715"/>
      <c r="AB26" s="715"/>
      <c r="AC26" s="715"/>
      <c r="AD26" s="716">
        <v>7249195</v>
      </c>
      <c r="AE26" s="716"/>
      <c r="AF26" s="716"/>
      <c r="AG26" s="716"/>
      <c r="AH26" s="716"/>
      <c r="AI26" s="716"/>
      <c r="AJ26" s="716"/>
      <c r="AK26" s="716"/>
      <c r="AL26" s="681">
        <v>99.8</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174</v>
      </c>
      <c r="BP26" s="715"/>
      <c r="BQ26" s="715"/>
      <c r="BR26" s="715"/>
      <c r="BS26" s="684" t="s">
        <v>128</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1426721</v>
      </c>
      <c r="CS26" s="679"/>
      <c r="CT26" s="679"/>
      <c r="CU26" s="679"/>
      <c r="CV26" s="679"/>
      <c r="CW26" s="679"/>
      <c r="CX26" s="679"/>
      <c r="CY26" s="680"/>
      <c r="CZ26" s="681">
        <v>9.5</v>
      </c>
      <c r="DA26" s="699"/>
      <c r="DB26" s="699"/>
      <c r="DC26" s="700"/>
      <c r="DD26" s="684">
        <v>1278040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4745</v>
      </c>
      <c r="S27" s="679"/>
      <c r="T27" s="679"/>
      <c r="U27" s="679"/>
      <c r="V27" s="679"/>
      <c r="W27" s="679"/>
      <c r="X27" s="679"/>
      <c r="Y27" s="680"/>
      <c r="Z27" s="715">
        <v>0</v>
      </c>
      <c r="AA27" s="715"/>
      <c r="AB27" s="715"/>
      <c r="AC27" s="715"/>
      <c r="AD27" s="716">
        <v>4745</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2180611</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1842488</v>
      </c>
      <c r="CS27" s="697"/>
      <c r="CT27" s="697"/>
      <c r="CU27" s="697"/>
      <c r="CV27" s="697"/>
      <c r="CW27" s="697"/>
      <c r="CX27" s="697"/>
      <c r="CY27" s="698"/>
      <c r="CZ27" s="681">
        <v>12.2</v>
      </c>
      <c r="DA27" s="699"/>
      <c r="DB27" s="699"/>
      <c r="DC27" s="700"/>
      <c r="DD27" s="684">
        <v>471467</v>
      </c>
      <c r="DE27" s="697"/>
      <c r="DF27" s="697"/>
      <c r="DG27" s="697"/>
      <c r="DH27" s="697"/>
      <c r="DI27" s="697"/>
      <c r="DJ27" s="697"/>
      <c r="DK27" s="698"/>
      <c r="DL27" s="684">
        <v>471317</v>
      </c>
      <c r="DM27" s="697"/>
      <c r="DN27" s="697"/>
      <c r="DO27" s="697"/>
      <c r="DP27" s="697"/>
      <c r="DQ27" s="697"/>
      <c r="DR27" s="697"/>
      <c r="DS27" s="697"/>
      <c r="DT27" s="697"/>
      <c r="DU27" s="697"/>
      <c r="DV27" s="698"/>
      <c r="DW27" s="681">
        <v>6.3</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260177</v>
      </c>
      <c r="S28" s="679"/>
      <c r="T28" s="679"/>
      <c r="U28" s="679"/>
      <c r="V28" s="679"/>
      <c r="W28" s="679"/>
      <c r="X28" s="679"/>
      <c r="Y28" s="680"/>
      <c r="Z28" s="715">
        <v>1.7</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1563017</v>
      </c>
      <c r="CS28" s="679"/>
      <c r="CT28" s="679"/>
      <c r="CU28" s="679"/>
      <c r="CV28" s="679"/>
      <c r="CW28" s="679"/>
      <c r="CX28" s="679"/>
      <c r="CY28" s="680"/>
      <c r="CZ28" s="681">
        <v>10.4</v>
      </c>
      <c r="DA28" s="699"/>
      <c r="DB28" s="699"/>
      <c r="DC28" s="700"/>
      <c r="DD28" s="684">
        <v>1550533</v>
      </c>
      <c r="DE28" s="679"/>
      <c r="DF28" s="679"/>
      <c r="DG28" s="679"/>
      <c r="DH28" s="679"/>
      <c r="DI28" s="679"/>
      <c r="DJ28" s="679"/>
      <c r="DK28" s="680"/>
      <c r="DL28" s="684">
        <v>1550533</v>
      </c>
      <c r="DM28" s="679"/>
      <c r="DN28" s="679"/>
      <c r="DO28" s="679"/>
      <c r="DP28" s="679"/>
      <c r="DQ28" s="679"/>
      <c r="DR28" s="679"/>
      <c r="DS28" s="679"/>
      <c r="DT28" s="679"/>
      <c r="DU28" s="679"/>
      <c r="DV28" s="680"/>
      <c r="DW28" s="681">
        <v>20.6</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110017</v>
      </c>
      <c r="S29" s="679"/>
      <c r="T29" s="679"/>
      <c r="U29" s="679"/>
      <c r="V29" s="679"/>
      <c r="W29" s="679"/>
      <c r="X29" s="679"/>
      <c r="Y29" s="680"/>
      <c r="Z29" s="715">
        <v>0.7</v>
      </c>
      <c r="AA29" s="715"/>
      <c r="AB29" s="715"/>
      <c r="AC29" s="715"/>
      <c r="AD29" s="716">
        <v>5796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71</v>
      </c>
      <c r="CG29" s="712"/>
      <c r="CH29" s="712"/>
      <c r="CI29" s="712"/>
      <c r="CJ29" s="712"/>
      <c r="CK29" s="712"/>
      <c r="CL29" s="712"/>
      <c r="CM29" s="712"/>
      <c r="CN29" s="712"/>
      <c r="CO29" s="712"/>
      <c r="CP29" s="712"/>
      <c r="CQ29" s="713"/>
      <c r="CR29" s="678">
        <v>1562740</v>
      </c>
      <c r="CS29" s="697"/>
      <c r="CT29" s="697"/>
      <c r="CU29" s="697"/>
      <c r="CV29" s="697"/>
      <c r="CW29" s="697"/>
      <c r="CX29" s="697"/>
      <c r="CY29" s="698"/>
      <c r="CZ29" s="681">
        <v>10.4</v>
      </c>
      <c r="DA29" s="699"/>
      <c r="DB29" s="699"/>
      <c r="DC29" s="700"/>
      <c r="DD29" s="684">
        <v>1550256</v>
      </c>
      <c r="DE29" s="697"/>
      <c r="DF29" s="697"/>
      <c r="DG29" s="697"/>
      <c r="DH29" s="697"/>
      <c r="DI29" s="697"/>
      <c r="DJ29" s="697"/>
      <c r="DK29" s="698"/>
      <c r="DL29" s="684">
        <v>1550256</v>
      </c>
      <c r="DM29" s="697"/>
      <c r="DN29" s="697"/>
      <c r="DO29" s="697"/>
      <c r="DP29" s="697"/>
      <c r="DQ29" s="697"/>
      <c r="DR29" s="697"/>
      <c r="DS29" s="697"/>
      <c r="DT29" s="697"/>
      <c r="DU29" s="697"/>
      <c r="DV29" s="698"/>
      <c r="DW29" s="681">
        <v>20.6</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54631</v>
      </c>
      <c r="S30" s="679"/>
      <c r="T30" s="679"/>
      <c r="U30" s="679"/>
      <c r="V30" s="679"/>
      <c r="W30" s="679"/>
      <c r="X30" s="679"/>
      <c r="Y30" s="680"/>
      <c r="Z30" s="715">
        <v>0.4</v>
      </c>
      <c r="AA30" s="715"/>
      <c r="AB30" s="715"/>
      <c r="AC30" s="715"/>
      <c r="AD30" s="716" t="s">
        <v>128</v>
      </c>
      <c r="AE30" s="716"/>
      <c r="AF30" s="716"/>
      <c r="AG30" s="716"/>
      <c r="AH30" s="716"/>
      <c r="AI30" s="716"/>
      <c r="AJ30" s="716"/>
      <c r="AK30" s="716"/>
      <c r="AL30" s="681" t="s">
        <v>128</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1457597</v>
      </c>
      <c r="CS30" s="679"/>
      <c r="CT30" s="679"/>
      <c r="CU30" s="679"/>
      <c r="CV30" s="679"/>
      <c r="CW30" s="679"/>
      <c r="CX30" s="679"/>
      <c r="CY30" s="680"/>
      <c r="CZ30" s="681">
        <v>9.6999999999999993</v>
      </c>
      <c r="DA30" s="699"/>
      <c r="DB30" s="699"/>
      <c r="DC30" s="700"/>
      <c r="DD30" s="684">
        <v>1445113</v>
      </c>
      <c r="DE30" s="679"/>
      <c r="DF30" s="679"/>
      <c r="DG30" s="679"/>
      <c r="DH30" s="679"/>
      <c r="DI30" s="679"/>
      <c r="DJ30" s="679"/>
      <c r="DK30" s="680"/>
      <c r="DL30" s="684">
        <v>1445113</v>
      </c>
      <c r="DM30" s="679"/>
      <c r="DN30" s="679"/>
      <c r="DO30" s="679"/>
      <c r="DP30" s="679"/>
      <c r="DQ30" s="679"/>
      <c r="DR30" s="679"/>
      <c r="DS30" s="679"/>
      <c r="DT30" s="679"/>
      <c r="DU30" s="679"/>
      <c r="DV30" s="680"/>
      <c r="DW30" s="681">
        <v>19.2</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1044950</v>
      </c>
      <c r="S31" s="679"/>
      <c r="T31" s="679"/>
      <c r="U31" s="679"/>
      <c r="V31" s="679"/>
      <c r="W31" s="679"/>
      <c r="X31" s="679"/>
      <c r="Y31" s="680"/>
      <c r="Z31" s="715">
        <v>6.7</v>
      </c>
      <c r="AA31" s="715"/>
      <c r="AB31" s="715"/>
      <c r="AC31" s="715"/>
      <c r="AD31" s="716" t="s">
        <v>174</v>
      </c>
      <c r="AE31" s="716"/>
      <c r="AF31" s="716"/>
      <c r="AG31" s="716"/>
      <c r="AH31" s="716"/>
      <c r="AI31" s="716"/>
      <c r="AJ31" s="716"/>
      <c r="AK31" s="716"/>
      <c r="AL31" s="681" t="s">
        <v>239</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99.2</v>
      </c>
      <c r="BH31" s="748"/>
      <c r="BI31" s="748"/>
      <c r="BJ31" s="748"/>
      <c r="BK31" s="748"/>
      <c r="BL31" s="748"/>
      <c r="BM31" s="749">
        <v>97.4</v>
      </c>
      <c r="BN31" s="748"/>
      <c r="BO31" s="748"/>
      <c r="BP31" s="748"/>
      <c r="BQ31" s="750"/>
      <c r="BR31" s="747">
        <v>99.1</v>
      </c>
      <c r="BS31" s="748"/>
      <c r="BT31" s="748"/>
      <c r="BU31" s="748"/>
      <c r="BV31" s="748"/>
      <c r="BW31" s="748"/>
      <c r="BX31" s="749">
        <v>97.5</v>
      </c>
      <c r="BY31" s="748"/>
      <c r="BZ31" s="748"/>
      <c r="CA31" s="748"/>
      <c r="CB31" s="750"/>
      <c r="CD31" s="765"/>
      <c r="CE31" s="766"/>
      <c r="CF31" s="711" t="s">
        <v>315</v>
      </c>
      <c r="CG31" s="712"/>
      <c r="CH31" s="712"/>
      <c r="CI31" s="712"/>
      <c r="CJ31" s="712"/>
      <c r="CK31" s="712"/>
      <c r="CL31" s="712"/>
      <c r="CM31" s="712"/>
      <c r="CN31" s="712"/>
      <c r="CO31" s="712"/>
      <c r="CP31" s="712"/>
      <c r="CQ31" s="713"/>
      <c r="CR31" s="678">
        <v>105143</v>
      </c>
      <c r="CS31" s="697"/>
      <c r="CT31" s="697"/>
      <c r="CU31" s="697"/>
      <c r="CV31" s="697"/>
      <c r="CW31" s="697"/>
      <c r="CX31" s="697"/>
      <c r="CY31" s="698"/>
      <c r="CZ31" s="681">
        <v>0.7</v>
      </c>
      <c r="DA31" s="699"/>
      <c r="DB31" s="699"/>
      <c r="DC31" s="700"/>
      <c r="DD31" s="684">
        <v>105143</v>
      </c>
      <c r="DE31" s="697"/>
      <c r="DF31" s="697"/>
      <c r="DG31" s="697"/>
      <c r="DH31" s="697"/>
      <c r="DI31" s="697"/>
      <c r="DJ31" s="697"/>
      <c r="DK31" s="698"/>
      <c r="DL31" s="684">
        <v>105143</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239</v>
      </c>
      <c r="AA32" s="715"/>
      <c r="AB32" s="715"/>
      <c r="AC32" s="715"/>
      <c r="AD32" s="716" t="s">
        <v>174</v>
      </c>
      <c r="AE32" s="716"/>
      <c r="AF32" s="716"/>
      <c r="AG32" s="716"/>
      <c r="AH32" s="716"/>
      <c r="AI32" s="716"/>
      <c r="AJ32" s="716"/>
      <c r="AK32" s="716"/>
      <c r="AL32" s="681" t="s">
        <v>128</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97.9</v>
      </c>
      <c r="BN32" s="743"/>
      <c r="BO32" s="743"/>
      <c r="BP32" s="743"/>
      <c r="BQ32" s="721"/>
      <c r="BR32" s="751">
        <v>99.1</v>
      </c>
      <c r="BS32" s="697"/>
      <c r="BT32" s="697"/>
      <c r="BU32" s="697"/>
      <c r="BV32" s="697"/>
      <c r="BW32" s="697"/>
      <c r="BX32" s="682">
        <v>98.1</v>
      </c>
      <c r="BY32" s="743"/>
      <c r="BZ32" s="743"/>
      <c r="CA32" s="743"/>
      <c r="CB32" s="721"/>
      <c r="CD32" s="767"/>
      <c r="CE32" s="768"/>
      <c r="CF32" s="711" t="s">
        <v>319</v>
      </c>
      <c r="CG32" s="712"/>
      <c r="CH32" s="712"/>
      <c r="CI32" s="712"/>
      <c r="CJ32" s="712"/>
      <c r="CK32" s="712"/>
      <c r="CL32" s="712"/>
      <c r="CM32" s="712"/>
      <c r="CN32" s="712"/>
      <c r="CO32" s="712"/>
      <c r="CP32" s="712"/>
      <c r="CQ32" s="713"/>
      <c r="CR32" s="678">
        <v>277</v>
      </c>
      <c r="CS32" s="679"/>
      <c r="CT32" s="679"/>
      <c r="CU32" s="679"/>
      <c r="CV32" s="679"/>
      <c r="CW32" s="679"/>
      <c r="CX32" s="679"/>
      <c r="CY32" s="680"/>
      <c r="CZ32" s="681">
        <v>0</v>
      </c>
      <c r="DA32" s="699"/>
      <c r="DB32" s="699"/>
      <c r="DC32" s="700"/>
      <c r="DD32" s="684">
        <v>277</v>
      </c>
      <c r="DE32" s="679"/>
      <c r="DF32" s="679"/>
      <c r="DG32" s="679"/>
      <c r="DH32" s="679"/>
      <c r="DI32" s="679"/>
      <c r="DJ32" s="679"/>
      <c r="DK32" s="680"/>
      <c r="DL32" s="684">
        <v>277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1597177</v>
      </c>
      <c r="S33" s="679"/>
      <c r="T33" s="679"/>
      <c r="U33" s="679"/>
      <c r="V33" s="679"/>
      <c r="W33" s="679"/>
      <c r="X33" s="679"/>
      <c r="Y33" s="680"/>
      <c r="Z33" s="715">
        <v>10.3</v>
      </c>
      <c r="AA33" s="715"/>
      <c r="AB33" s="715"/>
      <c r="AC33" s="715"/>
      <c r="AD33" s="716" t="s">
        <v>128</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98.9</v>
      </c>
      <c r="BH33" s="663"/>
      <c r="BI33" s="663"/>
      <c r="BJ33" s="663"/>
      <c r="BK33" s="663"/>
      <c r="BL33" s="663"/>
      <c r="BM33" s="706">
        <v>96.4</v>
      </c>
      <c r="BN33" s="663"/>
      <c r="BO33" s="663"/>
      <c r="BP33" s="663"/>
      <c r="BQ33" s="727"/>
      <c r="BR33" s="742">
        <v>99</v>
      </c>
      <c r="BS33" s="663"/>
      <c r="BT33" s="663"/>
      <c r="BU33" s="663"/>
      <c r="BV33" s="663"/>
      <c r="BW33" s="663"/>
      <c r="BX33" s="706">
        <v>96.5</v>
      </c>
      <c r="BY33" s="663"/>
      <c r="BZ33" s="663"/>
      <c r="CA33" s="663"/>
      <c r="CB33" s="727"/>
      <c r="CD33" s="711" t="s">
        <v>322</v>
      </c>
      <c r="CE33" s="712"/>
      <c r="CF33" s="712"/>
      <c r="CG33" s="712"/>
      <c r="CH33" s="712"/>
      <c r="CI33" s="712"/>
      <c r="CJ33" s="712"/>
      <c r="CK33" s="712"/>
      <c r="CL33" s="712"/>
      <c r="CM33" s="712"/>
      <c r="CN33" s="712"/>
      <c r="CO33" s="712"/>
      <c r="CP33" s="712"/>
      <c r="CQ33" s="713"/>
      <c r="CR33" s="678">
        <v>7326273</v>
      </c>
      <c r="CS33" s="697"/>
      <c r="CT33" s="697"/>
      <c r="CU33" s="697"/>
      <c r="CV33" s="697"/>
      <c r="CW33" s="697"/>
      <c r="CX33" s="697"/>
      <c r="CY33" s="698"/>
      <c r="CZ33" s="681">
        <v>48.6</v>
      </c>
      <c r="DA33" s="699"/>
      <c r="DB33" s="699"/>
      <c r="DC33" s="700"/>
      <c r="DD33" s="684">
        <v>4414013</v>
      </c>
      <c r="DE33" s="697"/>
      <c r="DF33" s="697"/>
      <c r="DG33" s="697"/>
      <c r="DH33" s="697"/>
      <c r="DI33" s="697"/>
      <c r="DJ33" s="697"/>
      <c r="DK33" s="698"/>
      <c r="DL33" s="684">
        <v>3181087</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27030</v>
      </c>
      <c r="S34" s="679"/>
      <c r="T34" s="679"/>
      <c r="U34" s="679"/>
      <c r="V34" s="679"/>
      <c r="W34" s="679"/>
      <c r="X34" s="679"/>
      <c r="Y34" s="680"/>
      <c r="Z34" s="715">
        <v>0.2</v>
      </c>
      <c r="AA34" s="715"/>
      <c r="AB34" s="715"/>
      <c r="AC34" s="715"/>
      <c r="AD34" s="716">
        <v>5030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1698591</v>
      </c>
      <c r="CS34" s="679"/>
      <c r="CT34" s="679"/>
      <c r="CU34" s="679"/>
      <c r="CV34" s="679"/>
      <c r="CW34" s="679"/>
      <c r="CX34" s="679"/>
      <c r="CY34" s="680"/>
      <c r="CZ34" s="681">
        <v>11.3</v>
      </c>
      <c r="DA34" s="699"/>
      <c r="DB34" s="699"/>
      <c r="DC34" s="700"/>
      <c r="DD34" s="684">
        <v>1201279</v>
      </c>
      <c r="DE34" s="679"/>
      <c r="DF34" s="679"/>
      <c r="DG34" s="679"/>
      <c r="DH34" s="679"/>
      <c r="DI34" s="679"/>
      <c r="DJ34" s="679"/>
      <c r="DK34" s="680"/>
      <c r="DL34" s="684">
        <v>858002</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570935</v>
      </c>
      <c r="S35" s="679"/>
      <c r="T35" s="679"/>
      <c r="U35" s="679"/>
      <c r="V35" s="679"/>
      <c r="W35" s="679"/>
      <c r="X35" s="679"/>
      <c r="Y35" s="680"/>
      <c r="Z35" s="715">
        <v>3.7</v>
      </c>
      <c r="AA35" s="715"/>
      <c r="AB35" s="715"/>
      <c r="AC35" s="715"/>
      <c r="AD35" s="716" t="s">
        <v>128</v>
      </c>
      <c r="AE35" s="716"/>
      <c r="AF35" s="716"/>
      <c r="AG35" s="716"/>
      <c r="AH35" s="716"/>
      <c r="AI35" s="716"/>
      <c r="AJ35" s="716"/>
      <c r="AK35" s="716"/>
      <c r="AL35" s="681" t="s">
        <v>128</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53841</v>
      </c>
      <c r="CS35" s="697"/>
      <c r="CT35" s="697"/>
      <c r="CU35" s="697"/>
      <c r="CV35" s="697"/>
      <c r="CW35" s="697"/>
      <c r="CX35" s="697"/>
      <c r="CY35" s="698"/>
      <c r="CZ35" s="681">
        <v>0.4</v>
      </c>
      <c r="DA35" s="699"/>
      <c r="DB35" s="699"/>
      <c r="DC35" s="700"/>
      <c r="DD35" s="684">
        <v>41774</v>
      </c>
      <c r="DE35" s="697"/>
      <c r="DF35" s="697"/>
      <c r="DG35" s="697"/>
      <c r="DH35" s="697"/>
      <c r="DI35" s="697"/>
      <c r="DJ35" s="697"/>
      <c r="DK35" s="698"/>
      <c r="DL35" s="684">
        <v>32839</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1472157</v>
      </c>
      <c r="S36" s="679"/>
      <c r="T36" s="679"/>
      <c r="U36" s="679"/>
      <c r="V36" s="679"/>
      <c r="W36" s="679"/>
      <c r="X36" s="679"/>
      <c r="Y36" s="680"/>
      <c r="Z36" s="715">
        <v>9.5</v>
      </c>
      <c r="AA36" s="715"/>
      <c r="AB36" s="715"/>
      <c r="AC36" s="715"/>
      <c r="AD36" s="716" t="s">
        <v>174</v>
      </c>
      <c r="AE36" s="716"/>
      <c r="AF36" s="716"/>
      <c r="AG36" s="716"/>
      <c r="AH36" s="716"/>
      <c r="AI36" s="716"/>
      <c r="AJ36" s="716"/>
      <c r="AK36" s="716"/>
      <c r="AL36" s="681" t="s">
        <v>128</v>
      </c>
      <c r="AM36" s="682"/>
      <c r="AN36" s="682"/>
      <c r="AO36" s="717"/>
      <c r="AP36" s="235"/>
      <c r="AQ36" s="730" t="s">
        <v>330</v>
      </c>
      <c r="AR36" s="731"/>
      <c r="AS36" s="731"/>
      <c r="AT36" s="731"/>
      <c r="AU36" s="731"/>
      <c r="AV36" s="731"/>
      <c r="AW36" s="731"/>
      <c r="AX36" s="731"/>
      <c r="AY36" s="732"/>
      <c r="AZ36" s="733">
        <v>1678732</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110186</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3091251</v>
      </c>
      <c r="CS36" s="679"/>
      <c r="CT36" s="679"/>
      <c r="CU36" s="679"/>
      <c r="CV36" s="679"/>
      <c r="CW36" s="679"/>
      <c r="CX36" s="679"/>
      <c r="CY36" s="680"/>
      <c r="CZ36" s="681">
        <v>20.5</v>
      </c>
      <c r="DA36" s="699"/>
      <c r="DB36" s="699"/>
      <c r="DC36" s="700"/>
      <c r="DD36" s="684">
        <v>1508364</v>
      </c>
      <c r="DE36" s="679"/>
      <c r="DF36" s="679"/>
      <c r="DG36" s="679"/>
      <c r="DH36" s="679"/>
      <c r="DI36" s="679"/>
      <c r="DJ36" s="679"/>
      <c r="DK36" s="680"/>
      <c r="DL36" s="684">
        <v>1256837</v>
      </c>
      <c r="DM36" s="679"/>
      <c r="DN36" s="679"/>
      <c r="DO36" s="679"/>
      <c r="DP36" s="679"/>
      <c r="DQ36" s="679"/>
      <c r="DR36" s="679"/>
      <c r="DS36" s="679"/>
      <c r="DT36" s="679"/>
      <c r="DU36" s="679"/>
      <c r="DV36" s="680"/>
      <c r="DW36" s="681">
        <v>16.7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413160</v>
      </c>
      <c r="S37" s="679"/>
      <c r="T37" s="679"/>
      <c r="U37" s="679"/>
      <c r="V37" s="679"/>
      <c r="W37" s="679"/>
      <c r="X37" s="679"/>
      <c r="Y37" s="680"/>
      <c r="Z37" s="715">
        <v>2.7</v>
      </c>
      <c r="AA37" s="715"/>
      <c r="AB37" s="715"/>
      <c r="AC37" s="715"/>
      <c r="AD37" s="716" t="s">
        <v>128</v>
      </c>
      <c r="AE37" s="716"/>
      <c r="AF37" s="716"/>
      <c r="AG37" s="716"/>
      <c r="AH37" s="716"/>
      <c r="AI37" s="716"/>
      <c r="AJ37" s="716"/>
      <c r="AK37" s="716"/>
      <c r="AL37" s="681" t="s">
        <v>174</v>
      </c>
      <c r="AM37" s="682"/>
      <c r="AN37" s="682"/>
      <c r="AO37" s="717"/>
      <c r="AQ37" s="718" t="s">
        <v>334</v>
      </c>
      <c r="AR37" s="719"/>
      <c r="AS37" s="719"/>
      <c r="AT37" s="719"/>
      <c r="AU37" s="719"/>
      <c r="AV37" s="719"/>
      <c r="AW37" s="719"/>
      <c r="AX37" s="719"/>
      <c r="AY37" s="720"/>
      <c r="AZ37" s="678">
        <v>500376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97628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736470</v>
      </c>
      <c r="CS37" s="697"/>
      <c r="CT37" s="697"/>
      <c r="CU37" s="697"/>
      <c r="CV37" s="697"/>
      <c r="CW37" s="697"/>
      <c r="CX37" s="697"/>
      <c r="CY37" s="698"/>
      <c r="CZ37" s="681">
        <v>4.9000000000000004</v>
      </c>
      <c r="DA37" s="699"/>
      <c r="DB37" s="699"/>
      <c r="DC37" s="700"/>
      <c r="DD37" s="684">
        <v>694387</v>
      </c>
      <c r="DE37" s="697"/>
      <c r="DF37" s="697"/>
      <c r="DG37" s="697"/>
      <c r="DH37" s="697"/>
      <c r="DI37" s="697"/>
      <c r="DJ37" s="697"/>
      <c r="DK37" s="698"/>
      <c r="DL37" s="684">
        <v>583119</v>
      </c>
      <c r="DM37" s="697"/>
      <c r="DN37" s="697"/>
      <c r="DO37" s="697"/>
      <c r="DP37" s="697"/>
      <c r="DQ37" s="697"/>
      <c r="DR37" s="697"/>
      <c r="DS37" s="697"/>
      <c r="DT37" s="697"/>
      <c r="DU37" s="697"/>
      <c r="DV37" s="698"/>
      <c r="DW37" s="681">
        <v>7.8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357040</v>
      </c>
      <c r="S38" s="679"/>
      <c r="T38" s="679"/>
      <c r="U38" s="679"/>
      <c r="V38" s="679"/>
      <c r="W38" s="679"/>
      <c r="X38" s="679"/>
      <c r="Y38" s="680"/>
      <c r="Z38" s="715">
        <v>2.2999999999999998</v>
      </c>
      <c r="AA38" s="715"/>
      <c r="AB38" s="715"/>
      <c r="AC38" s="715"/>
      <c r="AD38" s="716">
        <v>16</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43107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3195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1135249</v>
      </c>
      <c r="CS38" s="679"/>
      <c r="CT38" s="679"/>
      <c r="CU38" s="679"/>
      <c r="CV38" s="679"/>
      <c r="CW38" s="679"/>
      <c r="CX38" s="679"/>
      <c r="CY38" s="680"/>
      <c r="CZ38" s="681">
        <v>7.5</v>
      </c>
      <c r="DA38" s="699"/>
      <c r="DB38" s="699"/>
      <c r="DC38" s="700"/>
      <c r="DD38" s="684">
        <v>946240</v>
      </c>
      <c r="DE38" s="679"/>
      <c r="DF38" s="679"/>
      <c r="DG38" s="679"/>
      <c r="DH38" s="679"/>
      <c r="DI38" s="679"/>
      <c r="DJ38" s="679"/>
      <c r="DK38" s="680"/>
      <c r="DL38" s="684">
        <v>927368</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1856200</v>
      </c>
      <c r="S39" s="679"/>
      <c r="T39" s="679"/>
      <c r="U39" s="679"/>
      <c r="V39" s="679"/>
      <c r="W39" s="679"/>
      <c r="X39" s="679"/>
      <c r="Y39" s="680"/>
      <c r="Z39" s="715">
        <v>12</v>
      </c>
      <c r="AA39" s="715"/>
      <c r="AB39" s="715"/>
      <c r="AC39" s="715"/>
      <c r="AD39" s="716" t="s">
        <v>174</v>
      </c>
      <c r="AE39" s="716"/>
      <c r="AF39" s="716"/>
      <c r="AG39" s="716"/>
      <c r="AH39" s="716"/>
      <c r="AI39" s="716"/>
      <c r="AJ39" s="716"/>
      <c r="AK39" s="716"/>
      <c r="AL39" s="681" t="s">
        <v>128</v>
      </c>
      <c r="AM39" s="682"/>
      <c r="AN39" s="682"/>
      <c r="AO39" s="717"/>
      <c r="AQ39" s="718" t="s">
        <v>342</v>
      </c>
      <c r="AR39" s="719"/>
      <c r="AS39" s="719"/>
      <c r="AT39" s="719"/>
      <c r="AU39" s="719"/>
      <c r="AV39" s="719"/>
      <c r="AW39" s="719"/>
      <c r="AX39" s="719"/>
      <c r="AY39" s="720"/>
      <c r="AZ39" s="678" t="s">
        <v>128</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6115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1185800</v>
      </c>
      <c r="CS39" s="697"/>
      <c r="CT39" s="697"/>
      <c r="CU39" s="697"/>
      <c r="CV39" s="697"/>
      <c r="CW39" s="697"/>
      <c r="CX39" s="697"/>
      <c r="CY39" s="698"/>
      <c r="CZ39" s="681">
        <v>7.9</v>
      </c>
      <c r="DA39" s="699"/>
      <c r="DB39" s="699"/>
      <c r="DC39" s="700"/>
      <c r="DD39" s="684">
        <v>610315</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174</v>
      </c>
      <c r="AA40" s="715"/>
      <c r="AB40" s="715"/>
      <c r="AC40" s="715"/>
      <c r="AD40" s="716" t="s">
        <v>239</v>
      </c>
      <c r="AE40" s="716"/>
      <c r="AF40" s="716"/>
      <c r="AG40" s="716"/>
      <c r="AH40" s="716"/>
      <c r="AI40" s="716"/>
      <c r="AJ40" s="716"/>
      <c r="AK40" s="716"/>
      <c r="AL40" s="681" t="s">
        <v>128</v>
      </c>
      <c r="AM40" s="682"/>
      <c r="AN40" s="682"/>
      <c r="AO40" s="717"/>
      <c r="AQ40" s="718" t="s">
        <v>346</v>
      </c>
      <c r="AR40" s="719"/>
      <c r="AS40" s="719"/>
      <c r="AT40" s="719"/>
      <c r="AU40" s="719"/>
      <c r="AV40" s="719"/>
      <c r="AW40" s="719"/>
      <c r="AX40" s="719"/>
      <c r="AY40" s="720"/>
      <c r="AZ40" s="678" t="s">
        <v>239</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123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161541</v>
      </c>
      <c r="CS40" s="679"/>
      <c r="CT40" s="679"/>
      <c r="CU40" s="679"/>
      <c r="CV40" s="679"/>
      <c r="CW40" s="679"/>
      <c r="CX40" s="679"/>
      <c r="CY40" s="680"/>
      <c r="CZ40" s="681">
        <v>1.1000000000000001</v>
      </c>
      <c r="DA40" s="699"/>
      <c r="DB40" s="699"/>
      <c r="DC40" s="700"/>
      <c r="DD40" s="684">
        <v>106041</v>
      </c>
      <c r="DE40" s="679"/>
      <c r="DF40" s="679"/>
      <c r="DG40" s="679"/>
      <c r="DH40" s="679"/>
      <c r="DI40" s="679"/>
      <c r="DJ40" s="679"/>
      <c r="DK40" s="680"/>
      <c r="DL40" s="684">
        <v>106041</v>
      </c>
      <c r="DM40" s="679"/>
      <c r="DN40" s="679"/>
      <c r="DO40" s="679"/>
      <c r="DP40" s="679"/>
      <c r="DQ40" s="679"/>
      <c r="DR40" s="679"/>
      <c r="DS40" s="679"/>
      <c r="DT40" s="679"/>
      <c r="DU40" s="679"/>
      <c r="DV40" s="680"/>
      <c r="DW40" s="681">
        <v>1.4</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247000</v>
      </c>
      <c r="S41" s="679"/>
      <c r="T41" s="679"/>
      <c r="U41" s="679"/>
      <c r="V41" s="679"/>
      <c r="W41" s="679"/>
      <c r="X41" s="679"/>
      <c r="Y41" s="680"/>
      <c r="Z41" s="715">
        <v>1.6</v>
      </c>
      <c r="AA41" s="715"/>
      <c r="AB41" s="715"/>
      <c r="AC41" s="715"/>
      <c r="AD41" s="716" t="s">
        <v>239</v>
      </c>
      <c r="AE41" s="716"/>
      <c r="AF41" s="716"/>
      <c r="AG41" s="716"/>
      <c r="AH41" s="716"/>
      <c r="AI41" s="716"/>
      <c r="AJ41" s="716"/>
      <c r="AK41" s="716"/>
      <c r="AL41" s="681" t="s">
        <v>174</v>
      </c>
      <c r="AM41" s="682"/>
      <c r="AN41" s="682"/>
      <c r="AO41" s="717"/>
      <c r="AQ41" s="718" t="s">
        <v>351</v>
      </c>
      <c r="AR41" s="719"/>
      <c r="AS41" s="719"/>
      <c r="AT41" s="719"/>
      <c r="AU41" s="719"/>
      <c r="AV41" s="719"/>
      <c r="AW41" s="719"/>
      <c r="AX41" s="719"/>
      <c r="AY41" s="720"/>
      <c r="AZ41" s="678">
        <v>221436</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174</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15496885</v>
      </c>
      <c r="S42" s="701"/>
      <c r="T42" s="701"/>
      <c r="U42" s="701"/>
      <c r="V42" s="701"/>
      <c r="W42" s="701"/>
      <c r="X42" s="701"/>
      <c r="Y42" s="703"/>
      <c r="Z42" s="704">
        <v>100</v>
      </c>
      <c r="AA42" s="704"/>
      <c r="AB42" s="704"/>
      <c r="AC42" s="704"/>
      <c r="AD42" s="705">
        <v>7264782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913813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395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2086122</v>
      </c>
      <c r="CS42" s="679"/>
      <c r="CT42" s="679"/>
      <c r="CU42" s="679"/>
      <c r="CV42" s="679"/>
      <c r="CW42" s="679"/>
      <c r="CX42" s="679"/>
      <c r="CY42" s="680"/>
      <c r="CZ42" s="681">
        <v>13.8</v>
      </c>
      <c r="DA42" s="682"/>
      <c r="DB42" s="682"/>
      <c r="DC42" s="683"/>
      <c r="DD42" s="684">
        <v>421016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44483</v>
      </c>
      <c r="CS43" s="697"/>
      <c r="CT43" s="697"/>
      <c r="CU43" s="697"/>
      <c r="CV43" s="697"/>
      <c r="CW43" s="697"/>
      <c r="CX43" s="697"/>
      <c r="CY43" s="698"/>
      <c r="CZ43" s="681">
        <v>0.3</v>
      </c>
      <c r="DA43" s="699"/>
      <c r="DB43" s="699"/>
      <c r="DC43" s="700"/>
      <c r="DD43" s="684">
        <v>44483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2031411</v>
      </c>
      <c r="CS44" s="679"/>
      <c r="CT44" s="679"/>
      <c r="CU44" s="679"/>
      <c r="CV44" s="679"/>
      <c r="CW44" s="679"/>
      <c r="CX44" s="679"/>
      <c r="CY44" s="680"/>
      <c r="CZ44" s="681">
        <v>13.5</v>
      </c>
      <c r="DA44" s="682"/>
      <c r="DB44" s="682"/>
      <c r="DC44" s="683"/>
      <c r="DD44" s="684">
        <v>380594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1322238</v>
      </c>
      <c r="CS45" s="697"/>
      <c r="CT45" s="697"/>
      <c r="CU45" s="697"/>
      <c r="CV45" s="697"/>
      <c r="CW45" s="697"/>
      <c r="CX45" s="697"/>
      <c r="CY45" s="698"/>
      <c r="CZ45" s="681">
        <v>8.8000000000000007</v>
      </c>
      <c r="DA45" s="699"/>
      <c r="DB45" s="699"/>
      <c r="DC45" s="700"/>
      <c r="DD45" s="684">
        <v>138234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684088</v>
      </c>
      <c r="CS46" s="679"/>
      <c r="CT46" s="679"/>
      <c r="CU46" s="679"/>
      <c r="CV46" s="679"/>
      <c r="CW46" s="679"/>
      <c r="CX46" s="679"/>
      <c r="CY46" s="680"/>
      <c r="CZ46" s="681">
        <v>4.5</v>
      </c>
      <c r="DA46" s="682"/>
      <c r="DB46" s="682"/>
      <c r="DC46" s="683"/>
      <c r="DD46" s="684">
        <v>218306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54711</v>
      </c>
      <c r="CS47" s="697"/>
      <c r="CT47" s="697"/>
      <c r="CU47" s="697"/>
      <c r="CV47" s="697"/>
      <c r="CW47" s="697"/>
      <c r="CX47" s="697"/>
      <c r="CY47" s="698"/>
      <c r="CZ47" s="681">
        <v>0.4</v>
      </c>
      <c r="DA47" s="699"/>
      <c r="DB47" s="699"/>
      <c r="DC47" s="700"/>
      <c r="DD47" s="684">
        <v>40422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367</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15081036</v>
      </c>
      <c r="CS49" s="663"/>
      <c r="CT49" s="663"/>
      <c r="CU49" s="663"/>
      <c r="CV49" s="663"/>
      <c r="CW49" s="663"/>
      <c r="CX49" s="663"/>
      <c r="CY49" s="664"/>
      <c r="CZ49" s="665">
        <v>100</v>
      </c>
      <c r="DA49" s="666"/>
      <c r="DB49" s="666"/>
      <c r="DC49" s="667"/>
      <c r="DD49" s="668">
        <v>8947178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324d6avHALOOrcyFnCl7EvezZ4p1hzU+/woUS9C+xUs0PPa5FLUY5Yztd+R4OUUSV8sqz6VC1+bV9VjJra1dQ==" saltValue="vPQtT6tcplYhiZAAJVmN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0"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15497</v>
      </c>
      <c r="R7" s="1198"/>
      <c r="S7" s="1198"/>
      <c r="T7" s="1198"/>
      <c r="U7" s="1198"/>
      <c r="V7" s="1198">
        <v>15081</v>
      </c>
      <c r="W7" s="1198"/>
      <c r="X7" s="1198"/>
      <c r="Y7" s="1198"/>
      <c r="Z7" s="1198"/>
      <c r="AA7" s="1198">
        <v>416</v>
      </c>
      <c r="AB7" s="1198"/>
      <c r="AC7" s="1198"/>
      <c r="AD7" s="1198"/>
      <c r="AE7" s="1199"/>
      <c r="AF7" s="1200">
        <v>346</v>
      </c>
      <c r="AG7" s="1201"/>
      <c r="AH7" s="1201"/>
      <c r="AI7" s="1201"/>
      <c r="AJ7" s="1202"/>
      <c r="AK7" s="1184">
        <v>1472</v>
      </c>
      <c r="AL7" s="1185"/>
      <c r="AM7" s="1185"/>
      <c r="AN7" s="1185"/>
      <c r="AO7" s="1185"/>
      <c r="AP7" s="1185">
        <v>13915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599</v>
      </c>
      <c r="BT7" s="1189"/>
      <c r="BU7" s="1189"/>
      <c r="BV7" s="1189"/>
      <c r="BW7" s="1189"/>
      <c r="BX7" s="1189"/>
      <c r="BY7" s="1189"/>
      <c r="BZ7" s="1189"/>
      <c r="CA7" s="1189"/>
      <c r="CB7" s="1189"/>
      <c r="CC7" s="1189"/>
      <c r="CD7" s="1189"/>
      <c r="CE7" s="1189"/>
      <c r="CF7" s="1189"/>
      <c r="CG7" s="1190"/>
      <c r="CH7" s="1181">
        <v>-1</v>
      </c>
      <c r="CI7" s="1182"/>
      <c r="CJ7" s="1182"/>
      <c r="CK7" s="1182"/>
      <c r="CL7" s="1183"/>
      <c r="CM7" s="1181">
        <v>43</v>
      </c>
      <c r="CN7" s="1182"/>
      <c r="CO7" s="1182"/>
      <c r="CP7" s="1182"/>
      <c r="CQ7" s="1183"/>
      <c r="CR7" s="1181">
        <v>30</v>
      </c>
      <c r="CS7" s="1182"/>
      <c r="CT7" s="1182"/>
      <c r="CU7" s="1182"/>
      <c r="CV7" s="1183"/>
      <c r="CW7" s="1181">
        <v>2</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600</v>
      </c>
      <c r="BT8" s="1108"/>
      <c r="BU8" s="1108"/>
      <c r="BV8" s="1108"/>
      <c r="BW8" s="1108"/>
      <c r="BX8" s="1108"/>
      <c r="BY8" s="1108"/>
      <c r="BZ8" s="1108"/>
      <c r="CA8" s="1108"/>
      <c r="CB8" s="1108"/>
      <c r="CC8" s="1108"/>
      <c r="CD8" s="1108"/>
      <c r="CE8" s="1108"/>
      <c r="CF8" s="1108"/>
      <c r="CG8" s="1109"/>
      <c r="CH8" s="1082">
        <v>0</v>
      </c>
      <c r="CI8" s="1083"/>
      <c r="CJ8" s="1083"/>
      <c r="CK8" s="1083"/>
      <c r="CL8" s="1084"/>
      <c r="CM8" s="1082">
        <v>333</v>
      </c>
      <c r="CN8" s="1083"/>
      <c r="CO8" s="1083"/>
      <c r="CP8" s="1083"/>
      <c r="CQ8" s="1084"/>
      <c r="CR8" s="1082">
        <v>233</v>
      </c>
      <c r="CS8" s="1083"/>
      <c r="CT8" s="1083"/>
      <c r="CU8" s="1083"/>
      <c r="CV8" s="1084"/>
      <c r="CW8" s="1082" t="s">
        <v>520</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15497</v>
      </c>
      <c r="R23" s="1162"/>
      <c r="S23" s="1162"/>
      <c r="T23" s="1162"/>
      <c r="U23" s="1162"/>
      <c r="V23" s="1162">
        <v>15081</v>
      </c>
      <c r="W23" s="1162"/>
      <c r="X23" s="1162"/>
      <c r="Y23" s="1162"/>
      <c r="Z23" s="1162"/>
      <c r="AA23" s="1162">
        <v>416</v>
      </c>
      <c r="AB23" s="1162"/>
      <c r="AC23" s="1162"/>
      <c r="AD23" s="1162"/>
      <c r="AE23" s="1163"/>
      <c r="AF23" s="1164">
        <v>346</v>
      </c>
      <c r="AG23" s="1162"/>
      <c r="AH23" s="1162"/>
      <c r="AI23" s="1162"/>
      <c r="AJ23" s="1165"/>
      <c r="AK23" s="1166"/>
      <c r="AL23" s="1167"/>
      <c r="AM23" s="1167"/>
      <c r="AN23" s="1167"/>
      <c r="AO23" s="1167"/>
      <c r="AP23" s="1162">
        <v>13915</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3591</v>
      </c>
      <c r="R28" s="1147"/>
      <c r="S28" s="1147"/>
      <c r="T28" s="1147"/>
      <c r="U28" s="1147"/>
      <c r="V28" s="1147">
        <v>3481</v>
      </c>
      <c r="W28" s="1147"/>
      <c r="X28" s="1147"/>
      <c r="Y28" s="1147"/>
      <c r="Z28" s="1147"/>
      <c r="AA28" s="1147">
        <v>110</v>
      </c>
      <c r="AB28" s="1147"/>
      <c r="AC28" s="1147"/>
      <c r="AD28" s="1147"/>
      <c r="AE28" s="1148"/>
      <c r="AF28" s="1149">
        <v>110</v>
      </c>
      <c r="AG28" s="1147"/>
      <c r="AH28" s="1147"/>
      <c r="AI28" s="1147"/>
      <c r="AJ28" s="1150"/>
      <c r="AK28" s="1151">
        <v>221</v>
      </c>
      <c r="AL28" s="1139"/>
      <c r="AM28" s="1139"/>
      <c r="AN28" s="1139"/>
      <c r="AO28" s="1139"/>
      <c r="AP28" s="1139" t="s">
        <v>520</v>
      </c>
      <c r="AQ28" s="1139"/>
      <c r="AR28" s="1139"/>
      <c r="AS28" s="1139"/>
      <c r="AT28" s="1139"/>
      <c r="AU28" s="1139" t="s">
        <v>520</v>
      </c>
      <c r="AV28" s="1139"/>
      <c r="AW28" s="1139"/>
      <c r="AX28" s="1139"/>
      <c r="AY28" s="1139"/>
      <c r="AZ28" s="1140" t="s">
        <v>520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329</v>
      </c>
      <c r="R29" s="1137"/>
      <c r="S29" s="1137"/>
      <c r="T29" s="1137"/>
      <c r="U29" s="1137"/>
      <c r="V29" s="1137">
        <v>328</v>
      </c>
      <c r="W29" s="1137"/>
      <c r="X29" s="1137"/>
      <c r="Y29" s="1137"/>
      <c r="Z29" s="1137"/>
      <c r="AA29" s="1137">
        <v>1</v>
      </c>
      <c r="AB29" s="1137"/>
      <c r="AC29" s="1137"/>
      <c r="AD29" s="1137"/>
      <c r="AE29" s="1138"/>
      <c r="AF29" s="1112">
        <v>1</v>
      </c>
      <c r="AG29" s="1113"/>
      <c r="AH29" s="1113"/>
      <c r="AI29" s="1113"/>
      <c r="AJ29" s="1114"/>
      <c r="AK29" s="1073">
        <v>118</v>
      </c>
      <c r="AL29" s="1064"/>
      <c r="AM29" s="1064"/>
      <c r="AN29" s="1064"/>
      <c r="AO29" s="1064"/>
      <c r="AP29" s="1064" t="s">
        <v>520</v>
      </c>
      <c r="AQ29" s="1064"/>
      <c r="AR29" s="1064"/>
      <c r="AS29" s="1064"/>
      <c r="AT29" s="1064"/>
      <c r="AU29" s="1064" t="s">
        <v>520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549</v>
      </c>
      <c r="R30" s="1137"/>
      <c r="S30" s="1137"/>
      <c r="T30" s="1137"/>
      <c r="U30" s="1137"/>
      <c r="V30" s="1137">
        <v>615</v>
      </c>
      <c r="W30" s="1137"/>
      <c r="X30" s="1137"/>
      <c r="Y30" s="1137"/>
      <c r="Z30" s="1137"/>
      <c r="AA30" s="1137">
        <v>-67</v>
      </c>
      <c r="AB30" s="1137"/>
      <c r="AC30" s="1137"/>
      <c r="AD30" s="1137"/>
      <c r="AE30" s="1138"/>
      <c r="AF30" s="1112">
        <v>1201</v>
      </c>
      <c r="AG30" s="1113"/>
      <c r="AH30" s="1113"/>
      <c r="AI30" s="1113"/>
      <c r="AJ30" s="1114"/>
      <c r="AK30" s="1073">
        <v>37</v>
      </c>
      <c r="AL30" s="1064"/>
      <c r="AM30" s="1064"/>
      <c r="AN30" s="1064"/>
      <c r="AO30" s="1064"/>
      <c r="AP30" s="1064">
        <v>383</v>
      </c>
      <c r="AQ30" s="1064"/>
      <c r="AR30" s="1064"/>
      <c r="AS30" s="1064"/>
      <c r="AT30" s="1064"/>
      <c r="AU30" s="1064">
        <v>326</v>
      </c>
      <c r="AV30" s="1064"/>
      <c r="AW30" s="1064"/>
      <c r="AX30" s="1064"/>
      <c r="AY30" s="1064"/>
      <c r="AZ30" s="1135" t="s">
        <v>520</v>
      </c>
      <c r="BA30" s="1135"/>
      <c r="BB30" s="1135"/>
      <c r="BC30" s="1135"/>
      <c r="BD30" s="1135"/>
      <c r="BE30" s="1125" t="s">
        <v>409</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676</v>
      </c>
      <c r="R31" s="1137"/>
      <c r="S31" s="1137"/>
      <c r="T31" s="1137"/>
      <c r="U31" s="1137"/>
      <c r="V31" s="1137">
        <v>657</v>
      </c>
      <c r="W31" s="1137"/>
      <c r="X31" s="1137"/>
      <c r="Y31" s="1137"/>
      <c r="Z31" s="1137"/>
      <c r="AA31" s="1137">
        <v>19</v>
      </c>
      <c r="AB31" s="1137"/>
      <c r="AC31" s="1137"/>
      <c r="AD31" s="1137"/>
      <c r="AE31" s="1138"/>
      <c r="AF31" s="1112">
        <v>507</v>
      </c>
      <c r="AG31" s="1113"/>
      <c r="AH31" s="1113"/>
      <c r="AI31" s="1113"/>
      <c r="AJ31" s="1114"/>
      <c r="AK31" s="1073">
        <v>500</v>
      </c>
      <c r="AL31" s="1064"/>
      <c r="AM31" s="1064"/>
      <c r="AN31" s="1064"/>
      <c r="AO31" s="1064"/>
      <c r="AP31" s="1064">
        <v>6191</v>
      </c>
      <c r="AQ31" s="1064"/>
      <c r="AR31" s="1064"/>
      <c r="AS31" s="1064"/>
      <c r="AT31" s="1064"/>
      <c r="AU31" s="1064">
        <v>5715</v>
      </c>
      <c r="AV31" s="1064"/>
      <c r="AW31" s="1064"/>
      <c r="AX31" s="1064"/>
      <c r="AY31" s="1064"/>
      <c r="AZ31" s="1135" t="s">
        <v>520</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1820</v>
      </c>
      <c r="AG63" s="1052"/>
      <c r="AH63" s="1052"/>
      <c r="AI63" s="1052"/>
      <c r="AJ63" s="1123"/>
      <c r="AK63" s="1124"/>
      <c r="AL63" s="1056"/>
      <c r="AM63" s="1056"/>
      <c r="AN63" s="1056"/>
      <c r="AO63" s="1056"/>
      <c r="AP63" s="1052">
        <v>6575</v>
      </c>
      <c r="AQ63" s="1052"/>
      <c r="AR63" s="1052"/>
      <c r="AS63" s="1052"/>
      <c r="AT63" s="1052"/>
      <c r="AU63" s="1052">
        <v>6040</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398</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3054</v>
      </c>
      <c r="R68" s="1075"/>
      <c r="S68" s="1075"/>
      <c r="T68" s="1075"/>
      <c r="U68" s="1075"/>
      <c r="V68" s="1075">
        <v>2972</v>
      </c>
      <c r="W68" s="1075"/>
      <c r="X68" s="1075"/>
      <c r="Y68" s="1075"/>
      <c r="Z68" s="1075"/>
      <c r="AA68" s="1075">
        <v>83</v>
      </c>
      <c r="AB68" s="1075"/>
      <c r="AC68" s="1075"/>
      <c r="AD68" s="1075"/>
      <c r="AE68" s="1075"/>
      <c r="AF68" s="1075">
        <v>83</v>
      </c>
      <c r="AG68" s="1075"/>
      <c r="AH68" s="1075"/>
      <c r="AI68" s="1075"/>
      <c r="AJ68" s="1075"/>
      <c r="AK68" s="1075">
        <v>81</v>
      </c>
      <c r="AL68" s="1075"/>
      <c r="AM68" s="1075"/>
      <c r="AN68" s="1075"/>
      <c r="AO68" s="1075"/>
      <c r="AP68" s="1075">
        <v>1205</v>
      </c>
      <c r="AQ68" s="1075"/>
      <c r="AR68" s="1075"/>
      <c r="AS68" s="1075"/>
      <c r="AT68" s="1075"/>
      <c r="AU68" s="1075">
        <v>206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17505</v>
      </c>
      <c r="R69" s="1064"/>
      <c r="S69" s="1064"/>
      <c r="T69" s="1064"/>
      <c r="U69" s="1064"/>
      <c r="V69" s="1064">
        <v>17040</v>
      </c>
      <c r="W69" s="1064"/>
      <c r="X69" s="1064"/>
      <c r="Y69" s="1064"/>
      <c r="Z69" s="1064"/>
      <c r="AA69" s="1064">
        <v>465</v>
      </c>
      <c r="AB69" s="1064"/>
      <c r="AC69" s="1064"/>
      <c r="AD69" s="1064"/>
      <c r="AE69" s="1064"/>
      <c r="AF69" s="1064">
        <v>465</v>
      </c>
      <c r="AG69" s="1064"/>
      <c r="AH69" s="1064"/>
      <c r="AI69" s="1064"/>
      <c r="AJ69" s="1064"/>
      <c r="AK69" s="1064">
        <v>2633</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3389</v>
      </c>
      <c r="R70" s="1064"/>
      <c r="S70" s="1064"/>
      <c r="T70" s="1064"/>
      <c r="U70" s="1064"/>
      <c r="V70" s="1064">
        <v>2966</v>
      </c>
      <c r="W70" s="1064"/>
      <c r="X70" s="1064"/>
      <c r="Y70" s="1064"/>
      <c r="Z70" s="1064"/>
      <c r="AA70" s="1064">
        <v>422</v>
      </c>
      <c r="AB70" s="1064"/>
      <c r="AC70" s="1064"/>
      <c r="AD70" s="1064"/>
      <c r="AE70" s="1064"/>
      <c r="AF70" s="1064">
        <v>422</v>
      </c>
      <c r="AG70" s="1064"/>
      <c r="AH70" s="1064"/>
      <c r="AI70" s="1064"/>
      <c r="AJ70" s="1064"/>
      <c r="AK70" s="1064">
        <v>10</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28</v>
      </c>
      <c r="R71" s="1064"/>
      <c r="S71" s="1064"/>
      <c r="T71" s="1064"/>
      <c r="U71" s="1064"/>
      <c r="V71" s="1064">
        <v>22</v>
      </c>
      <c r="W71" s="1064"/>
      <c r="X71" s="1064"/>
      <c r="Y71" s="1064"/>
      <c r="Z71" s="1064"/>
      <c r="AA71" s="1064">
        <v>6</v>
      </c>
      <c r="AB71" s="1064"/>
      <c r="AC71" s="1064"/>
      <c r="AD71" s="1064"/>
      <c r="AE71" s="1064"/>
      <c r="AF71" s="1064">
        <v>6</v>
      </c>
      <c r="AG71" s="1064"/>
      <c r="AH71" s="1064"/>
      <c r="AI71" s="1064"/>
      <c r="AJ71" s="1064"/>
      <c r="AK71" s="1064">
        <v>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2577</v>
      </c>
      <c r="R72" s="1064"/>
      <c r="S72" s="1064"/>
      <c r="T72" s="1064"/>
      <c r="U72" s="1064"/>
      <c r="V72" s="1064">
        <v>2421</v>
      </c>
      <c r="W72" s="1064"/>
      <c r="X72" s="1064"/>
      <c r="Y72" s="1064"/>
      <c r="Z72" s="1064"/>
      <c r="AA72" s="1064">
        <v>156</v>
      </c>
      <c r="AB72" s="1064"/>
      <c r="AC72" s="1064"/>
      <c r="AD72" s="1064"/>
      <c r="AE72" s="1064"/>
      <c r="AF72" s="1064">
        <v>156</v>
      </c>
      <c r="AG72" s="1064"/>
      <c r="AH72" s="1064"/>
      <c r="AI72" s="1064"/>
      <c r="AJ72" s="1064"/>
      <c r="AK72" s="1064">
        <v>0</v>
      </c>
      <c r="AL72" s="1064"/>
      <c r="AM72" s="1064"/>
      <c r="AN72" s="1064"/>
      <c r="AO72" s="1064"/>
      <c r="AP72" s="1064">
        <v>8712</v>
      </c>
      <c r="AQ72" s="1064"/>
      <c r="AR72" s="1064"/>
      <c r="AS72" s="1064"/>
      <c r="AT72" s="1064"/>
      <c r="AU72" s="1064">
        <v>911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318</v>
      </c>
      <c r="R73" s="1064"/>
      <c r="S73" s="1064"/>
      <c r="T73" s="1064"/>
      <c r="U73" s="1064"/>
      <c r="V73" s="1064">
        <v>301</v>
      </c>
      <c r="W73" s="1064"/>
      <c r="X73" s="1064"/>
      <c r="Y73" s="1064"/>
      <c r="Z73" s="1064"/>
      <c r="AA73" s="1064">
        <v>17</v>
      </c>
      <c r="AB73" s="1064"/>
      <c r="AC73" s="1064"/>
      <c r="AD73" s="1064"/>
      <c r="AE73" s="1064"/>
      <c r="AF73" s="1064">
        <v>17</v>
      </c>
      <c r="AG73" s="1064"/>
      <c r="AH73" s="1064"/>
      <c r="AI73" s="1064"/>
      <c r="AJ73" s="1064"/>
      <c r="AK73" s="1064">
        <v>5</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509</v>
      </c>
      <c r="R74" s="1064"/>
      <c r="S74" s="1064"/>
      <c r="T74" s="1064"/>
      <c r="U74" s="1064"/>
      <c r="V74" s="1064">
        <v>503</v>
      </c>
      <c r="W74" s="1064"/>
      <c r="X74" s="1064"/>
      <c r="Y74" s="1064"/>
      <c r="Z74" s="1064"/>
      <c r="AA74" s="1064">
        <v>6</v>
      </c>
      <c r="AB74" s="1064"/>
      <c r="AC74" s="1064"/>
      <c r="AD74" s="1064"/>
      <c r="AE74" s="1064"/>
      <c r="AF74" s="1064">
        <v>6</v>
      </c>
      <c r="AG74" s="1064"/>
      <c r="AH74" s="1064"/>
      <c r="AI74" s="1064"/>
      <c r="AJ74" s="1064"/>
      <c r="AK74" s="1064">
        <v>41</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131177</v>
      </c>
      <c r="R75" s="1072"/>
      <c r="S75" s="1072"/>
      <c r="T75" s="1072"/>
      <c r="U75" s="1073"/>
      <c r="V75" s="1074">
        <v>128584</v>
      </c>
      <c r="W75" s="1072"/>
      <c r="X75" s="1072"/>
      <c r="Y75" s="1072"/>
      <c r="Z75" s="1073"/>
      <c r="AA75" s="1074">
        <v>2593</v>
      </c>
      <c r="AB75" s="1072"/>
      <c r="AC75" s="1072"/>
      <c r="AD75" s="1072"/>
      <c r="AE75" s="1073"/>
      <c r="AF75" s="1074">
        <v>2593</v>
      </c>
      <c r="AG75" s="1072"/>
      <c r="AH75" s="1072"/>
      <c r="AI75" s="1072"/>
      <c r="AJ75" s="1073"/>
      <c r="AK75" s="1074">
        <v>1324</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1545</v>
      </c>
      <c r="R76" s="1072"/>
      <c r="S76" s="1072"/>
      <c r="T76" s="1072"/>
      <c r="U76" s="1073"/>
      <c r="V76" s="1074">
        <v>1564</v>
      </c>
      <c r="W76" s="1072"/>
      <c r="X76" s="1072"/>
      <c r="Y76" s="1072"/>
      <c r="Z76" s="1073"/>
      <c r="AA76" s="1074">
        <v>-19</v>
      </c>
      <c r="AB76" s="1072"/>
      <c r="AC76" s="1072"/>
      <c r="AD76" s="1072"/>
      <c r="AE76" s="1073"/>
      <c r="AF76" s="1074">
        <v>2114</v>
      </c>
      <c r="AG76" s="1072"/>
      <c r="AH76" s="1072"/>
      <c r="AI76" s="1072"/>
      <c r="AJ76" s="1073"/>
      <c r="AK76" s="1074">
        <v>24</v>
      </c>
      <c r="AL76" s="1072"/>
      <c r="AM76" s="1072"/>
      <c r="AN76" s="1072"/>
      <c r="AO76" s="1073"/>
      <c r="AP76" s="1074">
        <v>4642</v>
      </c>
      <c r="AQ76" s="1072"/>
      <c r="AR76" s="1072"/>
      <c r="AS76" s="1072"/>
      <c r="AT76" s="1073"/>
      <c r="AU76" s="1074" t="s">
        <v>601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598</v>
      </c>
      <c r="C77" s="1068"/>
      <c r="D77" s="1068"/>
      <c r="E77" s="1068"/>
      <c r="F77" s="1068"/>
      <c r="G77" s="1068"/>
      <c r="H77" s="1068"/>
      <c r="I77" s="1068"/>
      <c r="J77" s="1068"/>
      <c r="K77" s="1068"/>
      <c r="L77" s="1068"/>
      <c r="M77" s="1068"/>
      <c r="N77" s="1068"/>
      <c r="O77" s="1068"/>
      <c r="P77" s="1069"/>
      <c r="Q77" s="1071">
        <v>821</v>
      </c>
      <c r="R77" s="1072"/>
      <c r="S77" s="1072"/>
      <c r="T77" s="1072"/>
      <c r="U77" s="1073"/>
      <c r="V77" s="1074">
        <v>810</v>
      </c>
      <c r="W77" s="1072"/>
      <c r="X77" s="1072"/>
      <c r="Y77" s="1072"/>
      <c r="Z77" s="1073"/>
      <c r="AA77" s="1074">
        <v>11</v>
      </c>
      <c r="AB77" s="1072"/>
      <c r="AC77" s="1072"/>
      <c r="AD77" s="1072"/>
      <c r="AE77" s="1073"/>
      <c r="AF77" s="1074">
        <v>1166</v>
      </c>
      <c r="AG77" s="1072"/>
      <c r="AH77" s="1072"/>
      <c r="AI77" s="1072"/>
      <c r="AJ77" s="1073"/>
      <c r="AK77" s="1074">
        <v>15</v>
      </c>
      <c r="AL77" s="1072"/>
      <c r="AM77" s="1072"/>
      <c r="AN77" s="1072"/>
      <c r="AO77" s="1073"/>
      <c r="AP77" s="1074" t="s">
        <v>520</v>
      </c>
      <c r="AQ77" s="1072"/>
      <c r="AR77" s="1072"/>
      <c r="AS77" s="1072"/>
      <c r="AT77" s="1073"/>
      <c r="AU77" s="1074" t="s">
        <v>520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7027</v>
      </c>
      <c r="AG88" s="1052"/>
      <c r="AH88" s="1052"/>
      <c r="AI88" s="1052"/>
      <c r="AJ88" s="1052"/>
      <c r="AK88" s="1056"/>
      <c r="AL88" s="1056"/>
      <c r="AM88" s="1056"/>
      <c r="AN88" s="1056"/>
      <c r="AO88" s="1056"/>
      <c r="AP88" s="1052">
        <v>14559</v>
      </c>
      <c r="AQ88" s="1052"/>
      <c r="AR88" s="1052"/>
      <c r="AS88" s="1052"/>
      <c r="AT88" s="1052"/>
      <c r="AU88" s="1052">
        <v>1117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263</v>
      </c>
      <c r="CS102" s="1044"/>
      <c r="CT102" s="1044"/>
      <c r="CU102" s="1044"/>
      <c r="CV102" s="1045"/>
      <c r="CW102" s="1043">
        <v>2</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310</v>
      </c>
      <c r="AG109" s="987"/>
      <c r="AH109" s="987"/>
      <c r="AI109" s="987"/>
      <c r="AJ109" s="988"/>
      <c r="AK109" s="989" t="s">
        <v>309</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310</v>
      </c>
      <c r="BW109" s="987"/>
      <c r="BX109" s="987"/>
      <c r="BY109" s="987"/>
      <c r="BZ109" s="988"/>
      <c r="CA109" s="989" t="s">
        <v>309</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310</v>
      </c>
      <c r="DM109" s="987"/>
      <c r="DN109" s="987"/>
      <c r="DO109" s="987"/>
      <c r="DP109" s="988"/>
      <c r="DQ109" s="989" t="s">
        <v>309</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1591806</v>
      </c>
      <c r="AB110" s="980"/>
      <c r="AC110" s="980"/>
      <c r="AD110" s="980"/>
      <c r="AE110" s="981"/>
      <c r="AF110" s="982">
        <v>1543068</v>
      </c>
      <c r="AG110" s="980"/>
      <c r="AH110" s="980"/>
      <c r="AI110" s="980"/>
      <c r="AJ110" s="981"/>
      <c r="AK110" s="982">
        <v>1562740</v>
      </c>
      <c r="AL110" s="980"/>
      <c r="AM110" s="980"/>
      <c r="AN110" s="980"/>
      <c r="AO110" s="981"/>
      <c r="AP110" s="983">
        <v>25.8</v>
      </c>
      <c r="AQ110" s="984"/>
      <c r="AR110" s="984"/>
      <c r="AS110" s="984"/>
      <c r="AT110" s="985"/>
      <c r="AU110" s="1019" t="s">
        <v>74</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13528673</v>
      </c>
      <c r="BR110" s="927"/>
      <c r="BS110" s="927"/>
      <c r="BT110" s="927"/>
      <c r="BU110" s="927"/>
      <c r="BV110" s="927">
        <v>13516620</v>
      </c>
      <c r="BW110" s="927"/>
      <c r="BX110" s="927"/>
      <c r="BY110" s="927"/>
      <c r="BZ110" s="927"/>
      <c r="CA110" s="927">
        <v>13915223</v>
      </c>
      <c r="CB110" s="927"/>
      <c r="CC110" s="927"/>
      <c r="CD110" s="927"/>
      <c r="CE110" s="927"/>
      <c r="CF110" s="951">
        <v>229.5</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414</v>
      </c>
      <c r="DM110" s="927"/>
      <c r="DN110" s="927"/>
      <c r="DO110" s="927"/>
      <c r="DP110" s="927"/>
      <c r="DQ110" s="927" t="s">
        <v>440</v>
      </c>
      <c r="DR110" s="927"/>
      <c r="DS110" s="927"/>
      <c r="DT110" s="927"/>
      <c r="DU110" s="927"/>
      <c r="DV110" s="928" t="s">
        <v>414</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414</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8902</v>
      </c>
      <c r="BR111" s="899"/>
      <c r="BS111" s="899"/>
      <c r="BT111" s="899"/>
      <c r="BU111" s="899"/>
      <c r="BV111" s="899">
        <v>2334</v>
      </c>
      <c r="BW111" s="899"/>
      <c r="BX111" s="899"/>
      <c r="BY111" s="899"/>
      <c r="BZ111" s="899"/>
      <c r="CA111" s="899">
        <v>1082</v>
      </c>
      <c r="CB111" s="899"/>
      <c r="CC111" s="899"/>
      <c r="CD111" s="899"/>
      <c r="CE111" s="899"/>
      <c r="CF111" s="960">
        <v>0</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440</v>
      </c>
      <c r="DM111" s="899"/>
      <c r="DN111" s="899"/>
      <c r="DO111" s="899"/>
      <c r="DP111" s="899"/>
      <c r="DQ111" s="899" t="s">
        <v>439</v>
      </c>
      <c r="DR111" s="899"/>
      <c r="DS111" s="899"/>
      <c r="DT111" s="899"/>
      <c r="DU111" s="899"/>
      <c r="DV111" s="876" t="s">
        <v>440</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446</v>
      </c>
      <c r="AG112" s="862"/>
      <c r="AH112" s="862"/>
      <c r="AI112" s="862"/>
      <c r="AJ112" s="863"/>
      <c r="AK112" s="864" t="s">
        <v>414</v>
      </c>
      <c r="AL112" s="862"/>
      <c r="AM112" s="862"/>
      <c r="AN112" s="862"/>
      <c r="AO112" s="863"/>
      <c r="AP112" s="909" t="s">
        <v>414</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6463016</v>
      </c>
      <c r="BR112" s="899"/>
      <c r="BS112" s="899"/>
      <c r="BT112" s="899"/>
      <c r="BU112" s="899"/>
      <c r="BV112" s="899">
        <v>6596605</v>
      </c>
      <c r="BW112" s="899"/>
      <c r="BX112" s="899"/>
      <c r="BY112" s="899"/>
      <c r="BZ112" s="899"/>
      <c r="CA112" s="899">
        <v>6040224</v>
      </c>
      <c r="CB112" s="899"/>
      <c r="CC112" s="899"/>
      <c r="CD112" s="899"/>
      <c r="CE112" s="899"/>
      <c r="CF112" s="960">
        <v>99.6</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414</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381296</v>
      </c>
      <c r="AB113" s="1008"/>
      <c r="AC113" s="1008"/>
      <c r="AD113" s="1008"/>
      <c r="AE113" s="1009"/>
      <c r="AF113" s="1010">
        <v>388005</v>
      </c>
      <c r="AG113" s="1008"/>
      <c r="AH113" s="1008"/>
      <c r="AI113" s="1008"/>
      <c r="AJ113" s="1009"/>
      <c r="AK113" s="1010">
        <v>347637</v>
      </c>
      <c r="AL113" s="1008"/>
      <c r="AM113" s="1008"/>
      <c r="AN113" s="1008"/>
      <c r="AO113" s="1009"/>
      <c r="AP113" s="1011">
        <v>5.7</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1246340</v>
      </c>
      <c r="BR113" s="899"/>
      <c r="BS113" s="899"/>
      <c r="BT113" s="899"/>
      <c r="BU113" s="899"/>
      <c r="BV113" s="899">
        <v>1227119</v>
      </c>
      <c r="BW113" s="899"/>
      <c r="BX113" s="899"/>
      <c r="BY113" s="899"/>
      <c r="BZ113" s="899"/>
      <c r="CA113" s="899">
        <v>1116638</v>
      </c>
      <c r="CB113" s="899"/>
      <c r="CC113" s="899"/>
      <c r="CD113" s="899"/>
      <c r="CE113" s="899"/>
      <c r="CF113" s="960">
        <v>18.399999999999999</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439</v>
      </c>
      <c r="DM113" s="862"/>
      <c r="DN113" s="862"/>
      <c r="DO113" s="862"/>
      <c r="DP113" s="863"/>
      <c r="DQ113" s="864" t="s">
        <v>440</v>
      </c>
      <c r="DR113" s="862"/>
      <c r="DS113" s="862"/>
      <c r="DT113" s="862"/>
      <c r="DU113" s="863"/>
      <c r="DV113" s="909" t="s">
        <v>452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35075</v>
      </c>
      <c r="AB114" s="862"/>
      <c r="AC114" s="862"/>
      <c r="AD114" s="862"/>
      <c r="AE114" s="863"/>
      <c r="AF114" s="864">
        <v>66638</v>
      </c>
      <c r="AG114" s="862"/>
      <c r="AH114" s="862"/>
      <c r="AI114" s="862"/>
      <c r="AJ114" s="863"/>
      <c r="AK114" s="864">
        <v>84765</v>
      </c>
      <c r="AL114" s="862"/>
      <c r="AM114" s="862"/>
      <c r="AN114" s="862"/>
      <c r="AO114" s="863"/>
      <c r="AP114" s="909">
        <v>1.4</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1823341</v>
      </c>
      <c r="BR114" s="899"/>
      <c r="BS114" s="899"/>
      <c r="BT114" s="899"/>
      <c r="BU114" s="899"/>
      <c r="BV114" s="899">
        <v>1603192</v>
      </c>
      <c r="BW114" s="899"/>
      <c r="BX114" s="899"/>
      <c r="BY114" s="899"/>
      <c r="BZ114" s="899"/>
      <c r="CA114" s="899">
        <v>1421295</v>
      </c>
      <c r="CB114" s="899"/>
      <c r="CC114" s="899"/>
      <c r="CD114" s="899"/>
      <c r="CE114" s="899"/>
      <c r="CF114" s="960">
        <v>23.4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414</v>
      </c>
      <c r="DM114" s="862"/>
      <c r="DN114" s="862"/>
      <c r="DO114" s="862"/>
      <c r="DP114" s="863"/>
      <c r="DQ114" s="864" t="s">
        <v>452</v>
      </c>
      <c r="DR114" s="862"/>
      <c r="DS114" s="862"/>
      <c r="DT114" s="862"/>
      <c r="DU114" s="863"/>
      <c r="DV114" s="909" t="s">
        <v>452</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15892</v>
      </c>
      <c r="AB115" s="1008"/>
      <c r="AC115" s="1008"/>
      <c r="AD115" s="1008"/>
      <c r="AE115" s="1009"/>
      <c r="AF115" s="1010">
        <v>2672</v>
      </c>
      <c r="AG115" s="1008"/>
      <c r="AH115" s="1008"/>
      <c r="AI115" s="1008"/>
      <c r="AJ115" s="1009"/>
      <c r="AK115" s="1010">
        <v>2380</v>
      </c>
      <c r="AL115" s="1008"/>
      <c r="AM115" s="1008"/>
      <c r="AN115" s="1008"/>
      <c r="AO115" s="1009"/>
      <c r="AP115" s="1011">
        <v>0</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414</v>
      </c>
      <c r="CB115" s="899"/>
      <c r="CC115" s="899"/>
      <c r="CD115" s="899"/>
      <c r="CE115" s="899"/>
      <c r="CF115" s="960" t="s">
        <v>414</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439</v>
      </c>
      <c r="DM115" s="862"/>
      <c r="DN115" s="862"/>
      <c r="DO115" s="862"/>
      <c r="DP115" s="863"/>
      <c r="DQ115" s="864" t="s">
        <v>452</v>
      </c>
      <c r="DR115" s="862"/>
      <c r="DS115" s="862"/>
      <c r="DT115" s="862"/>
      <c r="DU115" s="863"/>
      <c r="DV115" s="909" t="s">
        <v>452</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113</v>
      </c>
      <c r="AB116" s="862"/>
      <c r="AC116" s="862"/>
      <c r="AD116" s="862"/>
      <c r="AE116" s="863"/>
      <c r="AF116" s="864">
        <v>217</v>
      </c>
      <c r="AG116" s="862"/>
      <c r="AH116" s="862"/>
      <c r="AI116" s="862"/>
      <c r="AJ116" s="863"/>
      <c r="AK116" s="864">
        <v>277</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446</v>
      </c>
      <c r="CB116" s="899"/>
      <c r="CC116" s="899"/>
      <c r="CD116" s="899"/>
      <c r="CE116" s="899"/>
      <c r="CF116" s="960" t="s">
        <v>440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452</v>
      </c>
      <c r="DH116" s="862"/>
      <c r="DI116" s="862"/>
      <c r="DJ116" s="862"/>
      <c r="DK116" s="863"/>
      <c r="DL116" s="864" t="s">
        <v>452</v>
      </c>
      <c r="DM116" s="862"/>
      <c r="DN116" s="862"/>
      <c r="DO116" s="862"/>
      <c r="DP116" s="863"/>
      <c r="DQ116" s="864" t="s">
        <v>439</v>
      </c>
      <c r="DR116" s="862"/>
      <c r="DS116" s="862"/>
      <c r="DT116" s="862"/>
      <c r="DU116" s="863"/>
      <c r="DV116" s="909" t="s">
        <v>452</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2024182</v>
      </c>
      <c r="AB117" s="994"/>
      <c r="AC117" s="994"/>
      <c r="AD117" s="994"/>
      <c r="AE117" s="995"/>
      <c r="AF117" s="996">
        <v>2000600</v>
      </c>
      <c r="AG117" s="994"/>
      <c r="AH117" s="994"/>
      <c r="AI117" s="994"/>
      <c r="AJ117" s="995"/>
      <c r="AK117" s="996">
        <v>1997799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310</v>
      </c>
      <c r="AG118" s="987"/>
      <c r="AH118" s="987"/>
      <c r="AI118" s="987"/>
      <c r="AJ118" s="988"/>
      <c r="AK118" s="989" t="s">
        <v>309</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467</v>
      </c>
      <c r="BP119" s="963"/>
      <c r="BQ119" s="967">
        <v>23070272</v>
      </c>
      <c r="BR119" s="930"/>
      <c r="BS119" s="930"/>
      <c r="BT119" s="930"/>
      <c r="BU119" s="930"/>
      <c r="BV119" s="930">
        <v>22945870</v>
      </c>
      <c r="BW119" s="930"/>
      <c r="BX119" s="930"/>
      <c r="BY119" s="930"/>
      <c r="BZ119" s="930"/>
      <c r="CA119" s="930">
        <v>22494462</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8902</v>
      </c>
      <c r="DH119" s="845"/>
      <c r="DI119" s="845"/>
      <c r="DJ119" s="845"/>
      <c r="DK119" s="846"/>
      <c r="DL119" s="847">
        <v>2334</v>
      </c>
      <c r="DM119" s="845"/>
      <c r="DN119" s="845"/>
      <c r="DO119" s="845"/>
      <c r="DP119" s="846"/>
      <c r="DQ119" s="847">
        <v>1082</v>
      </c>
      <c r="DR119" s="845"/>
      <c r="DS119" s="845"/>
      <c r="DT119" s="845"/>
      <c r="DU119" s="846"/>
      <c r="DV119" s="933">
        <v>0</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395</v>
      </c>
      <c r="AB120" s="862"/>
      <c r="AC120" s="862"/>
      <c r="AD120" s="862"/>
      <c r="AE120" s="863"/>
      <c r="AF120" s="864" t="s">
        <v>452</v>
      </c>
      <c r="AG120" s="862"/>
      <c r="AH120" s="862"/>
      <c r="AI120" s="862"/>
      <c r="AJ120" s="863"/>
      <c r="AK120" s="864" t="s">
        <v>395</v>
      </c>
      <c r="AL120" s="862"/>
      <c r="AM120" s="862"/>
      <c r="AN120" s="862"/>
      <c r="AO120" s="863"/>
      <c r="AP120" s="909" t="s">
        <v>128</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7982270</v>
      </c>
      <c r="BR120" s="927"/>
      <c r="BS120" s="927"/>
      <c r="BT120" s="927"/>
      <c r="BU120" s="927"/>
      <c r="BV120" s="927">
        <v>7887208</v>
      </c>
      <c r="BW120" s="927"/>
      <c r="BX120" s="927"/>
      <c r="BY120" s="927"/>
      <c r="BZ120" s="927"/>
      <c r="CA120" s="927">
        <v>7336429</v>
      </c>
      <c r="CB120" s="927"/>
      <c r="CC120" s="927"/>
      <c r="CD120" s="927"/>
      <c r="CE120" s="927"/>
      <c r="CF120" s="951">
        <v>121</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128</v>
      </c>
      <c r="DH120" s="927"/>
      <c r="DI120" s="927"/>
      <c r="DJ120" s="927"/>
      <c r="DK120" s="927"/>
      <c r="DL120" s="927" t="s">
        <v>395</v>
      </c>
      <c r="DM120" s="927"/>
      <c r="DN120" s="927"/>
      <c r="DO120" s="927"/>
      <c r="DP120" s="927"/>
      <c r="DQ120" s="927">
        <v>5714653</v>
      </c>
      <c r="DR120" s="927"/>
      <c r="DS120" s="927"/>
      <c r="DT120" s="927"/>
      <c r="DU120" s="927"/>
      <c r="DV120" s="928">
        <v>94.3</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474</v>
      </c>
      <c r="AG121" s="862"/>
      <c r="AH121" s="862"/>
      <c r="AI121" s="862"/>
      <c r="AJ121" s="863"/>
      <c r="AK121" s="864" t="s">
        <v>128</v>
      </c>
      <c r="AL121" s="862"/>
      <c r="AM121" s="862"/>
      <c r="AN121" s="862"/>
      <c r="AO121" s="863"/>
      <c r="AP121" s="909" t="s">
        <v>395</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97633</v>
      </c>
      <c r="BR121" s="899"/>
      <c r="BS121" s="899"/>
      <c r="BT121" s="899"/>
      <c r="BU121" s="899"/>
      <c r="BV121" s="899">
        <v>84956</v>
      </c>
      <c r="BW121" s="899"/>
      <c r="BX121" s="899"/>
      <c r="BY121" s="899"/>
      <c r="BZ121" s="899"/>
      <c r="CA121" s="899">
        <v>72472</v>
      </c>
      <c r="CB121" s="899"/>
      <c r="CC121" s="899"/>
      <c r="CD121" s="899"/>
      <c r="CE121" s="899"/>
      <c r="CF121" s="960">
        <v>1.2</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463679</v>
      </c>
      <c r="DH121" s="899"/>
      <c r="DI121" s="899"/>
      <c r="DJ121" s="899"/>
      <c r="DK121" s="899"/>
      <c r="DL121" s="899">
        <v>398177</v>
      </c>
      <c r="DM121" s="899"/>
      <c r="DN121" s="899"/>
      <c r="DO121" s="899"/>
      <c r="DP121" s="899"/>
      <c r="DQ121" s="899">
        <v>325571</v>
      </c>
      <c r="DR121" s="899"/>
      <c r="DS121" s="899"/>
      <c r="DT121" s="899"/>
      <c r="DU121" s="899"/>
      <c r="DV121" s="876">
        <v>5.4</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395</v>
      </c>
      <c r="AB122" s="862"/>
      <c r="AC122" s="862"/>
      <c r="AD122" s="862"/>
      <c r="AE122" s="863"/>
      <c r="AF122" s="864" t="s">
        <v>476</v>
      </c>
      <c r="AG122" s="862"/>
      <c r="AH122" s="862"/>
      <c r="AI122" s="862"/>
      <c r="AJ122" s="863"/>
      <c r="AK122" s="864" t="s">
        <v>395</v>
      </c>
      <c r="AL122" s="862"/>
      <c r="AM122" s="862"/>
      <c r="AN122" s="862"/>
      <c r="AO122" s="863"/>
      <c r="AP122" s="909" t="s">
        <v>395</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13975475</v>
      </c>
      <c r="BR122" s="930"/>
      <c r="BS122" s="930"/>
      <c r="BT122" s="930"/>
      <c r="BU122" s="930"/>
      <c r="BV122" s="930">
        <v>13901598</v>
      </c>
      <c r="BW122" s="930"/>
      <c r="BX122" s="930"/>
      <c r="BY122" s="930"/>
      <c r="BZ122" s="930"/>
      <c r="CA122" s="930">
        <v>14123629</v>
      </c>
      <c r="CB122" s="930"/>
      <c r="CC122" s="930"/>
      <c r="CD122" s="930"/>
      <c r="CE122" s="930"/>
      <c r="CF122" s="931">
        <v>232.9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476</v>
      </c>
      <c r="AB123" s="862"/>
      <c r="AC123" s="862"/>
      <c r="AD123" s="862"/>
      <c r="AE123" s="863"/>
      <c r="AF123" s="864" t="s">
        <v>395</v>
      </c>
      <c r="AG123" s="862"/>
      <c r="AH123" s="862"/>
      <c r="AI123" s="862"/>
      <c r="AJ123" s="863"/>
      <c r="AK123" s="864" t="s">
        <v>476</v>
      </c>
      <c r="AL123" s="862"/>
      <c r="AM123" s="862"/>
      <c r="AN123" s="862"/>
      <c r="AO123" s="863"/>
      <c r="AP123" s="909" t="s">
        <v>478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479</v>
      </c>
      <c r="BP123" s="963"/>
      <c r="BQ123" s="917">
        <v>22055378</v>
      </c>
      <c r="BR123" s="918"/>
      <c r="BS123" s="918"/>
      <c r="BT123" s="918"/>
      <c r="BU123" s="918"/>
      <c r="BV123" s="918">
        <v>21873762</v>
      </c>
      <c r="BW123" s="918"/>
      <c r="BX123" s="918"/>
      <c r="BY123" s="918"/>
      <c r="BZ123" s="918"/>
      <c r="CA123" s="918">
        <v>21532530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478</v>
      </c>
      <c r="AB124" s="862"/>
      <c r="AC124" s="862"/>
      <c r="AD124" s="862"/>
      <c r="AE124" s="863"/>
      <c r="AF124" s="864" t="s">
        <v>452</v>
      </c>
      <c r="AG124" s="862"/>
      <c r="AH124" s="862"/>
      <c r="AI124" s="862"/>
      <c r="AJ124" s="863"/>
      <c r="AK124" s="864" t="s">
        <v>474</v>
      </c>
      <c r="AL124" s="862"/>
      <c r="AM124" s="862"/>
      <c r="AN124" s="862"/>
      <c r="AO124" s="863"/>
      <c r="AP124" s="909" t="s">
        <v>128</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15.8</v>
      </c>
      <c r="BR124" s="916"/>
      <c r="BS124" s="916"/>
      <c r="BT124" s="916"/>
      <c r="BU124" s="916"/>
      <c r="BV124" s="916">
        <v>17.100000000000001</v>
      </c>
      <c r="BW124" s="916"/>
      <c r="BX124" s="916"/>
      <c r="BY124" s="916"/>
      <c r="BZ124" s="916"/>
      <c r="CA124" s="916">
        <v>15.8</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5999337</v>
      </c>
      <c r="DH124" s="845"/>
      <c r="DI124" s="845"/>
      <c r="DJ124" s="845"/>
      <c r="DK124" s="846"/>
      <c r="DL124" s="847">
        <v>6198428</v>
      </c>
      <c r="DM124" s="845"/>
      <c r="DN124" s="845"/>
      <c r="DO124" s="845"/>
      <c r="DP124" s="846"/>
      <c r="DQ124" s="847" t="s">
        <v>474</v>
      </c>
      <c r="DR124" s="845"/>
      <c r="DS124" s="845"/>
      <c r="DT124" s="845"/>
      <c r="DU124" s="846"/>
      <c r="DV124" s="933" t="s">
        <v>474</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395</v>
      </c>
      <c r="AB125" s="862"/>
      <c r="AC125" s="862"/>
      <c r="AD125" s="862"/>
      <c r="AE125" s="863"/>
      <c r="AF125" s="864" t="s">
        <v>395</v>
      </c>
      <c r="AG125" s="862"/>
      <c r="AH125" s="862"/>
      <c r="AI125" s="862"/>
      <c r="AJ125" s="863"/>
      <c r="AK125" s="864" t="s">
        <v>395</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474</v>
      </c>
      <c r="DM125" s="927"/>
      <c r="DN125" s="927"/>
      <c r="DO125" s="927"/>
      <c r="DP125" s="927"/>
      <c r="DQ125" s="927" t="s">
        <v>395</v>
      </c>
      <c r="DR125" s="927"/>
      <c r="DS125" s="927"/>
      <c r="DT125" s="927"/>
      <c r="DU125" s="927"/>
      <c r="DV125" s="928" t="s">
        <v>478</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13228</v>
      </c>
      <c r="AB126" s="862"/>
      <c r="AC126" s="862"/>
      <c r="AD126" s="862"/>
      <c r="AE126" s="863"/>
      <c r="AF126" s="864" t="s">
        <v>478</v>
      </c>
      <c r="AG126" s="862"/>
      <c r="AH126" s="862"/>
      <c r="AI126" s="862"/>
      <c r="AJ126" s="863"/>
      <c r="AK126" s="864" t="s">
        <v>395</v>
      </c>
      <c r="AL126" s="862"/>
      <c r="AM126" s="862"/>
      <c r="AN126" s="862"/>
      <c r="AO126" s="863"/>
      <c r="AP126" s="909" t="s">
        <v>395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478</v>
      </c>
      <c r="DH126" s="899"/>
      <c r="DI126" s="899"/>
      <c r="DJ126" s="899"/>
      <c r="DK126" s="899"/>
      <c r="DL126" s="899" t="s">
        <v>485</v>
      </c>
      <c r="DM126" s="899"/>
      <c r="DN126" s="899"/>
      <c r="DO126" s="899"/>
      <c r="DP126" s="899"/>
      <c r="DQ126" s="899" t="s">
        <v>478</v>
      </c>
      <c r="DR126" s="899"/>
      <c r="DS126" s="899"/>
      <c r="DT126" s="899"/>
      <c r="DU126" s="899"/>
      <c r="DV126" s="876" t="s">
        <v>474</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2664</v>
      </c>
      <c r="AB127" s="862"/>
      <c r="AC127" s="862"/>
      <c r="AD127" s="862"/>
      <c r="AE127" s="863"/>
      <c r="AF127" s="864">
        <v>2672</v>
      </c>
      <c r="AG127" s="862"/>
      <c r="AH127" s="862"/>
      <c r="AI127" s="862"/>
      <c r="AJ127" s="863"/>
      <c r="AK127" s="864">
        <v>2380</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395</v>
      </c>
      <c r="DH127" s="899"/>
      <c r="DI127" s="899"/>
      <c r="DJ127" s="899"/>
      <c r="DK127" s="899"/>
      <c r="DL127" s="899" t="s">
        <v>474</v>
      </c>
      <c r="DM127" s="899"/>
      <c r="DN127" s="899"/>
      <c r="DO127" s="899"/>
      <c r="DP127" s="899"/>
      <c r="DQ127" s="899" t="s">
        <v>474</v>
      </c>
      <c r="DR127" s="899"/>
      <c r="DS127" s="899"/>
      <c r="DT127" s="899"/>
      <c r="DU127" s="899"/>
      <c r="DV127" s="876" t="s">
        <v>395</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12767</v>
      </c>
      <c r="AB128" s="883"/>
      <c r="AC128" s="883"/>
      <c r="AD128" s="883"/>
      <c r="AE128" s="884"/>
      <c r="AF128" s="885">
        <v>12677</v>
      </c>
      <c r="AG128" s="883"/>
      <c r="AH128" s="883"/>
      <c r="AI128" s="883"/>
      <c r="AJ128" s="884"/>
      <c r="AK128" s="885">
        <v>12484</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128</v>
      </c>
      <c r="BG128" s="869"/>
      <c r="BH128" s="869"/>
      <c r="BI128" s="869"/>
      <c r="BJ128" s="869"/>
      <c r="BK128" s="869"/>
      <c r="BL128" s="892"/>
      <c r="BM128" s="868">
        <v>13.9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485</v>
      </c>
      <c r="DH128" s="873"/>
      <c r="DI128" s="873"/>
      <c r="DJ128" s="873"/>
      <c r="DK128" s="873"/>
      <c r="DL128" s="873" t="s">
        <v>395</v>
      </c>
      <c r="DM128" s="873"/>
      <c r="DN128" s="873"/>
      <c r="DO128" s="873"/>
      <c r="DP128" s="873"/>
      <c r="DQ128" s="873" t="s">
        <v>395</v>
      </c>
      <c r="DR128" s="873"/>
      <c r="DS128" s="873"/>
      <c r="DT128" s="873"/>
      <c r="DU128" s="873"/>
      <c r="DV128" s="874" t="s">
        <v>395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7874401</v>
      </c>
      <c r="AB129" s="862"/>
      <c r="AC129" s="862"/>
      <c r="AD129" s="862"/>
      <c r="AE129" s="863"/>
      <c r="AF129" s="864">
        <v>7659389</v>
      </c>
      <c r="AG129" s="862"/>
      <c r="AH129" s="862"/>
      <c r="AI129" s="862"/>
      <c r="AJ129" s="863"/>
      <c r="AK129" s="864">
        <v>7454482</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18.899999999999999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1455619</v>
      </c>
      <c r="AB130" s="862"/>
      <c r="AC130" s="862"/>
      <c r="AD130" s="862"/>
      <c r="AE130" s="863"/>
      <c r="AF130" s="864">
        <v>1410684</v>
      </c>
      <c r="AG130" s="862"/>
      <c r="AH130" s="862"/>
      <c r="AI130" s="862"/>
      <c r="AJ130" s="863"/>
      <c r="AK130" s="864">
        <v>1391426</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9.1999999999999993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6418782</v>
      </c>
      <c r="AB131" s="845"/>
      <c r="AC131" s="845"/>
      <c r="AD131" s="845"/>
      <c r="AE131" s="846"/>
      <c r="AF131" s="847">
        <v>6248705</v>
      </c>
      <c r="AG131" s="845"/>
      <c r="AH131" s="845"/>
      <c r="AI131" s="845"/>
      <c r="AJ131" s="846"/>
      <c r="AK131" s="847">
        <v>6063056</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15.8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8.6589035130000003</v>
      </c>
      <c r="AB132" s="825"/>
      <c r="AC132" s="825"/>
      <c r="AD132" s="825"/>
      <c r="AE132" s="826"/>
      <c r="AF132" s="827">
        <v>9.2377441430000005</v>
      </c>
      <c r="AG132" s="825"/>
      <c r="AH132" s="825"/>
      <c r="AI132" s="825"/>
      <c r="AJ132" s="826"/>
      <c r="AK132" s="827">
        <v>9.7952088849999992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7.5</v>
      </c>
      <c r="AB133" s="804"/>
      <c r="AC133" s="804"/>
      <c r="AD133" s="804"/>
      <c r="AE133" s="805"/>
      <c r="AF133" s="803">
        <v>8.5</v>
      </c>
      <c r="AG133" s="804"/>
      <c r="AH133" s="804"/>
      <c r="AI133" s="804"/>
      <c r="AJ133" s="805"/>
      <c r="AK133" s="803">
        <v>9.1999999999999993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Brc2SvjE9z+xkHVhuKLL6/5pK+vRP6Czz5cwHXbm9At/hANIrp9YHx8AIN5DNvd0CgJDWDETZhmFu52MAoWQg==" saltValue="+tTchqVYcuPqVYyTryxR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xwAvrX1fjGI9BeJB1jqu512mLGWFgb2ROC3EhbpA4kq0QJ4tQo17GANnqDKGJc1tIMB1T/0JtUfSAC89UySnQ==" saltValue="ZqR7XxJlheOAALkKs27NoQ=="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8" zoomScale="115" zoomScaleNormal="11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UZ6JcQEgEbrU627XxArG9ASbPR9ZMEJ3sJJ08xFo5Z+Hy8bDDnePgvUJcMVsg1cDKma7IZHRRo4K3Hs4PBz+A==" saltValue="rA1W2Wv6jBzg02+/rMjMG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2263136</v>
      </c>
      <c r="AP9" s="313">
        <v>99347</v>
      </c>
      <c r="AQ9" s="314">
        <v>99818</v>
      </c>
      <c r="AR9" s="315">
        <v>-0.5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196640</v>
      </c>
      <c r="AP10" s="316">
        <v>8632</v>
      </c>
      <c r="AQ10" s="317">
        <v>7403</v>
      </c>
      <c r="AR10" s="318">
        <v>16.600000000000001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273692</v>
      </c>
      <c r="AP11" s="316">
        <v>12015</v>
      </c>
      <c r="AQ11" s="317">
        <v>10348</v>
      </c>
      <c r="AR11" s="318">
        <v>16.100000000000001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94972</v>
      </c>
      <c r="AP12" s="316">
        <v>4169</v>
      </c>
      <c r="AQ12" s="317">
        <v>3217</v>
      </c>
      <c r="AR12" s="318">
        <v>29.6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92590</v>
      </c>
      <c r="AP14" s="316">
        <v>4065</v>
      </c>
      <c r="AQ14" s="317">
        <v>4839</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44483</v>
      </c>
      <c r="AP15" s="316">
        <v>1953</v>
      </c>
      <c r="AQ15" s="317">
        <v>2005</v>
      </c>
      <c r="AR15" s="318">
        <v>-2.6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-256512</v>
      </c>
      <c r="AP16" s="316">
        <v>-11260</v>
      </c>
      <c r="AQ16" s="317">
        <v>-9789</v>
      </c>
      <c r="AR16" s="318">
        <v>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2709001</v>
      </c>
      <c r="AP17" s="316">
        <v>118920</v>
      </c>
      <c r="AQ17" s="317">
        <v>117842</v>
      </c>
      <c r="AR17" s="318">
        <v>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10.4</v>
      </c>
      <c r="AP21" s="329">
        <v>11.29</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95.9</v>
      </c>
      <c r="AP22" s="334">
        <v>95.7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1562740</v>
      </c>
      <c r="AP32" s="343">
        <v>68601</v>
      </c>
      <c r="AQ32" s="344">
        <v>79208</v>
      </c>
      <c r="AR32" s="345">
        <v>-13.4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347637</v>
      </c>
      <c r="AP35" s="343">
        <v>15261</v>
      </c>
      <c r="AQ35" s="344">
        <v>22255</v>
      </c>
      <c r="AR35" s="345">
        <v>-31.4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84765</v>
      </c>
      <c r="AP36" s="343">
        <v>3721</v>
      </c>
      <c r="AQ36" s="344">
        <v>1397</v>
      </c>
      <c r="AR36" s="345">
        <v>166.4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2380</v>
      </c>
      <c r="AP37" s="343">
        <v>104</v>
      </c>
      <c r="AQ37" s="344">
        <v>1223</v>
      </c>
      <c r="AR37" s="345">
        <v>-91.5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v>277</v>
      </c>
      <c r="AP38" s="346">
        <v>12</v>
      </c>
      <c r="AQ38" s="347">
        <v>7</v>
      </c>
      <c r="AR38" s="335">
        <v>71.400000000000006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-12484</v>
      </c>
      <c r="AP39" s="343">
        <v>-548</v>
      </c>
      <c r="AQ39" s="344">
        <v>-3110</v>
      </c>
      <c r="AR39" s="345">
        <v>-82.4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-1391426</v>
      </c>
      <c r="AP40" s="343">
        <v>-61081</v>
      </c>
      <c r="AQ40" s="344">
        <v>-72180</v>
      </c>
      <c r="AR40" s="345">
        <v>-15.4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593889</v>
      </c>
      <c r="AP41" s="343">
        <v>26071</v>
      </c>
      <c r="AQ41" s="344">
        <v>28799</v>
      </c>
      <c r="AR41" s="345">
        <v>-9.5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1191824</v>
      </c>
      <c r="AN51" s="365">
        <v>48915</v>
      </c>
      <c r="AO51" s="366">
        <v>-23.6</v>
      </c>
      <c r="AP51" s="367">
        <v>87924</v>
      </c>
      <c r="AQ51" s="368">
        <v>11.9</v>
      </c>
      <c r="AR51" s="369">
        <v>-35.5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424824</v>
      </c>
      <c r="AN52" s="373">
        <v>17436</v>
      </c>
      <c r="AO52" s="374">
        <v>-5.9</v>
      </c>
      <c r="AP52" s="375">
        <v>43482</v>
      </c>
      <c r="AQ52" s="376">
        <v>6.5</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1568391</v>
      </c>
      <c r="AN53" s="365">
        <v>65322</v>
      </c>
      <c r="AO53" s="366">
        <v>33.5</v>
      </c>
      <c r="AP53" s="367">
        <v>85078</v>
      </c>
      <c r="AQ53" s="368">
        <v>-3.2</v>
      </c>
      <c r="AR53" s="369">
        <v>36.700000000000003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683162</v>
      </c>
      <c r="AN54" s="373">
        <v>28453</v>
      </c>
      <c r="AO54" s="374">
        <v>63.2</v>
      </c>
      <c r="AP54" s="375">
        <v>45315</v>
      </c>
      <c r="AQ54" s="376">
        <v>4.2</v>
      </c>
      <c r="AR54" s="377">
        <v>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1851112</v>
      </c>
      <c r="AN55" s="365">
        <v>78394</v>
      </c>
      <c r="AO55" s="366">
        <v>20</v>
      </c>
      <c r="AP55" s="367">
        <v>65052</v>
      </c>
      <c r="AQ55" s="368">
        <v>-23.5</v>
      </c>
      <c r="AR55" s="369">
        <v>43.5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962196</v>
      </c>
      <c r="AN56" s="373">
        <v>40749</v>
      </c>
      <c r="AO56" s="374">
        <v>43.2</v>
      </c>
      <c r="AP56" s="375">
        <v>37035</v>
      </c>
      <c r="AQ56" s="376">
        <v>-18.3</v>
      </c>
      <c r="AR56" s="377">
        <v>61.5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2630805</v>
      </c>
      <c r="AN57" s="365">
        <v>113182</v>
      </c>
      <c r="AO57" s="366">
        <v>44.4</v>
      </c>
      <c r="AP57" s="367">
        <v>66364</v>
      </c>
      <c r="AQ57" s="368">
        <v>2</v>
      </c>
      <c r="AR57" s="369">
        <v>42.4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471087</v>
      </c>
      <c r="AN58" s="373">
        <v>20267</v>
      </c>
      <c r="AO58" s="374">
        <v>-50.3</v>
      </c>
      <c r="AP58" s="375">
        <v>24935</v>
      </c>
      <c r="AQ58" s="376">
        <v>-32.700000000000003</v>
      </c>
      <c r="AR58" s="377">
        <v>-17.600000000000001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2031411</v>
      </c>
      <c r="AN59" s="365">
        <v>89175</v>
      </c>
      <c r="AO59" s="366">
        <v>-21.2</v>
      </c>
      <c r="AP59" s="367">
        <v>68548</v>
      </c>
      <c r="AQ59" s="368">
        <v>3.3</v>
      </c>
      <c r="AR59" s="369">
        <v>-24.5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684088</v>
      </c>
      <c r="AN60" s="373">
        <v>30030</v>
      </c>
      <c r="AO60" s="374">
        <v>48.2</v>
      </c>
      <c r="AP60" s="375">
        <v>31673</v>
      </c>
      <c r="AQ60" s="376">
        <v>27</v>
      </c>
      <c r="AR60" s="377">
        <v>21.2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1854709</v>
      </c>
      <c r="AN61" s="380">
        <v>78998</v>
      </c>
      <c r="AO61" s="381">
        <v>10.6</v>
      </c>
      <c r="AP61" s="382">
        <v>74593</v>
      </c>
      <c r="AQ61" s="383">
        <v>-1.9</v>
      </c>
      <c r="AR61" s="369">
        <v>12.5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645071</v>
      </c>
      <c r="AN62" s="373">
        <v>27387</v>
      </c>
      <c r="AO62" s="374">
        <v>19.7</v>
      </c>
      <c r="AP62" s="375">
        <v>36488</v>
      </c>
      <c r="AQ62" s="376">
        <v>-2.7</v>
      </c>
      <c r="AR62" s="377">
        <v>22.4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gNPrsvi7L7h3Qb7Ip77EHb0OUDJCfc0NK5yo4Fb5Z/BnoCYIg0VNMfzpChMHyywqoAVsmCHBmgTQabi0Uq8HA==" saltValue="1DVFCaMxqIXlchd8DWhk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lIYIk7xRz01mdfAjEHgwh4y6UTjAZlc+djpi0ZpO3+qu1PQLYNFzaewssNGZhFGkF3keV6Lz7v9MrEacazvtAQ==" saltValue="vZWMBwvGUMUTMl54OiDqw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G88"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9ZIiVtAWq81g+LiAv+zhuxi+BtDZpowzC+T6xmWNC1FMFZ721IPRVvuisFMRUwcuRPhe+2izeeBACcAoZELl/g==" saltValue="tHTPi4/e4Rc/fcEAls4Yt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31.57</v>
      </c>
      <c r="G47" s="12">
        <v>31.36</v>
      </c>
      <c r="H47" s="12">
        <v>31.18</v>
      </c>
      <c r="I47" s="12">
        <v>31.08</v>
      </c>
      <c r="J47" s="13">
        <v>29.38</v>
      </c>
    </row>
    <row r="48" spans="2:10" ht="57.75" customHeight="1" x14ac:dyDescent="0.15">
      <c r="B48" s="14"/>
      <c r="C48" s="1238" t="s">
        <v>4</v>
      </c>
      <c r="D48" s="1238"/>
      <c r="E48" s="1239"/>
      <c r="F48" s="15">
        <v>3.46</v>
      </c>
      <c r="G48" s="16">
        <v>5.12</v>
      </c>
      <c r="H48" s="16">
        <v>5.54</v>
      </c>
      <c r="I48" s="16">
        <v>4.82</v>
      </c>
      <c r="J48" s="17">
        <v>4.6399999999999997</v>
      </c>
    </row>
    <row r="49" spans="2:10" ht="57.75" customHeight="1" thickBot="1" x14ac:dyDescent="0.2">
      <c r="B49" s="18"/>
      <c r="C49" s="1240" t="s">
        <v>5</v>
      </c>
      <c r="D49" s="1240"/>
      <c r="E49" s="1241"/>
      <c r="F49" s="19" t="s">
        <v>566</v>
      </c>
      <c r="G49" s="20">
        <v>1.1599999999999999</v>
      </c>
      <c r="H49" s="20" t="s">
        <v>567</v>
      </c>
      <c r="I49" s="20" t="s">
        <v>568</v>
      </c>
      <c r="J49" s="21" t="s">
        <v>569</v>
      </c>
    </row>
    <row r="50" spans="2:10" ht="13.5" customHeight="1" x14ac:dyDescent="0.15"/>
  </sheetData>
  <sheetProtection algorithmName="SHA-512" hashValue="wwKDzoO3I/1kH5oKihV6Eh6lcItxd9mexD6wHyjcNFeyj3adRq7QxF91dIXjYxDT8KyfmcDX6Fb8IlKLvU7P9A==" saltValue="rHsCxWi3pqNstDnRx3DlC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2021-11-11T07:57:46Z</cp:lastPrinted>
  <dcterms:created xsi:type="dcterms:W3CDTF">2021-02-05T04:39:57Z</dcterms:created>
  <dcterms:modified xsi:type="dcterms:W3CDTF">2021-11-11T07:58:06Z</dcterms:modified>
  <cp:category/>
</cp:coreProperties>
</file>