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30" windowWidth="20730" windowHeight="3345" activeTab="0"/>
  </bookViews>
  <sheets>
    <sheet name="１４表" sheetId="1" r:id="rId1"/>
    <sheet name="１５表" sheetId="2" r:id="rId2"/>
    <sheet name="１６表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'１４表'!$A$1:$T$35</definedName>
    <definedName name="_xlnm.Print_Area" localSheetId="1">'１５表'!$A$1:$T$35</definedName>
    <definedName name="_xlnm.Print_Area" localSheetId="2">'１６表'!$A$1:$T$39</definedName>
  </definedNames>
  <calcPr fullCalcOnLoad="1"/>
</workbook>
</file>

<file path=xl/sharedStrings.xml><?xml version="1.0" encoding="utf-8"?>
<sst xmlns="http://schemas.openxmlformats.org/spreadsheetml/2006/main" count="780" uniqueCount="131">
  <si>
    <t>１　　件　　当　　た　　り　　日　　数</t>
  </si>
  <si>
    <t>１ 　日 　当 　た　 り　 費　 用　 額</t>
  </si>
  <si>
    <t>１　　人　　当　　た　　り　　費　　用　　額</t>
  </si>
  <si>
    <t>保険者番号</t>
  </si>
  <si>
    <t>保険者名</t>
  </si>
  <si>
    <t>入　　院</t>
  </si>
  <si>
    <t>入　院　外</t>
  </si>
  <si>
    <t>歯　　科</t>
  </si>
  <si>
    <t>平　　均</t>
  </si>
  <si>
    <t>計</t>
  </si>
  <si>
    <t>（日）</t>
  </si>
  <si>
    <t>（円）</t>
  </si>
  <si>
    <t>県   計</t>
  </si>
  <si>
    <t>市町村計</t>
  </si>
  <si>
    <t>国保組合</t>
  </si>
  <si>
    <t>組合計</t>
  </si>
  <si>
    <t>佐 賀 市</t>
  </si>
  <si>
    <t>唐 津 市</t>
  </si>
  <si>
    <t>鳥 栖 市</t>
  </si>
  <si>
    <t>多 久 市</t>
  </si>
  <si>
    <t>伊万里市</t>
  </si>
  <si>
    <t>武 雄 市</t>
  </si>
  <si>
    <t>鹿 島 市</t>
  </si>
  <si>
    <t>諸 富 町</t>
  </si>
  <si>
    <t>川 副 町</t>
  </si>
  <si>
    <t>富 士 町</t>
  </si>
  <si>
    <t>神 埼 町</t>
  </si>
  <si>
    <t>千代田町</t>
  </si>
  <si>
    <t>三田川町</t>
  </si>
  <si>
    <t>東脊振村</t>
  </si>
  <si>
    <t>脊 振 村</t>
  </si>
  <si>
    <t>三 瀬 村</t>
  </si>
  <si>
    <t>基 山 町</t>
  </si>
  <si>
    <t>上 峰 町</t>
  </si>
  <si>
    <t>玄 海 町</t>
  </si>
  <si>
    <t>有 田 町</t>
  </si>
  <si>
    <t>大 町 町</t>
  </si>
  <si>
    <t>江 北 町</t>
  </si>
  <si>
    <t>白 石 町</t>
  </si>
  <si>
    <t>太 良 町</t>
  </si>
  <si>
    <t>医師国保</t>
  </si>
  <si>
    <t>歯科医師</t>
  </si>
  <si>
    <t>建設国保</t>
  </si>
  <si>
    <t>１ 　日 　当 　た 　り　 費　 用　 額</t>
  </si>
  <si>
    <t>１ 　人 　当 　た 　り 　費 　用 　額</t>
  </si>
  <si>
    <t>　計　</t>
  </si>
  <si>
    <t>退職分</t>
  </si>
  <si>
    <t>１  　件  　当  　た  　り  　日  　数</t>
  </si>
  <si>
    <t>１  　日  　当  　た  　り  　費 　 用 　 額</t>
  </si>
  <si>
    <t>１  　人  　当  　た  　り  　費  　用  　額</t>
  </si>
  <si>
    <t>－</t>
  </si>
  <si>
    <t>小 城 市</t>
  </si>
  <si>
    <t>みやき町</t>
  </si>
  <si>
    <t xml:space="preserve">  市　　町 </t>
  </si>
  <si>
    <t>小 城 市</t>
  </si>
  <si>
    <t>嬉 野 市</t>
  </si>
  <si>
    <t>神 埼 市</t>
  </si>
  <si>
    <t>吉野ヶ里町</t>
  </si>
  <si>
    <t>一般＋退職分</t>
  </si>
  <si>
    <t>入　院</t>
  </si>
  <si>
    <t>歯　科</t>
  </si>
  <si>
    <t>平　均</t>
  </si>
  <si>
    <t>入院外</t>
  </si>
  <si>
    <t>県   計</t>
  </si>
  <si>
    <t>第１６表　診療費諸率－Ｆ表</t>
  </si>
  <si>
    <t>第１５表　診療費諸率－Ｃ表</t>
  </si>
  <si>
    <t>第１４表　診療費諸率－Ｃ表＋Ｆ表</t>
  </si>
  <si>
    <t>被保険者100人当たり受診件数
（受　　　診　　　率）</t>
  </si>
  <si>
    <t>佐</t>
  </si>
  <si>
    <t>唐</t>
  </si>
  <si>
    <t>鳥</t>
  </si>
  <si>
    <t>多</t>
  </si>
  <si>
    <t>伊</t>
  </si>
  <si>
    <t>武</t>
  </si>
  <si>
    <t>鹿</t>
  </si>
  <si>
    <t>小</t>
  </si>
  <si>
    <t>嬉</t>
  </si>
  <si>
    <t>神</t>
  </si>
  <si>
    <t>吉</t>
  </si>
  <si>
    <t>基</t>
  </si>
  <si>
    <t>上</t>
  </si>
  <si>
    <t>み</t>
  </si>
  <si>
    <t>玄</t>
  </si>
  <si>
    <t>有</t>
  </si>
  <si>
    <t>大</t>
  </si>
  <si>
    <t>江</t>
  </si>
  <si>
    <t>白</t>
  </si>
  <si>
    <t>太</t>
  </si>
  <si>
    <t>医</t>
  </si>
  <si>
    <t>歯</t>
  </si>
  <si>
    <t>建</t>
  </si>
  <si>
    <t>保　　　険　　　者　　　名</t>
  </si>
  <si>
    <t>被保険者100人当たり受診件数
（受　　　診　　　率）</t>
  </si>
  <si>
    <t>一般分</t>
  </si>
  <si>
    <t>令和元年度</t>
  </si>
  <si>
    <t>令和元年度</t>
  </si>
  <si>
    <t>令和元年度</t>
  </si>
  <si>
    <t>※２ 入院件数と日数が0のため。</t>
  </si>
  <si>
    <t>※３ 入院外件数と日数が0のため。</t>
  </si>
  <si>
    <t>※４ 歯科件数と日数が0のため。</t>
  </si>
  <si>
    <t>※６ 入院外日数と費用額が0のため。</t>
  </si>
  <si>
    <t>令和２年度</t>
  </si>
  <si>
    <t>令和２年度</t>
  </si>
  <si>
    <t>令和２年度</t>
  </si>
  <si>
    <t>－(※２)</t>
  </si>
  <si>
    <t>※５ 入院日数と費用額が0のため。</t>
  </si>
  <si>
    <t>－(※１)</t>
  </si>
  <si>
    <t>－(※３)</t>
  </si>
  <si>
    <t>－(※４)</t>
  </si>
  <si>
    <t>－(※５)</t>
  </si>
  <si>
    <t>※７ 歯科日数と費用額が0のため。</t>
  </si>
  <si>
    <t>※１ 年間平均被保険者が1人未満のため。</t>
  </si>
  <si>
    <t>－(※８)</t>
  </si>
  <si>
    <t>※８ 平均日数と平均費用額が0のため。</t>
  </si>
  <si>
    <t>令和３年度</t>
  </si>
  <si>
    <t>令和３年度</t>
  </si>
  <si>
    <t>令和３年度</t>
  </si>
  <si>
    <t>－(※３)</t>
  </si>
  <si>
    <t>－(※４)</t>
  </si>
  <si>
    <t>－(※６)</t>
  </si>
  <si>
    <t>－(※７)</t>
  </si>
  <si>
    <t>－(※８)</t>
  </si>
  <si>
    <t>※６入院日数と費用額が0のため。</t>
  </si>
  <si>
    <t>※７入院外日数と費用額が0のため。</t>
  </si>
  <si>
    <t>※８歯科日数と費用額が0のため。</t>
  </si>
  <si>
    <t>※９ 平均日数と平均費用額が</t>
  </si>
  <si>
    <t>　　 0のため。</t>
  </si>
  <si>
    <t>※５ 平均件数と平均日数が0のため。</t>
  </si>
  <si>
    <t>－(※９)</t>
  </si>
  <si>
    <t>－(※９)</t>
  </si>
  <si>
    <t>－(※１)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</si>
</sst>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00_ ;[Red]\-#,##0.000\ "/>
    <numFmt numFmtId="178" formatCode="#,##0.00_ ;[Red]\-#,##0.00\ "/>
    <numFmt numFmtId="179" formatCode="#,##0_ ;[Red]\-#,##0\ "/>
    <numFmt numFmtId="180" formatCode="#,##0.000_ "/>
    <numFmt numFmtId="181" formatCode="#,##0.0_ ;[Red]\-#,##0.0\ "/>
    <numFmt numFmtId="182" formatCode="#,##0.0000_ ;[Red]\-#,##0.0000\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;;;"/>
  </numFmts>
  <fonts count="50">
    <font>
      <sz val="11"/>
      <name val="ＭＳ Ｐゴシック"/>
      <family val="3"/>
    </font>
    <font>
      <sz val="10"/>
      <name val="ＭＳ 明朝"/>
      <family val="1"/>
    </font>
    <font>
      <sz val="14"/>
      <name val="Terminal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b/>
      <u val="single"/>
      <sz val="14"/>
      <name val="Terminal"/>
      <family val="0"/>
    </font>
    <font>
      <sz val="7"/>
      <name val="ＭＳ Ｐゴシック"/>
      <family val="3"/>
    </font>
    <font>
      <sz val="10"/>
      <name val="ＭＳ Ｐゴシック"/>
      <family val="3"/>
    </font>
    <font>
      <sz val="10"/>
      <color indexed="39"/>
      <name val="ＭＳ 明朝"/>
      <family val="1"/>
    </font>
    <font>
      <sz val="10"/>
      <color indexed="33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1" fontId="2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1" fontId="1" fillId="0" borderId="0" xfId="61" applyFont="1" applyAlignment="1">
      <alignment vertical="center"/>
      <protection/>
    </xf>
    <xf numFmtId="1" fontId="4" fillId="0" borderId="10" xfId="61" applyFont="1" applyBorder="1" applyAlignment="1" applyProtection="1">
      <alignment horizontal="left" vertical="center"/>
      <protection/>
    </xf>
    <xf numFmtId="1" fontId="1" fillId="0" borderId="10" xfId="61" applyFont="1" applyBorder="1" applyAlignment="1">
      <alignment vertical="center"/>
      <protection/>
    </xf>
    <xf numFmtId="1" fontId="5" fillId="0" borderId="10" xfId="61" applyFont="1" applyBorder="1" applyAlignment="1" applyProtection="1">
      <alignment horizontal="right" vertical="center"/>
      <protection/>
    </xf>
    <xf numFmtId="1" fontId="1" fillId="0" borderId="10" xfId="61" applyFont="1" applyBorder="1" applyAlignment="1">
      <alignment horizontal="center" vertical="center"/>
      <protection/>
    </xf>
    <xf numFmtId="1" fontId="1" fillId="0" borderId="0" xfId="61" applyFont="1" applyBorder="1" applyAlignment="1">
      <alignment vertical="center"/>
      <protection/>
    </xf>
    <xf numFmtId="1" fontId="1" fillId="0" borderId="0" xfId="61" applyFont="1" applyAlignment="1">
      <alignment horizontal="center" vertical="center"/>
      <protection/>
    </xf>
    <xf numFmtId="2" fontId="1" fillId="0" borderId="0" xfId="61" applyNumberFormat="1" applyFont="1" applyAlignment="1" applyProtection="1">
      <alignment vertical="center"/>
      <protection/>
    </xf>
    <xf numFmtId="0" fontId="1" fillId="0" borderId="0" xfId="0" applyFont="1" applyAlignment="1">
      <alignment/>
    </xf>
    <xf numFmtId="0" fontId="4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11" xfId="61" applyFont="1" applyBorder="1" applyAlignment="1">
      <alignment vertical="center"/>
      <protection/>
    </xf>
    <xf numFmtId="1" fontId="1" fillId="0" borderId="12" xfId="61" applyFont="1" applyBorder="1" applyAlignment="1">
      <alignment horizontal="center" vertical="center"/>
      <protection/>
    </xf>
    <xf numFmtId="1" fontId="1" fillId="0" borderId="13" xfId="61" applyFont="1" applyBorder="1" applyAlignment="1">
      <alignment vertical="center"/>
      <protection/>
    </xf>
    <xf numFmtId="1" fontId="1" fillId="0" borderId="14" xfId="61" applyFont="1" applyBorder="1" applyAlignment="1">
      <alignment horizontal="center" vertical="center"/>
      <protection/>
    </xf>
    <xf numFmtId="1" fontId="1" fillId="0" borderId="14" xfId="61" applyFont="1" applyBorder="1" applyAlignment="1" applyProtection="1">
      <alignment horizontal="center" vertical="center"/>
      <protection/>
    </xf>
    <xf numFmtId="1" fontId="1" fillId="0" borderId="13" xfId="61" applyFont="1" applyBorder="1" applyAlignment="1" applyProtection="1">
      <alignment horizontal="center" vertical="center"/>
      <protection/>
    </xf>
    <xf numFmtId="1" fontId="1" fillId="0" borderId="15" xfId="61" applyFont="1" applyBorder="1" applyAlignment="1" applyProtection="1">
      <alignment horizontal="center" vertical="center"/>
      <protection/>
    </xf>
    <xf numFmtId="1" fontId="1" fillId="0" borderId="16" xfId="61" applyFont="1" applyBorder="1" applyAlignment="1" applyProtection="1">
      <alignment horizontal="center" vertical="center"/>
      <protection/>
    </xf>
    <xf numFmtId="1" fontId="1" fillId="0" borderId="17" xfId="61" applyFont="1" applyBorder="1" applyAlignment="1" applyProtection="1">
      <alignment horizontal="center" vertical="center"/>
      <protection/>
    </xf>
    <xf numFmtId="1" fontId="1" fillId="0" borderId="18" xfId="61" applyFont="1" applyBorder="1" applyAlignment="1" applyProtection="1">
      <alignment horizontal="center" vertical="center"/>
      <protection/>
    </xf>
    <xf numFmtId="1" fontId="1" fillId="0" borderId="19" xfId="61" applyFont="1" applyBorder="1" applyAlignment="1" applyProtection="1">
      <alignment horizontal="center" vertical="center"/>
      <protection/>
    </xf>
    <xf numFmtId="1" fontId="1" fillId="0" borderId="16" xfId="61" applyFont="1" applyBorder="1" applyAlignment="1">
      <alignment vertical="center"/>
      <protection/>
    </xf>
    <xf numFmtId="1" fontId="1" fillId="0" borderId="20" xfId="61" applyFont="1" applyBorder="1" applyAlignment="1">
      <alignment horizontal="center" vertical="center"/>
      <protection/>
    </xf>
    <xf numFmtId="0" fontId="8" fillId="0" borderId="20" xfId="0" applyFont="1" applyBorder="1" applyAlignment="1">
      <alignment horizontal="center" vertical="center"/>
    </xf>
    <xf numFmtId="1" fontId="1" fillId="0" borderId="21" xfId="61" applyFont="1" applyBorder="1" applyAlignment="1" applyProtection="1">
      <alignment horizontal="center" vertical="center"/>
      <protection/>
    </xf>
    <xf numFmtId="1" fontId="1" fillId="0" borderId="20" xfId="61" applyFont="1" applyBorder="1" applyAlignment="1" applyProtection="1">
      <alignment horizontal="center" vertical="center"/>
      <protection/>
    </xf>
    <xf numFmtId="1" fontId="1" fillId="0" borderId="13" xfId="61" applyFont="1" applyFill="1" applyBorder="1" applyAlignment="1">
      <alignment vertical="center"/>
      <protection/>
    </xf>
    <xf numFmtId="1" fontId="1" fillId="0" borderId="14" xfId="61" applyFont="1" applyFill="1" applyBorder="1" applyAlignment="1">
      <alignment horizontal="center" vertical="center"/>
      <protection/>
    </xf>
    <xf numFmtId="176" fontId="1" fillId="0" borderId="14" xfId="61" applyNumberFormat="1" applyFont="1" applyFill="1" applyBorder="1" applyAlignment="1" applyProtection="1">
      <alignment vertical="center"/>
      <protection/>
    </xf>
    <xf numFmtId="2" fontId="1" fillId="0" borderId="14" xfId="61" applyNumberFormat="1" applyFont="1" applyFill="1" applyBorder="1" applyAlignment="1" applyProtection="1">
      <alignment vertical="center"/>
      <protection/>
    </xf>
    <xf numFmtId="2" fontId="1" fillId="0" borderId="18" xfId="61" applyNumberFormat="1" applyFont="1" applyFill="1" applyBorder="1" applyAlignment="1" applyProtection="1">
      <alignment vertical="center"/>
      <protection/>
    </xf>
    <xf numFmtId="37" fontId="1" fillId="0" borderId="13" xfId="61" applyNumberFormat="1" applyFont="1" applyFill="1" applyBorder="1" applyAlignment="1" applyProtection="1">
      <alignment vertical="center"/>
      <protection/>
    </xf>
    <xf numFmtId="37" fontId="1" fillId="0" borderId="14" xfId="61" applyNumberFormat="1" applyFont="1" applyFill="1" applyBorder="1" applyAlignment="1" applyProtection="1">
      <alignment vertical="center"/>
      <protection/>
    </xf>
    <xf numFmtId="37" fontId="1" fillId="0" borderId="19" xfId="61" applyNumberFormat="1" applyFont="1" applyFill="1" applyBorder="1" applyAlignment="1" applyProtection="1">
      <alignment vertical="center"/>
      <protection/>
    </xf>
    <xf numFmtId="1" fontId="1" fillId="0" borderId="13" xfId="61" applyFont="1" applyFill="1" applyBorder="1" applyAlignment="1" applyProtection="1">
      <alignment horizontal="center" vertical="center"/>
      <protection/>
    </xf>
    <xf numFmtId="1" fontId="1" fillId="0" borderId="14" xfId="61" applyFont="1" applyFill="1" applyBorder="1" applyAlignment="1" applyProtection="1">
      <alignment horizontal="center" vertical="center"/>
      <protection/>
    </xf>
    <xf numFmtId="176" fontId="9" fillId="0" borderId="14" xfId="61" applyNumberFormat="1" applyFont="1" applyFill="1" applyBorder="1" applyAlignment="1" applyProtection="1">
      <alignment vertical="center"/>
      <protection/>
    </xf>
    <xf numFmtId="180" fontId="9" fillId="0" borderId="14" xfId="61" applyNumberFormat="1" applyFont="1" applyFill="1" applyBorder="1" applyAlignment="1" applyProtection="1">
      <alignment vertical="center"/>
      <protection/>
    </xf>
    <xf numFmtId="2" fontId="9" fillId="0" borderId="14" xfId="61" applyNumberFormat="1" applyFont="1" applyFill="1" applyBorder="1" applyAlignment="1" applyProtection="1">
      <alignment vertical="center"/>
      <protection/>
    </xf>
    <xf numFmtId="2" fontId="9" fillId="0" borderId="18" xfId="61" applyNumberFormat="1" applyFont="1" applyFill="1" applyBorder="1" applyAlignment="1" applyProtection="1">
      <alignment vertical="center"/>
      <protection/>
    </xf>
    <xf numFmtId="37" fontId="9" fillId="0" borderId="13" xfId="61" applyNumberFormat="1" applyFont="1" applyFill="1" applyBorder="1" applyAlignment="1" applyProtection="1">
      <alignment vertical="center"/>
      <protection/>
    </xf>
    <xf numFmtId="37" fontId="9" fillId="0" borderId="14" xfId="61" applyNumberFormat="1" applyFont="1" applyFill="1" applyBorder="1" applyAlignment="1" applyProtection="1">
      <alignment vertical="center"/>
      <protection/>
    </xf>
    <xf numFmtId="37" fontId="9" fillId="0" borderId="19" xfId="61" applyNumberFormat="1" applyFont="1" applyFill="1" applyBorder="1" applyAlignment="1" applyProtection="1">
      <alignment vertical="center"/>
      <protection/>
    </xf>
    <xf numFmtId="1" fontId="1" fillId="0" borderId="16" xfId="61" applyFont="1" applyFill="1" applyBorder="1" applyAlignment="1" applyProtection="1">
      <alignment horizontal="center" vertical="center"/>
      <protection/>
    </xf>
    <xf numFmtId="1" fontId="1" fillId="0" borderId="15" xfId="61" applyFont="1" applyFill="1" applyBorder="1" applyAlignment="1" applyProtection="1">
      <alignment horizontal="center" vertical="center"/>
      <protection/>
    </xf>
    <xf numFmtId="176" fontId="9" fillId="0" borderId="15" xfId="61" applyNumberFormat="1" applyFont="1" applyFill="1" applyBorder="1" applyAlignment="1" applyProtection="1">
      <alignment vertical="center"/>
      <protection/>
    </xf>
    <xf numFmtId="180" fontId="9" fillId="0" borderId="15" xfId="61" applyNumberFormat="1" applyFont="1" applyFill="1" applyBorder="1" applyAlignment="1" applyProtection="1">
      <alignment vertical="center"/>
      <protection/>
    </xf>
    <xf numFmtId="2" fontId="9" fillId="0" borderId="15" xfId="61" applyNumberFormat="1" applyFont="1" applyFill="1" applyBorder="1" applyAlignment="1" applyProtection="1">
      <alignment vertical="center"/>
      <protection/>
    </xf>
    <xf numFmtId="2" fontId="9" fillId="0" borderId="21" xfId="61" applyNumberFormat="1" applyFont="1" applyFill="1" applyBorder="1" applyAlignment="1" applyProtection="1">
      <alignment vertical="center"/>
      <protection/>
    </xf>
    <xf numFmtId="37" fontId="9" fillId="0" borderId="16" xfId="61" applyNumberFormat="1" applyFont="1" applyFill="1" applyBorder="1" applyAlignment="1" applyProtection="1">
      <alignment vertical="center"/>
      <protection/>
    </xf>
    <xf numFmtId="37" fontId="9" fillId="0" borderId="15" xfId="61" applyNumberFormat="1" applyFont="1" applyFill="1" applyBorder="1" applyAlignment="1" applyProtection="1">
      <alignment vertical="center"/>
      <protection/>
    </xf>
    <xf numFmtId="37" fontId="9" fillId="0" borderId="20" xfId="61" applyNumberFormat="1" applyFont="1" applyFill="1" applyBorder="1" applyAlignment="1" applyProtection="1">
      <alignment vertical="center"/>
      <protection/>
    </xf>
    <xf numFmtId="1" fontId="1" fillId="0" borderId="22" xfId="61" applyFont="1" applyBorder="1" applyAlignment="1" applyProtection="1">
      <alignment vertical="center"/>
      <protection/>
    </xf>
    <xf numFmtId="1" fontId="1" fillId="0" borderId="23" xfId="61" applyFont="1" applyBorder="1" applyAlignment="1" applyProtection="1">
      <alignment horizontal="center" vertical="center"/>
      <protection/>
    </xf>
    <xf numFmtId="176" fontId="9" fillId="0" borderId="23" xfId="61" applyNumberFormat="1" applyFont="1" applyBorder="1" applyAlignment="1" applyProtection="1">
      <alignment vertical="center"/>
      <protection/>
    </xf>
    <xf numFmtId="180" fontId="9" fillId="0" borderId="23" xfId="61" applyNumberFormat="1" applyFont="1" applyBorder="1" applyAlignment="1" applyProtection="1">
      <alignment vertical="center"/>
      <protection/>
    </xf>
    <xf numFmtId="2" fontId="9" fillId="0" borderId="23" xfId="61" applyNumberFormat="1" applyFont="1" applyBorder="1" applyAlignment="1" applyProtection="1">
      <alignment vertical="center"/>
      <protection/>
    </xf>
    <xf numFmtId="2" fontId="9" fillId="0" borderId="24" xfId="61" applyNumberFormat="1" applyFont="1" applyBorder="1" applyAlignment="1" applyProtection="1">
      <alignment vertical="center"/>
      <protection/>
    </xf>
    <xf numFmtId="37" fontId="9" fillId="0" borderId="22" xfId="61" applyNumberFormat="1" applyFont="1" applyBorder="1" applyAlignment="1" applyProtection="1">
      <alignment vertical="center"/>
      <protection/>
    </xf>
    <xf numFmtId="37" fontId="9" fillId="0" borderId="23" xfId="61" applyNumberFormat="1" applyFont="1" applyBorder="1" applyAlignment="1" applyProtection="1">
      <alignment vertical="center"/>
      <protection/>
    </xf>
    <xf numFmtId="37" fontId="9" fillId="0" borderId="17" xfId="61" applyNumberFormat="1" applyFont="1" applyBorder="1" applyAlignment="1" applyProtection="1">
      <alignment vertical="center"/>
      <protection/>
    </xf>
    <xf numFmtId="1" fontId="1" fillId="0" borderId="24" xfId="61" applyFont="1" applyBorder="1" applyAlignment="1" applyProtection="1">
      <alignment horizontal="center" vertical="center"/>
      <protection/>
    </xf>
    <xf numFmtId="1" fontId="1" fillId="0" borderId="13" xfId="61" applyFont="1" applyBorder="1" applyAlignment="1" applyProtection="1">
      <alignment vertical="center"/>
      <protection/>
    </xf>
    <xf numFmtId="176" fontId="9" fillId="0" borderId="14" xfId="61" applyNumberFormat="1" applyFont="1" applyBorder="1" applyAlignment="1" applyProtection="1">
      <alignment vertical="center"/>
      <protection/>
    </xf>
    <xf numFmtId="180" fontId="9" fillId="0" borderId="14" xfId="61" applyNumberFormat="1" applyFont="1" applyBorder="1" applyAlignment="1" applyProtection="1">
      <alignment vertical="center"/>
      <protection/>
    </xf>
    <xf numFmtId="2" fontId="9" fillId="0" borderId="14" xfId="61" applyNumberFormat="1" applyFont="1" applyBorder="1" applyAlignment="1" applyProtection="1">
      <alignment vertical="center"/>
      <protection/>
    </xf>
    <xf numFmtId="2" fontId="9" fillId="0" borderId="18" xfId="61" applyNumberFormat="1" applyFont="1" applyBorder="1" applyAlignment="1" applyProtection="1">
      <alignment vertical="center"/>
      <protection/>
    </xf>
    <xf numFmtId="37" fontId="9" fillId="0" borderId="13" xfId="61" applyNumberFormat="1" applyFont="1" applyBorder="1" applyAlignment="1" applyProtection="1">
      <alignment vertical="center"/>
      <protection/>
    </xf>
    <xf numFmtId="37" fontId="9" fillId="0" borderId="14" xfId="61" applyNumberFormat="1" applyFont="1" applyBorder="1" applyAlignment="1" applyProtection="1">
      <alignment vertical="center"/>
      <protection/>
    </xf>
    <xf numFmtId="37" fontId="9" fillId="0" borderId="19" xfId="61" applyNumberFormat="1" applyFont="1" applyBorder="1" applyAlignment="1" applyProtection="1">
      <alignment vertical="center"/>
      <protection/>
    </xf>
    <xf numFmtId="1" fontId="1" fillId="0" borderId="25" xfId="61" applyFont="1" applyBorder="1" applyAlignment="1" applyProtection="1">
      <alignment vertical="center"/>
      <protection/>
    </xf>
    <xf numFmtId="1" fontId="1" fillId="0" borderId="26" xfId="61" applyFont="1" applyBorder="1" applyAlignment="1" applyProtection="1">
      <alignment horizontal="center" vertical="center"/>
      <protection/>
    </xf>
    <xf numFmtId="176" fontId="9" fillId="0" borderId="26" xfId="61" applyNumberFormat="1" applyFont="1" applyBorder="1" applyAlignment="1" applyProtection="1">
      <alignment vertical="center"/>
      <protection/>
    </xf>
    <xf numFmtId="180" fontId="9" fillId="0" borderId="26" xfId="61" applyNumberFormat="1" applyFont="1" applyBorder="1" applyAlignment="1" applyProtection="1">
      <alignment vertical="center"/>
      <protection/>
    </xf>
    <xf numFmtId="2" fontId="9" fillId="0" borderId="26" xfId="61" applyNumberFormat="1" applyFont="1" applyBorder="1" applyAlignment="1" applyProtection="1">
      <alignment vertical="center"/>
      <protection/>
    </xf>
    <xf numFmtId="2" fontId="9" fillId="0" borderId="27" xfId="61" applyNumberFormat="1" applyFont="1" applyBorder="1" applyAlignment="1" applyProtection="1">
      <alignment vertical="center"/>
      <protection/>
    </xf>
    <xf numFmtId="37" fontId="9" fillId="0" borderId="25" xfId="61" applyNumberFormat="1" applyFont="1" applyBorder="1" applyAlignment="1" applyProtection="1">
      <alignment vertical="center"/>
      <protection/>
    </xf>
    <xf numFmtId="37" fontId="9" fillId="0" borderId="26" xfId="61" applyNumberFormat="1" applyFont="1" applyBorder="1" applyAlignment="1" applyProtection="1">
      <alignment vertical="center"/>
      <protection/>
    </xf>
    <xf numFmtId="37" fontId="9" fillId="0" borderId="28" xfId="61" applyNumberFormat="1" applyFont="1" applyBorder="1" applyAlignment="1" applyProtection="1">
      <alignment vertical="center"/>
      <protection/>
    </xf>
    <xf numFmtId="1" fontId="1" fillId="0" borderId="27" xfId="61" applyFont="1" applyBorder="1" applyAlignment="1" applyProtection="1">
      <alignment horizontal="center" vertical="center"/>
      <protection/>
    </xf>
    <xf numFmtId="1" fontId="1" fillId="0" borderId="29" xfId="61" applyFont="1" applyBorder="1" applyAlignment="1" applyProtection="1">
      <alignment vertical="center"/>
      <protection/>
    </xf>
    <xf numFmtId="1" fontId="1" fillId="0" borderId="30" xfId="61" applyFont="1" applyBorder="1" applyAlignment="1" applyProtection="1">
      <alignment horizontal="center" vertical="center"/>
      <protection/>
    </xf>
    <xf numFmtId="176" fontId="9" fillId="0" borderId="30" xfId="61" applyNumberFormat="1" applyFont="1" applyBorder="1" applyAlignment="1" applyProtection="1">
      <alignment vertical="center"/>
      <protection/>
    </xf>
    <xf numFmtId="180" fontId="9" fillId="0" borderId="30" xfId="61" applyNumberFormat="1" applyFont="1" applyBorder="1" applyAlignment="1" applyProtection="1">
      <alignment vertical="center"/>
      <protection/>
    </xf>
    <xf numFmtId="2" fontId="9" fillId="0" borderId="30" xfId="61" applyNumberFormat="1" applyFont="1" applyBorder="1" applyAlignment="1" applyProtection="1">
      <alignment vertical="center"/>
      <protection/>
    </xf>
    <xf numFmtId="2" fontId="9" fillId="0" borderId="31" xfId="61" applyNumberFormat="1" applyFont="1" applyBorder="1" applyAlignment="1" applyProtection="1">
      <alignment vertical="center"/>
      <protection/>
    </xf>
    <xf numFmtId="37" fontId="9" fillId="0" borderId="29" xfId="61" applyNumberFormat="1" applyFont="1" applyBorder="1" applyAlignment="1" applyProtection="1">
      <alignment vertical="center"/>
      <protection/>
    </xf>
    <xf numFmtId="37" fontId="9" fillId="0" borderId="30" xfId="61" applyNumberFormat="1" applyFont="1" applyBorder="1" applyAlignment="1" applyProtection="1">
      <alignment vertical="center"/>
      <protection/>
    </xf>
    <xf numFmtId="37" fontId="9" fillId="0" borderId="32" xfId="61" applyNumberFormat="1" applyFont="1" applyBorder="1" applyAlignment="1" applyProtection="1">
      <alignment vertical="center"/>
      <protection/>
    </xf>
    <xf numFmtId="1" fontId="1" fillId="0" borderId="31" xfId="61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177" fontId="9" fillId="0" borderId="14" xfId="0" applyNumberFormat="1" applyFont="1" applyFill="1" applyBorder="1" applyAlignment="1" applyProtection="1">
      <alignment vertical="center"/>
      <protection/>
    </xf>
    <xf numFmtId="178" fontId="9" fillId="0" borderId="14" xfId="0" applyNumberFormat="1" applyFont="1" applyFill="1" applyBorder="1" applyAlignment="1" applyProtection="1">
      <alignment vertical="center"/>
      <protection/>
    </xf>
    <xf numFmtId="178" fontId="9" fillId="0" borderId="18" xfId="0" applyNumberFormat="1" applyFont="1" applyFill="1" applyBorder="1" applyAlignment="1" applyProtection="1">
      <alignment vertical="center"/>
      <protection/>
    </xf>
    <xf numFmtId="179" fontId="9" fillId="0" borderId="13" xfId="0" applyNumberFormat="1" applyFont="1" applyFill="1" applyBorder="1" applyAlignment="1" applyProtection="1">
      <alignment vertical="center"/>
      <protection/>
    </xf>
    <xf numFmtId="179" fontId="9" fillId="0" borderId="14" xfId="0" applyNumberFormat="1" applyFont="1" applyFill="1" applyBorder="1" applyAlignment="1" applyProtection="1">
      <alignment vertical="center"/>
      <protection/>
    </xf>
    <xf numFmtId="179" fontId="9" fillId="0" borderId="19" xfId="0" applyNumberFormat="1" applyFont="1" applyFill="1" applyBorder="1" applyAlignment="1" applyProtection="1">
      <alignment vertical="center"/>
      <protection/>
    </xf>
    <xf numFmtId="177" fontId="9" fillId="0" borderId="14" xfId="0" applyNumberFormat="1" applyFont="1" applyBorder="1" applyAlignment="1" applyProtection="1">
      <alignment vertical="center"/>
      <protection/>
    </xf>
    <xf numFmtId="178" fontId="9" fillId="0" borderId="14" xfId="0" applyNumberFormat="1" applyFont="1" applyBorder="1" applyAlignment="1" applyProtection="1">
      <alignment vertical="center"/>
      <protection/>
    </xf>
    <xf numFmtId="178" fontId="9" fillId="0" borderId="18" xfId="0" applyNumberFormat="1" applyFont="1" applyBorder="1" applyAlignment="1" applyProtection="1">
      <alignment vertical="center"/>
      <protection/>
    </xf>
    <xf numFmtId="179" fontId="9" fillId="0" borderId="13" xfId="0" applyNumberFormat="1" applyFont="1" applyBorder="1" applyAlignment="1" applyProtection="1">
      <alignment vertical="center"/>
      <protection/>
    </xf>
    <xf numFmtId="179" fontId="9" fillId="0" borderId="14" xfId="0" applyNumberFormat="1" applyFont="1" applyBorder="1" applyAlignment="1" applyProtection="1">
      <alignment vertical="center"/>
      <protection/>
    </xf>
    <xf numFmtId="179" fontId="9" fillId="0" borderId="19" xfId="0" applyNumberFormat="1" applyFont="1" applyBorder="1" applyAlignment="1" applyProtection="1">
      <alignment vertical="center"/>
      <protection/>
    </xf>
    <xf numFmtId="177" fontId="9" fillId="0" borderId="15" xfId="0" applyNumberFormat="1" applyFont="1" applyBorder="1" applyAlignment="1" applyProtection="1">
      <alignment horizontal="right" vertical="center"/>
      <protection/>
    </xf>
    <xf numFmtId="178" fontId="9" fillId="0" borderId="15" xfId="0" applyNumberFormat="1" applyFont="1" applyBorder="1" applyAlignment="1" applyProtection="1">
      <alignment horizontal="right" vertical="center"/>
      <protection/>
    </xf>
    <xf numFmtId="178" fontId="9" fillId="0" borderId="21" xfId="0" applyNumberFormat="1" applyFont="1" applyBorder="1" applyAlignment="1" applyProtection="1">
      <alignment horizontal="right" vertical="center"/>
      <protection/>
    </xf>
    <xf numFmtId="179" fontId="9" fillId="0" borderId="15" xfId="0" applyNumberFormat="1" applyFont="1" applyBorder="1" applyAlignment="1" applyProtection="1">
      <alignment horizontal="right" vertical="center"/>
      <protection/>
    </xf>
    <xf numFmtId="179" fontId="9" fillId="0" borderId="20" xfId="0" applyNumberFormat="1" applyFont="1" applyBorder="1" applyAlignment="1" applyProtection="1">
      <alignment horizontal="right" vertical="center"/>
      <protection/>
    </xf>
    <xf numFmtId="177" fontId="9" fillId="0" borderId="23" xfId="0" applyNumberFormat="1" applyFont="1" applyBorder="1" applyAlignment="1" applyProtection="1">
      <alignment vertical="center"/>
      <protection/>
    </xf>
    <xf numFmtId="178" fontId="9" fillId="0" borderId="23" xfId="0" applyNumberFormat="1" applyFont="1" applyBorder="1" applyAlignment="1" applyProtection="1">
      <alignment vertical="center"/>
      <protection/>
    </xf>
    <xf numFmtId="178" fontId="9" fillId="0" borderId="24" xfId="0" applyNumberFormat="1" applyFont="1" applyBorder="1" applyAlignment="1" applyProtection="1">
      <alignment vertical="center"/>
      <protection/>
    </xf>
    <xf numFmtId="179" fontId="9" fillId="0" borderId="22" xfId="0" applyNumberFormat="1" applyFont="1" applyBorder="1" applyAlignment="1" applyProtection="1">
      <alignment vertical="center"/>
      <protection/>
    </xf>
    <xf numFmtId="179" fontId="9" fillId="0" borderId="23" xfId="0" applyNumberFormat="1" applyFont="1" applyBorder="1" applyAlignment="1" applyProtection="1">
      <alignment vertical="center"/>
      <protection/>
    </xf>
    <xf numFmtId="179" fontId="9" fillId="0" borderId="17" xfId="0" applyNumberFormat="1" applyFont="1" applyBorder="1" applyAlignment="1" applyProtection="1">
      <alignment vertical="center"/>
      <protection/>
    </xf>
    <xf numFmtId="179" fontId="9" fillId="0" borderId="33" xfId="0" applyNumberFormat="1" applyFont="1" applyBorder="1" applyAlignment="1" applyProtection="1">
      <alignment horizontal="right" vertical="center"/>
      <protection/>
    </xf>
    <xf numFmtId="179" fontId="9" fillId="0" borderId="34" xfId="0" applyNumberFormat="1" applyFont="1" applyBorder="1" applyAlignment="1" applyProtection="1">
      <alignment horizontal="right" vertical="center"/>
      <protection/>
    </xf>
    <xf numFmtId="179" fontId="9" fillId="0" borderId="35" xfId="0" applyNumberFormat="1" applyFont="1" applyBorder="1" applyAlignment="1" applyProtection="1">
      <alignment horizontal="right" vertical="center"/>
      <protection/>
    </xf>
    <xf numFmtId="179" fontId="9" fillId="0" borderId="19" xfId="0" applyNumberFormat="1" applyFont="1" applyBorder="1" applyAlignment="1" applyProtection="1">
      <alignment horizontal="right" vertical="center"/>
      <protection/>
    </xf>
    <xf numFmtId="179" fontId="9" fillId="0" borderId="18" xfId="0" applyNumberFormat="1" applyFont="1" applyBorder="1" applyAlignment="1" applyProtection="1">
      <alignment horizontal="right" vertical="center"/>
      <protection/>
    </xf>
    <xf numFmtId="179" fontId="9" fillId="0" borderId="36" xfId="0" applyNumberFormat="1" applyFont="1" applyBorder="1" applyAlignment="1" applyProtection="1">
      <alignment horizontal="right" vertical="center"/>
      <protection/>
    </xf>
    <xf numFmtId="179" fontId="9" fillId="0" borderId="32" xfId="0" applyNumberFormat="1" applyFont="1" applyBorder="1" applyAlignment="1" applyProtection="1">
      <alignment horizontal="right" vertical="center"/>
      <protection/>
    </xf>
    <xf numFmtId="179" fontId="9" fillId="0" borderId="31" xfId="0" applyNumberFormat="1" applyFont="1" applyBorder="1" applyAlignment="1" applyProtection="1">
      <alignment horizontal="right" vertical="center"/>
      <protection/>
    </xf>
    <xf numFmtId="179" fontId="9" fillId="0" borderId="37" xfId="0" applyNumberFormat="1" applyFont="1" applyBorder="1" applyAlignment="1" applyProtection="1">
      <alignment horizontal="right" vertical="center"/>
      <protection/>
    </xf>
    <xf numFmtId="37" fontId="1" fillId="0" borderId="13" xfId="0" applyNumberFormat="1" applyFont="1" applyBorder="1" applyAlignment="1" applyProtection="1">
      <alignment vertical="center"/>
      <protection/>
    </xf>
    <xf numFmtId="37" fontId="1" fillId="0" borderId="14" xfId="0" applyNumberFormat="1" applyFont="1" applyBorder="1" applyAlignment="1" applyProtection="1">
      <alignment vertical="center"/>
      <protection/>
    </xf>
    <xf numFmtId="37" fontId="1" fillId="0" borderId="19" xfId="0" applyNumberFormat="1" applyFont="1" applyBorder="1" applyAlignment="1" applyProtection="1">
      <alignment vertical="center"/>
      <protection/>
    </xf>
    <xf numFmtId="177" fontId="9" fillId="0" borderId="15" xfId="0" applyNumberFormat="1" applyFont="1" applyBorder="1" applyAlignment="1" applyProtection="1">
      <alignment vertical="center"/>
      <protection/>
    </xf>
    <xf numFmtId="178" fontId="9" fillId="0" borderId="15" xfId="0" applyNumberFormat="1" applyFont="1" applyBorder="1" applyAlignment="1" applyProtection="1">
      <alignment vertical="center"/>
      <protection/>
    </xf>
    <xf numFmtId="178" fontId="9" fillId="0" borderId="21" xfId="0" applyNumberFormat="1" applyFont="1" applyBorder="1" applyAlignment="1" applyProtection="1">
      <alignment vertical="center"/>
      <protection/>
    </xf>
    <xf numFmtId="179" fontId="9" fillId="0" borderId="16" xfId="0" applyNumberFormat="1" applyFont="1" applyBorder="1" applyAlignment="1" applyProtection="1">
      <alignment vertical="center"/>
      <protection/>
    </xf>
    <xf numFmtId="179" fontId="9" fillId="0" borderId="15" xfId="0" applyNumberFormat="1" applyFont="1" applyBorder="1" applyAlignment="1" applyProtection="1">
      <alignment vertical="center"/>
      <protection/>
    </xf>
    <xf numFmtId="179" fontId="9" fillId="0" borderId="20" xfId="0" applyNumberFormat="1" applyFont="1" applyBorder="1" applyAlignment="1" applyProtection="1">
      <alignment vertical="center"/>
      <protection/>
    </xf>
    <xf numFmtId="1" fontId="1" fillId="0" borderId="38" xfId="61" applyFont="1" applyBorder="1" applyAlignment="1" applyProtection="1">
      <alignment vertical="center"/>
      <protection/>
    </xf>
    <xf numFmtId="1" fontId="1" fillId="0" borderId="39" xfId="61" applyFont="1" applyBorder="1" applyAlignment="1" applyProtection="1">
      <alignment horizontal="center" vertical="center"/>
      <protection/>
    </xf>
    <xf numFmtId="177" fontId="9" fillId="0" borderId="39" xfId="0" applyNumberFormat="1" applyFont="1" applyBorder="1" applyAlignment="1" applyProtection="1">
      <alignment vertical="center"/>
      <protection/>
    </xf>
    <xf numFmtId="178" fontId="9" fillId="0" borderId="39" xfId="0" applyNumberFormat="1" applyFont="1" applyBorder="1" applyAlignment="1" applyProtection="1">
      <alignment vertical="center"/>
      <protection/>
    </xf>
    <xf numFmtId="178" fontId="9" fillId="0" borderId="34" xfId="0" applyNumberFormat="1" applyFont="1" applyBorder="1" applyAlignment="1" applyProtection="1">
      <alignment vertical="center"/>
      <protection/>
    </xf>
    <xf numFmtId="179" fontId="9" fillId="0" borderId="38" xfId="0" applyNumberFormat="1" applyFont="1" applyBorder="1" applyAlignment="1" applyProtection="1">
      <alignment vertical="center"/>
      <protection/>
    </xf>
    <xf numFmtId="179" fontId="9" fillId="0" borderId="39" xfId="0" applyNumberFormat="1" applyFont="1" applyBorder="1" applyAlignment="1" applyProtection="1">
      <alignment vertical="center"/>
      <protection/>
    </xf>
    <xf numFmtId="179" fontId="9" fillId="0" borderId="33" xfId="0" applyNumberFormat="1" applyFont="1" applyBorder="1" applyAlignment="1" applyProtection="1">
      <alignment vertical="center"/>
      <protection/>
    </xf>
    <xf numFmtId="1" fontId="1" fillId="0" borderId="34" xfId="61" applyFont="1" applyBorder="1" applyAlignment="1" applyProtection="1">
      <alignment horizontal="center" vertical="center"/>
      <protection/>
    </xf>
    <xf numFmtId="177" fontId="9" fillId="0" borderId="30" xfId="0" applyNumberFormat="1" applyFont="1" applyBorder="1" applyAlignment="1" applyProtection="1">
      <alignment vertical="center"/>
      <protection/>
    </xf>
    <xf numFmtId="178" fontId="9" fillId="0" borderId="30" xfId="0" applyNumberFormat="1" applyFont="1" applyBorder="1" applyAlignment="1" applyProtection="1">
      <alignment vertical="center"/>
      <protection/>
    </xf>
    <xf numFmtId="178" fontId="9" fillId="0" borderId="31" xfId="0" applyNumberFormat="1" applyFont="1" applyBorder="1" applyAlignment="1" applyProtection="1">
      <alignment vertical="center"/>
      <protection/>
    </xf>
    <xf numFmtId="179" fontId="9" fillId="0" borderId="29" xfId="0" applyNumberFormat="1" applyFont="1" applyBorder="1" applyAlignment="1" applyProtection="1">
      <alignment vertical="center"/>
      <protection/>
    </xf>
    <xf numFmtId="179" fontId="9" fillId="0" borderId="30" xfId="0" applyNumberFormat="1" applyFont="1" applyBorder="1" applyAlignment="1" applyProtection="1">
      <alignment vertical="center"/>
      <protection/>
    </xf>
    <xf numFmtId="179" fontId="9" fillId="0" borderId="32" xfId="0" applyNumberFormat="1" applyFont="1" applyBorder="1" applyAlignment="1" applyProtection="1">
      <alignment vertical="center"/>
      <protection/>
    </xf>
    <xf numFmtId="49" fontId="9" fillId="0" borderId="19" xfId="0" applyNumberFormat="1" applyFont="1" applyBorder="1" applyAlignment="1" applyProtection="1">
      <alignment horizontal="right" vertical="center"/>
      <protection/>
    </xf>
    <xf numFmtId="179" fontId="9" fillId="0" borderId="36" xfId="0" applyNumberFormat="1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>
      <alignment vertical="center"/>
    </xf>
    <xf numFmtId="179" fontId="9" fillId="0" borderId="36" xfId="0" applyNumberFormat="1" applyFont="1" applyFill="1" applyBorder="1" applyAlignment="1" applyProtection="1">
      <alignment vertical="center"/>
      <protection/>
    </xf>
    <xf numFmtId="179" fontId="9" fillId="0" borderId="41" xfId="0" applyNumberFormat="1" applyFont="1" applyBorder="1" applyAlignment="1" applyProtection="1">
      <alignment horizontal="right" vertical="center"/>
      <protection/>
    </xf>
    <xf numFmtId="178" fontId="9" fillId="0" borderId="23" xfId="0" applyNumberFormat="1" applyFont="1" applyBorder="1" applyAlignment="1" applyProtection="1">
      <alignment horizontal="right" vertical="center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9" fontId="9" fillId="0" borderId="23" xfId="0" applyNumberFormat="1" applyFont="1" applyBorder="1" applyAlignment="1" applyProtection="1">
      <alignment horizontal="right" vertical="center"/>
      <protection/>
    </xf>
    <xf numFmtId="179" fontId="9" fillId="0" borderId="14" xfId="0" applyNumberFormat="1" applyFont="1" applyBorder="1" applyAlignment="1" applyProtection="1">
      <alignment horizontal="right" vertical="center"/>
      <protection/>
    </xf>
    <xf numFmtId="177" fontId="1" fillId="0" borderId="14" xfId="0" applyNumberFormat="1" applyFont="1" applyFill="1" applyBorder="1" applyAlignment="1" applyProtection="1">
      <alignment vertical="center"/>
      <protection/>
    </xf>
    <xf numFmtId="178" fontId="1" fillId="0" borderId="14" xfId="0" applyNumberFormat="1" applyFont="1" applyFill="1" applyBorder="1" applyAlignment="1" applyProtection="1">
      <alignment vertical="center"/>
      <protection/>
    </xf>
    <xf numFmtId="178" fontId="1" fillId="0" borderId="18" xfId="0" applyNumberFormat="1" applyFont="1" applyFill="1" applyBorder="1" applyAlignment="1" applyProtection="1">
      <alignment vertical="center"/>
      <protection/>
    </xf>
    <xf numFmtId="179" fontId="1" fillId="0" borderId="36" xfId="0" applyNumberFormat="1" applyFont="1" applyFill="1" applyBorder="1" applyAlignment="1" applyProtection="1">
      <alignment vertical="center"/>
      <protection/>
    </xf>
    <xf numFmtId="179" fontId="1" fillId="0" borderId="14" xfId="0" applyNumberFormat="1" applyFont="1" applyFill="1" applyBorder="1" applyAlignment="1" applyProtection="1">
      <alignment vertical="center"/>
      <protection/>
    </xf>
    <xf numFmtId="179" fontId="1" fillId="0" borderId="19" xfId="0" applyNumberFormat="1" applyFont="1" applyFill="1" applyBorder="1" applyAlignment="1" applyProtection="1">
      <alignment vertical="center"/>
      <protection/>
    </xf>
    <xf numFmtId="179" fontId="1" fillId="0" borderId="13" xfId="0" applyNumberFormat="1" applyFont="1" applyFill="1" applyBorder="1" applyAlignment="1" applyProtection="1">
      <alignment vertical="center"/>
      <protection/>
    </xf>
    <xf numFmtId="180" fontId="1" fillId="0" borderId="14" xfId="61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177" fontId="9" fillId="0" borderId="14" xfId="0" applyNumberFormat="1" applyFont="1" applyBorder="1" applyAlignment="1" applyProtection="1">
      <alignment horizontal="right" vertical="center"/>
      <protection/>
    </xf>
    <xf numFmtId="179" fontId="9" fillId="0" borderId="14" xfId="0" applyNumberFormat="1" applyFont="1" applyFill="1" applyBorder="1" applyAlignment="1" applyProtection="1">
      <alignment horizontal="right" vertical="center"/>
      <protection/>
    </xf>
    <xf numFmtId="179" fontId="9" fillId="0" borderId="19" xfId="0" applyNumberFormat="1" applyFont="1" applyFill="1" applyBorder="1" applyAlignment="1" applyProtection="1">
      <alignment horizontal="right" vertical="center"/>
      <protection/>
    </xf>
    <xf numFmtId="177" fontId="9" fillId="0" borderId="14" xfId="0" applyNumberFormat="1" applyFont="1" applyFill="1" applyBorder="1" applyAlignment="1" applyProtection="1">
      <alignment horizontal="right" vertical="center"/>
      <protection/>
    </xf>
    <xf numFmtId="1" fontId="1" fillId="0" borderId="12" xfId="61" applyFont="1" applyBorder="1" applyAlignment="1" applyProtection="1">
      <alignment horizontal="center" vertical="center"/>
      <protection/>
    </xf>
    <xf numFmtId="1" fontId="1" fillId="0" borderId="42" xfId="61" applyFont="1" applyBorder="1" applyAlignment="1" applyProtection="1">
      <alignment horizontal="center" vertical="center"/>
      <protection/>
    </xf>
    <xf numFmtId="1" fontId="1" fillId="0" borderId="43" xfId="61" applyFont="1" applyBorder="1" applyAlignment="1" applyProtection="1">
      <alignment horizontal="center" vertical="center"/>
      <protection/>
    </xf>
    <xf numFmtId="1" fontId="1" fillId="0" borderId="14" xfId="61" applyFont="1" applyBorder="1" applyAlignment="1" applyProtection="1">
      <alignment horizontal="center" vertical="center"/>
      <protection/>
    </xf>
    <xf numFmtId="1" fontId="1" fillId="0" borderId="0" xfId="61" applyFont="1" applyBorder="1" applyAlignment="1" applyProtection="1">
      <alignment horizontal="center" vertical="center"/>
      <protection/>
    </xf>
    <xf numFmtId="1" fontId="1" fillId="0" borderId="44" xfId="61" applyFont="1" applyBorder="1" applyAlignment="1" applyProtection="1">
      <alignment horizontal="center" vertical="center"/>
      <protection/>
    </xf>
    <xf numFmtId="1" fontId="1" fillId="0" borderId="15" xfId="61" applyFont="1" applyBorder="1" applyAlignment="1" applyProtection="1">
      <alignment horizontal="center" vertical="center"/>
      <protection/>
    </xf>
    <xf numFmtId="1" fontId="1" fillId="0" borderId="45" xfId="61" applyFont="1" applyBorder="1" applyAlignment="1" applyProtection="1">
      <alignment horizontal="center" vertical="center"/>
      <protection/>
    </xf>
    <xf numFmtId="1" fontId="1" fillId="0" borderId="46" xfId="61" applyFont="1" applyBorder="1" applyAlignment="1" applyProtection="1">
      <alignment horizontal="center" vertical="center"/>
      <protection/>
    </xf>
    <xf numFmtId="1" fontId="1" fillId="0" borderId="12" xfId="61" applyFont="1" applyBorder="1" applyAlignment="1" applyProtection="1">
      <alignment horizontal="center" vertical="center" wrapText="1"/>
      <protection/>
    </xf>
    <xf numFmtId="1" fontId="1" fillId="0" borderId="47" xfId="61" applyFont="1" applyBorder="1" applyAlignment="1" applyProtection="1">
      <alignment horizontal="center" vertical="center"/>
      <protection/>
    </xf>
    <xf numFmtId="1" fontId="1" fillId="0" borderId="48" xfId="61" applyFont="1" applyBorder="1" applyAlignment="1" applyProtection="1">
      <alignment horizontal="center" vertical="center"/>
      <protection/>
    </xf>
    <xf numFmtId="1" fontId="1" fillId="0" borderId="49" xfId="61" applyFont="1" applyBorder="1" applyAlignment="1" applyProtection="1">
      <alignment horizontal="center" vertical="center"/>
      <protection/>
    </xf>
    <xf numFmtId="1" fontId="1" fillId="0" borderId="11" xfId="61" applyFont="1" applyBorder="1" applyAlignment="1" applyProtection="1">
      <alignment horizontal="center" vertical="center"/>
      <protection/>
    </xf>
    <xf numFmtId="1" fontId="1" fillId="0" borderId="13" xfId="61" applyFont="1" applyBorder="1" applyAlignment="1" applyProtection="1">
      <alignment horizontal="center" vertical="center"/>
      <protection/>
    </xf>
    <xf numFmtId="1" fontId="1" fillId="0" borderId="16" xfId="61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1" fontId="5" fillId="0" borderId="0" xfId="61" applyFont="1" applyBorder="1" applyAlignment="1" applyProtection="1">
      <alignment horizontal="right" vertical="center"/>
      <protection/>
    </xf>
    <xf numFmtId="186" fontId="1" fillId="0" borderId="0" xfId="61" applyNumberFormat="1" applyFont="1" applyBorder="1" applyAlignment="1">
      <alignment horizontal="center" vertical="center"/>
      <protection/>
    </xf>
    <xf numFmtId="186" fontId="1" fillId="0" borderId="0" xfId="61" applyNumberFormat="1" applyFont="1" applyBorder="1" applyAlignment="1" applyProtection="1">
      <alignment horizontal="center" vertical="center"/>
      <protection/>
    </xf>
    <xf numFmtId="186" fontId="1" fillId="0" borderId="0" xfId="61" applyNumberFormat="1" applyFont="1" applyBorder="1" applyAlignment="1" applyProtection="1">
      <alignment horizontal="center" vertical="center" wrapText="1"/>
      <protection/>
    </xf>
    <xf numFmtId="186" fontId="1" fillId="0" borderId="0" xfId="61" applyNumberFormat="1" applyFont="1" applyBorder="1" applyAlignment="1">
      <alignment horizontal="center" vertical="center" wrapText="1"/>
      <protection/>
    </xf>
    <xf numFmtId="186" fontId="8" fillId="0" borderId="0" xfId="0" applyNumberFormat="1" applyFont="1" applyBorder="1" applyAlignment="1">
      <alignment horizontal="center" vertical="center" wrapText="1"/>
    </xf>
    <xf numFmtId="186" fontId="8" fillId="0" borderId="0" xfId="0" applyNumberFormat="1" applyFont="1" applyBorder="1" applyAlignment="1">
      <alignment vertical="center" wrapText="1"/>
    </xf>
    <xf numFmtId="186" fontId="1" fillId="0" borderId="0" xfId="61" applyNumberFormat="1" applyFont="1" applyFill="1" applyBorder="1" applyAlignment="1">
      <alignment horizontal="center" vertical="center"/>
      <protection/>
    </xf>
    <xf numFmtId="186" fontId="9" fillId="0" borderId="0" xfId="49" applyNumberFormat="1" applyFont="1" applyFill="1" applyBorder="1" applyAlignment="1">
      <alignment vertical="center"/>
    </xf>
    <xf numFmtId="186" fontId="9" fillId="0" borderId="0" xfId="49" applyNumberFormat="1" applyFont="1" applyFill="1" applyBorder="1" applyAlignment="1">
      <alignment horizontal="right" vertical="center"/>
    </xf>
    <xf numFmtId="186" fontId="10" fillId="0" borderId="0" xfId="49" applyNumberFormat="1" applyFont="1" applyFill="1" applyBorder="1" applyAlignment="1" applyProtection="1">
      <alignment vertical="center"/>
      <protection locked="0"/>
    </xf>
    <xf numFmtId="186" fontId="10" fillId="0" borderId="0" xfId="49" applyNumberFormat="1" applyFont="1" applyFill="1" applyBorder="1" applyAlignment="1" applyProtection="1">
      <alignment horizontal="right" vertical="center"/>
      <protection locked="0"/>
    </xf>
    <xf numFmtId="186" fontId="9" fillId="0" borderId="0" xfId="49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 vertical="center"/>
      <protection/>
    </xf>
    <xf numFmtId="186" fontId="1" fillId="0" borderId="0" xfId="0" applyNumberFormat="1" applyFont="1" applyBorder="1" applyAlignment="1">
      <alignment horizontal="center" vertical="center"/>
    </xf>
    <xf numFmtId="186" fontId="1" fillId="0" borderId="0" xfId="0" applyNumberFormat="1" applyFont="1" applyBorder="1" applyAlignment="1" applyProtection="1">
      <alignment horizontal="center" vertical="center" wrapText="1"/>
      <protection/>
    </xf>
    <xf numFmtId="186" fontId="1" fillId="0" borderId="0" xfId="0" applyNumberFormat="1" applyFont="1" applyBorder="1" applyAlignment="1">
      <alignment horizontal="center" vertical="center"/>
    </xf>
    <xf numFmtId="186" fontId="8" fillId="0" borderId="0" xfId="0" applyNumberFormat="1" applyFont="1" applyBorder="1" applyAlignment="1">
      <alignment horizontal="center"/>
    </xf>
    <xf numFmtId="186" fontId="1" fillId="0" borderId="0" xfId="0" applyNumberFormat="1" applyFont="1" applyBorder="1" applyAlignment="1">
      <alignment horizontal="center" vertical="center" wrapText="1"/>
    </xf>
    <xf numFmtId="186" fontId="1" fillId="0" borderId="0" xfId="0" applyNumberFormat="1" applyFont="1" applyFill="1" applyBorder="1" applyAlignment="1">
      <alignment horizontal="center" vertical="center" wrapText="1"/>
    </xf>
    <xf numFmtId="186" fontId="1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vertical="center"/>
    </xf>
    <xf numFmtId="186" fontId="1" fillId="0" borderId="0" xfId="49" applyNumberFormat="1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horizontal="right" vertical="center"/>
    </xf>
    <xf numFmtId="186" fontId="9" fillId="0" borderId="0" xfId="49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01\Share\200450&#22269;&#27665;&#20581;&#24247;&#20445;&#38522;&#35506;\02&#22269;&#20445;&#36939;&#21942;&#25285;&#24403;\&#9675;&#22269;&#20445;&#12487;&#12540;&#12479;\01-1_&#20107;&#26989;&#29366;&#27841;&#22577;&#21578;&#26360;&#20874;&#23376;&#38306;&#20418;\R&#65299;&#21508;&#34920;\02&#21462;&#12426;&#12414;&#12392;&#12417;\01.&#12487;&#12540;&#12479;&#21462;&#12426;&#32399;&#12417;&#29992;&#65288;R3&#24180;&#24230;&#29256;&#65289;\&#31532;&#65297;&#65374;&#65301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01\Share\200450&#22269;&#27665;&#20581;&#24247;&#20445;&#38522;&#35506;\02&#22269;&#20445;&#36939;&#21942;&#25285;&#24403;\&#9675;&#22269;&#20445;&#12487;&#12540;&#12479;\01-1_&#20107;&#26989;&#29366;&#27841;&#22577;&#21578;&#26360;&#20874;&#23376;&#38306;&#20418;\R&#65299;&#21508;&#34920;\02&#21462;&#12426;&#12414;&#12392;&#12417;\01.&#12487;&#12540;&#12479;&#21462;&#12426;&#32399;&#12417;&#29992;&#65288;R3&#24180;&#24230;&#29256;&#65289;\&#31532;&#65297;&#65296;&#65374;&#65297;&#65297;&#34920;(&#20182;&#12398;&#34920;&#12363;&#12425;&#12522;&#12531;&#12463;&#12364;&#12363;&#12363;&#12387;&#12390;&#12356;&#12427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01\Share\200450&#22269;&#27665;&#20581;&#24247;&#20445;&#38522;&#35506;\02&#22269;&#20445;&#36939;&#21942;&#25285;&#24403;\&#9675;&#22269;&#20445;&#12487;&#12540;&#12479;\01-1_&#20107;&#26989;&#29366;&#27841;&#22577;&#21578;&#26360;&#20874;&#23376;&#38306;&#20418;\R&#65299;&#21508;&#34920;\02&#21462;&#12426;&#12414;&#12392;&#12417;\01.&#12487;&#12540;&#12479;&#21462;&#12426;&#32399;&#12417;&#29992;&#65288;R3&#24180;&#24230;&#29256;&#65289;\&#31532;&#65297;&#65298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01\Share\200450&#22269;&#27665;&#20581;&#24247;&#20445;&#38522;&#35506;\02&#22269;&#20445;&#36939;&#21942;&#25285;&#24403;\&#9675;&#22269;&#20445;&#12487;&#12540;&#12479;\01-1_&#20107;&#26989;&#29366;&#27841;&#22577;&#21578;&#26360;&#20874;&#23376;&#38306;&#20418;\R&#65299;&#21508;&#34920;\02&#21462;&#12426;&#12414;&#12392;&#12417;\01.&#12487;&#12540;&#12479;&#21462;&#12426;&#32399;&#12417;&#29992;&#65288;R3&#24180;&#24230;&#29256;&#65289;\&#31532;&#65297;&#6529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１"/>
      <sheetName val="第１表２"/>
      <sheetName val="第１表３"/>
      <sheetName val="第１表４"/>
      <sheetName val="第２表"/>
      <sheetName val="第３表１"/>
      <sheetName val="第３表２"/>
      <sheetName val="第３表３"/>
      <sheetName val="第３表４"/>
      <sheetName val="第３表５"/>
      <sheetName val="第３表６"/>
      <sheetName val="第３表７"/>
      <sheetName val="第３表８"/>
      <sheetName val="第４表"/>
      <sheetName val="第５表１"/>
      <sheetName val="第５表２"/>
      <sheetName val="第５表３"/>
      <sheetName val="P58（内訳）"/>
    </sheetNames>
    <sheetDataSet>
      <sheetData sheetId="1">
        <row r="13">
          <cell r="N13">
            <v>45898</v>
          </cell>
        </row>
        <row r="14">
          <cell r="N14">
            <v>27355</v>
          </cell>
        </row>
        <row r="15">
          <cell r="N15">
            <v>12479</v>
          </cell>
        </row>
        <row r="16">
          <cell r="N16">
            <v>4034</v>
          </cell>
        </row>
        <row r="17">
          <cell r="N17">
            <v>11240</v>
          </cell>
        </row>
        <row r="18">
          <cell r="N18">
            <v>9930</v>
          </cell>
        </row>
        <row r="19">
          <cell r="N19">
            <v>6564</v>
          </cell>
        </row>
        <row r="20">
          <cell r="N20">
            <v>8533</v>
          </cell>
        </row>
        <row r="21">
          <cell r="N21">
            <v>5527</v>
          </cell>
        </row>
        <row r="22">
          <cell r="N22">
            <v>6247</v>
          </cell>
        </row>
        <row r="23">
          <cell r="N23">
            <v>2733</v>
          </cell>
        </row>
        <row r="24">
          <cell r="N24">
            <v>3510</v>
          </cell>
        </row>
        <row r="25">
          <cell r="N25">
            <v>1675</v>
          </cell>
        </row>
        <row r="26">
          <cell r="N26">
            <v>5316</v>
          </cell>
        </row>
        <row r="27">
          <cell r="N27">
            <v>1611</v>
          </cell>
        </row>
        <row r="28">
          <cell r="N28">
            <v>4114</v>
          </cell>
        </row>
        <row r="29">
          <cell r="N29">
            <v>1496</v>
          </cell>
        </row>
        <row r="30">
          <cell r="N30">
            <v>1893</v>
          </cell>
        </row>
        <row r="31">
          <cell r="N31">
            <v>6027</v>
          </cell>
        </row>
        <row r="32">
          <cell r="N32">
            <v>2473</v>
          </cell>
        </row>
        <row r="33">
          <cell r="N33">
            <v>1604</v>
          </cell>
        </row>
        <row r="34">
          <cell r="N34">
            <v>2109</v>
          </cell>
        </row>
        <row r="35">
          <cell r="N35">
            <v>6327</v>
          </cell>
        </row>
      </sheetData>
      <sheetData sheetId="2"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 t="str">
            <v>－</v>
          </cell>
        </row>
        <row r="34">
          <cell r="J34" t="str">
            <v>－</v>
          </cell>
        </row>
        <row r="35">
          <cell r="J35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０表"/>
      <sheetName val="１１表１"/>
      <sheetName val="１１表２"/>
      <sheetName val="１１表３"/>
      <sheetName val="１１表４"/>
    </sheetNames>
    <sheetDataSet>
      <sheetData sheetId="1">
        <row r="13">
          <cell r="D13">
            <v>14816</v>
          </cell>
          <cell r="E13">
            <v>258710</v>
          </cell>
          <cell r="F13">
            <v>8309667237</v>
          </cell>
          <cell r="G13">
            <v>437795</v>
          </cell>
          <cell r="H13">
            <v>732119</v>
          </cell>
          <cell r="I13">
            <v>7140381571</v>
          </cell>
          <cell r="J13">
            <v>97701</v>
          </cell>
          <cell r="K13">
            <v>182013</v>
          </cell>
          <cell r="L13">
            <v>1314123805</v>
          </cell>
        </row>
        <row r="14">
          <cell r="D14">
            <v>9096</v>
          </cell>
          <cell r="E14">
            <v>165522</v>
          </cell>
          <cell r="F14">
            <v>5289382776</v>
          </cell>
          <cell r="G14">
            <v>250997</v>
          </cell>
          <cell r="H14">
            <v>401043</v>
          </cell>
          <cell r="I14">
            <v>4190308344</v>
          </cell>
          <cell r="J14">
            <v>55287</v>
          </cell>
          <cell r="K14">
            <v>94657</v>
          </cell>
          <cell r="L14">
            <v>712114920</v>
          </cell>
        </row>
        <row r="15">
          <cell r="D15">
            <v>4294</v>
          </cell>
          <cell r="E15">
            <v>85387</v>
          </cell>
          <cell r="F15">
            <v>2643195377</v>
          </cell>
          <cell r="G15">
            <v>114389</v>
          </cell>
          <cell r="H15">
            <v>202368</v>
          </cell>
          <cell r="I15">
            <v>1818893305</v>
          </cell>
          <cell r="J15">
            <v>26352</v>
          </cell>
          <cell r="K15">
            <v>48061</v>
          </cell>
          <cell r="L15">
            <v>344839250</v>
          </cell>
        </row>
        <row r="16">
          <cell r="D16">
            <v>1690</v>
          </cell>
          <cell r="E16">
            <v>31107</v>
          </cell>
          <cell r="F16">
            <v>968686259</v>
          </cell>
          <cell r="G16">
            <v>41576</v>
          </cell>
          <cell r="H16">
            <v>70122</v>
          </cell>
          <cell r="I16">
            <v>706635865</v>
          </cell>
          <cell r="J16">
            <v>8654</v>
          </cell>
          <cell r="K16">
            <v>16488</v>
          </cell>
          <cell r="L16">
            <v>109481280</v>
          </cell>
        </row>
        <row r="17">
          <cell r="D17">
            <v>4559</v>
          </cell>
          <cell r="E17">
            <v>84812</v>
          </cell>
          <cell r="F17">
            <v>2511781041</v>
          </cell>
          <cell r="G17">
            <v>106364</v>
          </cell>
          <cell r="H17">
            <v>174189</v>
          </cell>
          <cell r="I17">
            <v>1692647389</v>
          </cell>
          <cell r="J17">
            <v>20998</v>
          </cell>
          <cell r="K17">
            <v>37659</v>
          </cell>
          <cell r="L17">
            <v>283074370</v>
          </cell>
        </row>
        <row r="18">
          <cell r="D18">
            <v>3734</v>
          </cell>
          <cell r="E18">
            <v>65791</v>
          </cell>
          <cell r="F18">
            <v>2055512140</v>
          </cell>
          <cell r="G18">
            <v>102556</v>
          </cell>
          <cell r="H18">
            <v>163097</v>
          </cell>
          <cell r="I18">
            <v>1474536113</v>
          </cell>
          <cell r="J18">
            <v>21209</v>
          </cell>
          <cell r="K18">
            <v>38796</v>
          </cell>
          <cell r="L18">
            <v>297452050</v>
          </cell>
        </row>
        <row r="19">
          <cell r="D19">
            <v>2462</v>
          </cell>
          <cell r="E19">
            <v>42017</v>
          </cell>
          <cell r="F19">
            <v>1263186104</v>
          </cell>
          <cell r="G19">
            <v>60269</v>
          </cell>
          <cell r="H19">
            <v>90783</v>
          </cell>
          <cell r="I19">
            <v>887360388</v>
          </cell>
          <cell r="J19">
            <v>13985</v>
          </cell>
          <cell r="K19">
            <v>24706</v>
          </cell>
          <cell r="L19">
            <v>180346780</v>
          </cell>
        </row>
        <row r="20">
          <cell r="D20">
            <v>3035</v>
          </cell>
          <cell r="E20">
            <v>51249</v>
          </cell>
          <cell r="F20">
            <v>1785550903</v>
          </cell>
          <cell r="G20">
            <v>82208</v>
          </cell>
          <cell r="H20">
            <v>136522</v>
          </cell>
          <cell r="I20">
            <v>1330389373</v>
          </cell>
          <cell r="J20">
            <v>18848</v>
          </cell>
          <cell r="K20">
            <v>35474</v>
          </cell>
          <cell r="L20">
            <v>254239010</v>
          </cell>
        </row>
        <row r="21">
          <cell r="D21">
            <v>2501</v>
          </cell>
          <cell r="E21">
            <v>46680</v>
          </cell>
          <cell r="F21">
            <v>1380363389</v>
          </cell>
          <cell r="G21">
            <v>55334</v>
          </cell>
          <cell r="H21">
            <v>92635</v>
          </cell>
          <cell r="I21">
            <v>873599155</v>
          </cell>
          <cell r="J21">
            <v>14244</v>
          </cell>
          <cell r="K21">
            <v>24589</v>
          </cell>
          <cell r="L21">
            <v>187477030</v>
          </cell>
        </row>
        <row r="22">
          <cell r="D22">
            <v>2215</v>
          </cell>
          <cell r="E22">
            <v>40846</v>
          </cell>
          <cell r="F22">
            <v>1303340691</v>
          </cell>
          <cell r="G22">
            <v>63585</v>
          </cell>
          <cell r="H22">
            <v>105413</v>
          </cell>
          <cell r="I22">
            <v>1080745000</v>
          </cell>
          <cell r="J22">
            <v>13562</v>
          </cell>
          <cell r="K22">
            <v>25201</v>
          </cell>
          <cell r="L22">
            <v>174608960</v>
          </cell>
        </row>
        <row r="23">
          <cell r="D23">
            <v>979</v>
          </cell>
          <cell r="E23">
            <v>18148</v>
          </cell>
          <cell r="F23">
            <v>612742147</v>
          </cell>
          <cell r="G23">
            <v>27307</v>
          </cell>
          <cell r="H23">
            <v>43801</v>
          </cell>
          <cell r="I23">
            <v>438427406</v>
          </cell>
          <cell r="J23">
            <v>6071</v>
          </cell>
          <cell r="K23">
            <v>10664</v>
          </cell>
          <cell r="L23">
            <v>77494350</v>
          </cell>
        </row>
        <row r="24">
          <cell r="D24">
            <v>1010</v>
          </cell>
          <cell r="E24">
            <v>15940</v>
          </cell>
          <cell r="F24">
            <v>597669661</v>
          </cell>
          <cell r="G24">
            <v>34229</v>
          </cell>
          <cell r="H24">
            <v>53568</v>
          </cell>
          <cell r="I24">
            <v>556961262</v>
          </cell>
          <cell r="J24">
            <v>7318</v>
          </cell>
          <cell r="K24">
            <v>13412</v>
          </cell>
          <cell r="L24">
            <v>97198390</v>
          </cell>
        </row>
        <row r="25">
          <cell r="D25">
            <v>635</v>
          </cell>
          <cell r="E25">
            <v>11556</v>
          </cell>
          <cell r="F25">
            <v>357437756</v>
          </cell>
          <cell r="G25">
            <v>16812</v>
          </cell>
          <cell r="H25">
            <v>23910</v>
          </cell>
          <cell r="I25">
            <v>256482768</v>
          </cell>
          <cell r="J25">
            <v>3684</v>
          </cell>
          <cell r="K25">
            <v>6530</v>
          </cell>
          <cell r="L25">
            <v>45858500</v>
          </cell>
        </row>
        <row r="26">
          <cell r="D26">
            <v>2286</v>
          </cell>
          <cell r="E26">
            <v>46066</v>
          </cell>
          <cell r="F26">
            <v>1347945999</v>
          </cell>
          <cell r="G26">
            <v>57588</v>
          </cell>
          <cell r="H26">
            <v>98674</v>
          </cell>
          <cell r="I26">
            <v>1044309418</v>
          </cell>
          <cell r="J26">
            <v>11274</v>
          </cell>
          <cell r="K26">
            <v>19849</v>
          </cell>
          <cell r="L26">
            <v>143695050</v>
          </cell>
        </row>
        <row r="27">
          <cell r="D27">
            <v>517</v>
          </cell>
          <cell r="E27">
            <v>9044</v>
          </cell>
          <cell r="F27">
            <v>326803510</v>
          </cell>
          <cell r="G27">
            <v>14476</v>
          </cell>
          <cell r="H27">
            <v>22451</v>
          </cell>
          <cell r="I27">
            <v>293330970</v>
          </cell>
          <cell r="J27">
            <v>2406</v>
          </cell>
          <cell r="K27">
            <v>4179</v>
          </cell>
          <cell r="L27">
            <v>32505090</v>
          </cell>
        </row>
        <row r="28">
          <cell r="D28">
            <v>1640</v>
          </cell>
          <cell r="E28">
            <v>28918</v>
          </cell>
          <cell r="F28">
            <v>859220080</v>
          </cell>
          <cell r="G28">
            <v>41331</v>
          </cell>
          <cell r="H28">
            <v>66420</v>
          </cell>
          <cell r="I28">
            <v>641270544</v>
          </cell>
          <cell r="J28">
            <v>8418</v>
          </cell>
          <cell r="K28">
            <v>14088</v>
          </cell>
          <cell r="L28">
            <v>105437360</v>
          </cell>
        </row>
        <row r="29">
          <cell r="D29">
            <v>665</v>
          </cell>
          <cell r="E29">
            <v>12541</v>
          </cell>
          <cell r="F29">
            <v>351920990</v>
          </cell>
          <cell r="G29">
            <v>15287</v>
          </cell>
          <cell r="H29">
            <v>25961</v>
          </cell>
          <cell r="I29">
            <v>233787000</v>
          </cell>
          <cell r="J29">
            <v>2928</v>
          </cell>
          <cell r="K29">
            <v>6442</v>
          </cell>
          <cell r="L29">
            <v>44034160</v>
          </cell>
        </row>
        <row r="30">
          <cell r="D30">
            <v>662</v>
          </cell>
          <cell r="E30">
            <v>13247</v>
          </cell>
          <cell r="F30">
            <v>324519110</v>
          </cell>
          <cell r="G30">
            <v>18056</v>
          </cell>
          <cell r="H30">
            <v>27841</v>
          </cell>
          <cell r="I30">
            <v>259029860</v>
          </cell>
          <cell r="J30">
            <v>3749</v>
          </cell>
          <cell r="K30">
            <v>7569</v>
          </cell>
          <cell r="L30">
            <v>53800840</v>
          </cell>
        </row>
        <row r="31">
          <cell r="D31">
            <v>2217</v>
          </cell>
          <cell r="E31">
            <v>41091</v>
          </cell>
          <cell r="F31">
            <v>1186273460</v>
          </cell>
          <cell r="G31">
            <v>57912</v>
          </cell>
          <cell r="H31">
            <v>92519</v>
          </cell>
          <cell r="I31">
            <v>958200024</v>
          </cell>
          <cell r="J31">
            <v>12490</v>
          </cell>
          <cell r="K31">
            <v>23272</v>
          </cell>
          <cell r="L31">
            <v>171942020</v>
          </cell>
        </row>
        <row r="32">
          <cell r="D32">
            <v>960</v>
          </cell>
          <cell r="E32">
            <v>17551</v>
          </cell>
          <cell r="F32">
            <v>525887780</v>
          </cell>
          <cell r="G32">
            <v>20455</v>
          </cell>
          <cell r="H32">
            <v>31092</v>
          </cell>
          <cell r="I32">
            <v>278383870</v>
          </cell>
          <cell r="J32">
            <v>4312</v>
          </cell>
          <cell r="K32">
            <v>7496</v>
          </cell>
          <cell r="L32">
            <v>54537230</v>
          </cell>
        </row>
        <row r="33">
          <cell r="D33">
            <v>225</v>
          </cell>
          <cell r="E33">
            <v>3150</v>
          </cell>
          <cell r="F33">
            <v>129430570</v>
          </cell>
          <cell r="G33">
            <v>9310</v>
          </cell>
          <cell r="H33">
            <v>13697</v>
          </cell>
          <cell r="I33">
            <v>164672000</v>
          </cell>
          <cell r="J33">
            <v>3788</v>
          </cell>
          <cell r="K33">
            <v>6070</v>
          </cell>
          <cell r="L33">
            <v>41882250</v>
          </cell>
        </row>
        <row r="34">
          <cell r="D34">
            <v>242</v>
          </cell>
          <cell r="E34">
            <v>2186</v>
          </cell>
          <cell r="F34">
            <v>106728640</v>
          </cell>
          <cell r="G34">
            <v>13149</v>
          </cell>
          <cell r="H34">
            <v>17719</v>
          </cell>
          <cell r="I34">
            <v>162157332</v>
          </cell>
          <cell r="J34">
            <v>2824</v>
          </cell>
          <cell r="K34">
            <v>4354</v>
          </cell>
          <cell r="L34">
            <v>35651330</v>
          </cell>
        </row>
        <row r="35">
          <cell r="D35">
            <v>1079</v>
          </cell>
          <cell r="E35">
            <v>12119</v>
          </cell>
          <cell r="F35">
            <v>584908940</v>
          </cell>
          <cell r="G35">
            <v>44485</v>
          </cell>
          <cell r="H35">
            <v>66849</v>
          </cell>
          <cell r="I35">
            <v>590871148</v>
          </cell>
          <cell r="J35">
            <v>10697</v>
          </cell>
          <cell r="K35">
            <v>19177</v>
          </cell>
          <cell r="L35">
            <v>138306420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１２表１"/>
      <sheetName val="１２表２"/>
      <sheetName val="１２表３"/>
      <sheetName val="１２表４"/>
      <sheetName val="１２表５"/>
      <sheetName val="１２表６"/>
      <sheetName val="１２表７"/>
      <sheetName val="１２表８"/>
      <sheetName val="１２表９"/>
      <sheetName val="１２表１０"/>
      <sheetName val="１２表１１"/>
      <sheetName val="１２表１２"/>
      <sheetName val="１２表１３"/>
      <sheetName val="１２表１４"/>
      <sheetName val="１２表１５"/>
      <sheetName val="１２表１６"/>
    </sheetNames>
    <sheetDataSet>
      <sheetData sheetId="0">
        <row r="13">
          <cell r="D13">
            <v>14816</v>
          </cell>
          <cell r="E13">
            <v>258710</v>
          </cell>
          <cell r="F13">
            <v>8309675597</v>
          </cell>
          <cell r="G13">
            <v>437795</v>
          </cell>
          <cell r="H13">
            <v>732119</v>
          </cell>
          <cell r="I13">
            <v>7140381571</v>
          </cell>
          <cell r="J13">
            <v>97701</v>
          </cell>
          <cell r="K13">
            <v>182013</v>
          </cell>
          <cell r="L13">
            <v>1314123805</v>
          </cell>
        </row>
        <row r="14">
          <cell r="D14">
            <v>9094</v>
          </cell>
          <cell r="E14">
            <v>165484</v>
          </cell>
          <cell r="F14">
            <v>5287536256</v>
          </cell>
          <cell r="G14">
            <v>250916</v>
          </cell>
          <cell r="H14">
            <v>400923</v>
          </cell>
          <cell r="I14">
            <v>4189161194</v>
          </cell>
          <cell r="J14">
            <v>55282</v>
          </cell>
          <cell r="K14">
            <v>94648</v>
          </cell>
          <cell r="L14">
            <v>712060140</v>
          </cell>
        </row>
        <row r="15">
          <cell r="D15">
            <v>4294</v>
          </cell>
          <cell r="E15">
            <v>85387</v>
          </cell>
          <cell r="F15">
            <v>2643222427</v>
          </cell>
          <cell r="G15">
            <v>114389</v>
          </cell>
          <cell r="H15">
            <v>202368</v>
          </cell>
          <cell r="I15">
            <v>1819006005</v>
          </cell>
          <cell r="J15">
            <v>26352</v>
          </cell>
          <cell r="K15">
            <v>48061</v>
          </cell>
          <cell r="L15">
            <v>344839250</v>
          </cell>
        </row>
        <row r="16">
          <cell r="D16">
            <v>1690</v>
          </cell>
          <cell r="E16">
            <v>31107</v>
          </cell>
          <cell r="F16">
            <v>968686479</v>
          </cell>
          <cell r="G16">
            <v>41576</v>
          </cell>
          <cell r="H16">
            <v>70122</v>
          </cell>
          <cell r="I16">
            <v>706635865</v>
          </cell>
          <cell r="J16">
            <v>8654</v>
          </cell>
          <cell r="K16">
            <v>16488</v>
          </cell>
          <cell r="L16">
            <v>109481280</v>
          </cell>
        </row>
        <row r="17">
          <cell r="D17">
            <v>4559</v>
          </cell>
          <cell r="E17">
            <v>84812</v>
          </cell>
          <cell r="F17">
            <v>2511781321</v>
          </cell>
          <cell r="G17">
            <v>106364</v>
          </cell>
          <cell r="H17">
            <v>174189</v>
          </cell>
          <cell r="I17">
            <v>1692647389</v>
          </cell>
          <cell r="J17">
            <v>20998</v>
          </cell>
          <cell r="K17">
            <v>37659</v>
          </cell>
          <cell r="L17">
            <v>283074370</v>
          </cell>
        </row>
        <row r="18">
          <cell r="D18">
            <v>3734</v>
          </cell>
          <cell r="E18">
            <v>65791</v>
          </cell>
          <cell r="F18">
            <v>2055512140</v>
          </cell>
          <cell r="G18">
            <v>102556</v>
          </cell>
          <cell r="H18">
            <v>163097</v>
          </cell>
          <cell r="I18">
            <v>1474536113</v>
          </cell>
          <cell r="J18">
            <v>21209</v>
          </cell>
          <cell r="K18">
            <v>38796</v>
          </cell>
          <cell r="L18">
            <v>297452050</v>
          </cell>
        </row>
        <row r="19">
          <cell r="D19">
            <v>2462</v>
          </cell>
          <cell r="E19">
            <v>42017</v>
          </cell>
          <cell r="F19">
            <v>1263186104</v>
          </cell>
          <cell r="G19">
            <v>60269</v>
          </cell>
          <cell r="H19">
            <v>90783</v>
          </cell>
          <cell r="I19">
            <v>887360388</v>
          </cell>
          <cell r="J19">
            <v>13985</v>
          </cell>
          <cell r="K19">
            <v>24706</v>
          </cell>
          <cell r="L19">
            <v>180346780</v>
          </cell>
        </row>
        <row r="20">
          <cell r="D20">
            <v>3035</v>
          </cell>
          <cell r="E20">
            <v>51249</v>
          </cell>
          <cell r="F20">
            <v>1785550903</v>
          </cell>
          <cell r="G20">
            <v>82208</v>
          </cell>
          <cell r="H20">
            <v>136522</v>
          </cell>
          <cell r="I20">
            <v>1330389373</v>
          </cell>
          <cell r="J20">
            <v>18848</v>
          </cell>
          <cell r="K20">
            <v>35474</v>
          </cell>
          <cell r="L20">
            <v>254239010</v>
          </cell>
        </row>
        <row r="21">
          <cell r="D21">
            <v>2501</v>
          </cell>
          <cell r="E21">
            <v>46680</v>
          </cell>
          <cell r="F21">
            <v>1380363389</v>
          </cell>
          <cell r="G21">
            <v>55334</v>
          </cell>
          <cell r="H21">
            <v>92635</v>
          </cell>
          <cell r="I21">
            <v>873599155</v>
          </cell>
          <cell r="J21">
            <v>14244</v>
          </cell>
          <cell r="K21">
            <v>24589</v>
          </cell>
          <cell r="L21">
            <v>187477030</v>
          </cell>
        </row>
        <row r="22">
          <cell r="D22">
            <v>2215</v>
          </cell>
          <cell r="E22">
            <v>40846</v>
          </cell>
          <cell r="F22">
            <v>1303416641</v>
          </cell>
          <cell r="G22">
            <v>63584</v>
          </cell>
          <cell r="H22">
            <v>105412</v>
          </cell>
          <cell r="I22">
            <v>1080741630</v>
          </cell>
          <cell r="J22">
            <v>13562</v>
          </cell>
          <cell r="K22">
            <v>25201</v>
          </cell>
          <cell r="L22">
            <v>174608960</v>
          </cell>
        </row>
        <row r="23">
          <cell r="D23">
            <v>979</v>
          </cell>
          <cell r="E23">
            <v>18148</v>
          </cell>
          <cell r="F23">
            <v>612742147</v>
          </cell>
          <cell r="G23">
            <v>27307</v>
          </cell>
          <cell r="H23">
            <v>43801</v>
          </cell>
          <cell r="I23">
            <v>438427406</v>
          </cell>
          <cell r="J23">
            <v>6071</v>
          </cell>
          <cell r="K23">
            <v>10664</v>
          </cell>
          <cell r="L23">
            <v>77494350</v>
          </cell>
        </row>
        <row r="24">
          <cell r="D24">
            <v>1010</v>
          </cell>
          <cell r="E24">
            <v>15940</v>
          </cell>
          <cell r="F24">
            <v>597669661</v>
          </cell>
          <cell r="G24">
            <v>34229</v>
          </cell>
          <cell r="H24">
            <v>53568</v>
          </cell>
          <cell r="I24">
            <v>556961262</v>
          </cell>
          <cell r="J24">
            <v>7318</v>
          </cell>
          <cell r="K24">
            <v>13412</v>
          </cell>
          <cell r="L24">
            <v>97198390</v>
          </cell>
        </row>
        <row r="25">
          <cell r="D25">
            <v>635</v>
          </cell>
          <cell r="E25">
            <v>11556</v>
          </cell>
          <cell r="F25">
            <v>357437756</v>
          </cell>
          <cell r="G25">
            <v>16812</v>
          </cell>
          <cell r="H25">
            <v>23910</v>
          </cell>
          <cell r="I25">
            <v>256482768</v>
          </cell>
          <cell r="J25">
            <v>3684</v>
          </cell>
          <cell r="K25">
            <v>6530</v>
          </cell>
          <cell r="L25">
            <v>45858500</v>
          </cell>
        </row>
        <row r="26">
          <cell r="D26">
            <v>2286</v>
          </cell>
          <cell r="E26">
            <v>46066</v>
          </cell>
          <cell r="F26">
            <v>1347945999</v>
          </cell>
          <cell r="G26">
            <v>57588</v>
          </cell>
          <cell r="H26">
            <v>98674</v>
          </cell>
          <cell r="I26">
            <v>1044309418</v>
          </cell>
          <cell r="J26">
            <v>11274</v>
          </cell>
          <cell r="K26">
            <v>19849</v>
          </cell>
          <cell r="L26">
            <v>143695050</v>
          </cell>
        </row>
        <row r="27">
          <cell r="D27">
            <v>517</v>
          </cell>
          <cell r="E27">
            <v>9044</v>
          </cell>
          <cell r="F27">
            <v>326809280</v>
          </cell>
          <cell r="G27">
            <v>14476</v>
          </cell>
          <cell r="H27">
            <v>22451</v>
          </cell>
          <cell r="I27">
            <v>293331450</v>
          </cell>
          <cell r="J27">
            <v>2406</v>
          </cell>
          <cell r="K27">
            <v>4179</v>
          </cell>
          <cell r="L27">
            <v>32505090</v>
          </cell>
        </row>
        <row r="28">
          <cell r="D28">
            <v>1640</v>
          </cell>
          <cell r="E28">
            <v>28918</v>
          </cell>
          <cell r="F28">
            <v>859220080</v>
          </cell>
          <cell r="G28">
            <v>41331</v>
          </cell>
          <cell r="H28">
            <v>66420</v>
          </cell>
          <cell r="I28">
            <v>641270544</v>
          </cell>
          <cell r="J28">
            <v>8418</v>
          </cell>
          <cell r="K28">
            <v>14088</v>
          </cell>
          <cell r="L28">
            <v>105437360</v>
          </cell>
        </row>
        <row r="29">
          <cell r="D29">
            <v>665</v>
          </cell>
          <cell r="E29">
            <v>12541</v>
          </cell>
          <cell r="F29">
            <v>351920990</v>
          </cell>
          <cell r="G29">
            <v>15288</v>
          </cell>
          <cell r="H29">
            <v>25962</v>
          </cell>
          <cell r="I29">
            <v>233794980</v>
          </cell>
          <cell r="J29">
            <v>2928</v>
          </cell>
          <cell r="K29">
            <v>6442</v>
          </cell>
          <cell r="L29">
            <v>44034160</v>
          </cell>
        </row>
        <row r="30">
          <cell r="D30">
            <v>662</v>
          </cell>
          <cell r="E30">
            <v>13247</v>
          </cell>
          <cell r="F30">
            <v>324519110</v>
          </cell>
          <cell r="G30">
            <v>18056</v>
          </cell>
          <cell r="H30">
            <v>27841</v>
          </cell>
          <cell r="I30">
            <v>259029860</v>
          </cell>
          <cell r="J30">
            <v>3749</v>
          </cell>
          <cell r="K30">
            <v>7569</v>
          </cell>
          <cell r="L30">
            <v>53800840</v>
          </cell>
        </row>
        <row r="31">
          <cell r="D31">
            <v>2217</v>
          </cell>
          <cell r="E31">
            <v>41091</v>
          </cell>
          <cell r="F31">
            <v>1186273460</v>
          </cell>
          <cell r="G31">
            <v>57912</v>
          </cell>
          <cell r="H31">
            <v>92519</v>
          </cell>
          <cell r="I31">
            <v>958200024</v>
          </cell>
          <cell r="J31">
            <v>12490</v>
          </cell>
          <cell r="K31">
            <v>23272</v>
          </cell>
          <cell r="L31">
            <v>171942020</v>
          </cell>
        </row>
        <row r="32">
          <cell r="D32">
            <v>960</v>
          </cell>
          <cell r="E32">
            <v>17551</v>
          </cell>
          <cell r="F32">
            <v>525887780</v>
          </cell>
          <cell r="G32">
            <v>20455</v>
          </cell>
          <cell r="H32">
            <v>31092</v>
          </cell>
          <cell r="I32">
            <v>278383870</v>
          </cell>
          <cell r="J32">
            <v>4312</v>
          </cell>
          <cell r="K32">
            <v>7496</v>
          </cell>
          <cell r="L32">
            <v>54537230</v>
          </cell>
        </row>
        <row r="33">
          <cell r="D33">
            <v>225</v>
          </cell>
          <cell r="E33">
            <v>3150</v>
          </cell>
          <cell r="F33">
            <v>129430570</v>
          </cell>
          <cell r="G33">
            <v>9310</v>
          </cell>
          <cell r="H33">
            <v>13697</v>
          </cell>
          <cell r="I33">
            <v>164672000</v>
          </cell>
          <cell r="J33">
            <v>3788</v>
          </cell>
          <cell r="K33">
            <v>6070</v>
          </cell>
          <cell r="L33">
            <v>41882250</v>
          </cell>
        </row>
        <row r="34">
          <cell r="D34">
            <v>242</v>
          </cell>
          <cell r="E34">
            <v>2186</v>
          </cell>
          <cell r="F34">
            <v>106728640</v>
          </cell>
          <cell r="G34">
            <v>13149</v>
          </cell>
          <cell r="H34">
            <v>17719</v>
          </cell>
          <cell r="I34">
            <v>162157332</v>
          </cell>
          <cell r="J34">
            <v>2824</v>
          </cell>
          <cell r="K34">
            <v>4354</v>
          </cell>
          <cell r="L34">
            <v>35651330</v>
          </cell>
        </row>
        <row r="35">
          <cell r="D35">
            <v>1079</v>
          </cell>
          <cell r="E35">
            <v>12119</v>
          </cell>
          <cell r="F35">
            <v>584908940</v>
          </cell>
          <cell r="G35">
            <v>44485</v>
          </cell>
          <cell r="H35">
            <v>66849</v>
          </cell>
          <cell r="I35">
            <v>590871148</v>
          </cell>
          <cell r="J35">
            <v>10697</v>
          </cell>
          <cell r="K35">
            <v>19177</v>
          </cell>
          <cell r="L35">
            <v>138306420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１３表１"/>
      <sheetName val="１３表２"/>
      <sheetName val="１３表３"/>
      <sheetName val="１３表４"/>
      <sheetName val="１３表５"/>
      <sheetName val="１３表６"/>
      <sheetName val="１３表７"/>
      <sheetName val="１３表８"/>
      <sheetName val="１３表９"/>
    </sheetNames>
    <sheetDataSet>
      <sheetData sheetId="0">
        <row r="13">
          <cell r="D13">
            <v>0</v>
          </cell>
          <cell r="E13">
            <v>0</v>
          </cell>
          <cell r="F13">
            <v>-8360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2</v>
          </cell>
          <cell r="E14">
            <v>38</v>
          </cell>
          <cell r="F14">
            <v>1846520</v>
          </cell>
          <cell r="G14">
            <v>81</v>
          </cell>
          <cell r="H14">
            <v>120</v>
          </cell>
          <cell r="I14">
            <v>1147150</v>
          </cell>
          <cell r="J14">
            <v>5</v>
          </cell>
          <cell r="K14">
            <v>9</v>
          </cell>
          <cell r="L14">
            <v>54780</v>
          </cell>
        </row>
        <row r="15">
          <cell r="D15">
            <v>0</v>
          </cell>
          <cell r="E15">
            <v>0</v>
          </cell>
          <cell r="F15">
            <v>-27050</v>
          </cell>
          <cell r="G15">
            <v>0</v>
          </cell>
          <cell r="H15">
            <v>0</v>
          </cell>
          <cell r="I15">
            <v>-18050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-220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-110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-75950</v>
          </cell>
          <cell r="G22">
            <v>0</v>
          </cell>
          <cell r="H22">
            <v>0</v>
          </cell>
          <cell r="I22">
            <v>-2000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-5510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-1</v>
          </cell>
          <cell r="H29">
            <v>-1</v>
          </cell>
          <cell r="I29">
            <v>-7980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－</v>
          </cell>
          <cell r="E33" t="str">
            <v>－</v>
          </cell>
          <cell r="F33" t="str">
            <v>－</v>
          </cell>
          <cell r="G33" t="str">
            <v>－</v>
          </cell>
          <cell r="H33" t="str">
            <v>－</v>
          </cell>
          <cell r="I33" t="str">
            <v>－</v>
          </cell>
          <cell r="J33" t="str">
            <v>－</v>
          </cell>
          <cell r="K33" t="str">
            <v>－</v>
          </cell>
          <cell r="L33" t="str">
            <v>－</v>
          </cell>
        </row>
        <row r="34">
          <cell r="D34" t="str">
            <v>－</v>
          </cell>
          <cell r="E34" t="str">
            <v>－</v>
          </cell>
          <cell r="F34" t="str">
            <v>－</v>
          </cell>
          <cell r="G34" t="str">
            <v>－</v>
          </cell>
          <cell r="H34" t="str">
            <v>－</v>
          </cell>
          <cell r="I34" t="str">
            <v>－</v>
          </cell>
          <cell r="J34" t="str">
            <v>－</v>
          </cell>
          <cell r="K34" t="str">
            <v>－</v>
          </cell>
          <cell r="L34" t="str">
            <v>－</v>
          </cell>
        </row>
        <row r="35">
          <cell r="D35" t="str">
            <v>－</v>
          </cell>
          <cell r="E35" t="str">
            <v>－</v>
          </cell>
          <cell r="F35" t="str">
            <v>－</v>
          </cell>
          <cell r="G35" t="str">
            <v>－</v>
          </cell>
          <cell r="H35" t="str">
            <v>－</v>
          </cell>
          <cell r="I35" t="str">
            <v>－</v>
          </cell>
          <cell r="J35" t="str">
            <v>－</v>
          </cell>
          <cell r="K35" t="str">
            <v>－</v>
          </cell>
          <cell r="L35" t="str">
            <v>－</v>
          </cell>
        </row>
      </sheetData>
      <sheetData sheetId="2"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-94650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-170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  <cell r="I22">
            <v>5370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-260</v>
          </cell>
          <cell r="G27">
            <v>0</v>
          </cell>
          <cell r="H27">
            <v>0</v>
          </cell>
          <cell r="I27">
            <v>-480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－</v>
          </cell>
          <cell r="E33" t="str">
            <v>－</v>
          </cell>
          <cell r="F33" t="str">
            <v>－</v>
          </cell>
          <cell r="G33" t="str">
            <v>－</v>
          </cell>
          <cell r="H33" t="str">
            <v>－</v>
          </cell>
          <cell r="I33" t="str">
            <v>－</v>
          </cell>
          <cell r="J33" t="str">
            <v>－</v>
          </cell>
          <cell r="K33" t="str">
            <v>－</v>
          </cell>
          <cell r="L33" t="str">
            <v>－</v>
          </cell>
        </row>
        <row r="34">
          <cell r="D34" t="str">
            <v>－</v>
          </cell>
          <cell r="E34" t="str">
            <v>－</v>
          </cell>
          <cell r="F34" t="str">
            <v>－</v>
          </cell>
          <cell r="G34" t="str">
            <v>－</v>
          </cell>
          <cell r="H34" t="str">
            <v>－</v>
          </cell>
          <cell r="I34" t="str">
            <v>－</v>
          </cell>
          <cell r="J34" t="str">
            <v>－</v>
          </cell>
          <cell r="K34" t="str">
            <v>－</v>
          </cell>
          <cell r="L34" t="str">
            <v>－</v>
          </cell>
        </row>
        <row r="35">
          <cell r="D35" t="str">
            <v>－</v>
          </cell>
          <cell r="E35" t="str">
            <v>－</v>
          </cell>
          <cell r="F35" t="str">
            <v>－</v>
          </cell>
          <cell r="G35" t="str">
            <v>－</v>
          </cell>
          <cell r="H35" t="str">
            <v>－</v>
          </cell>
          <cell r="I35" t="str">
            <v>－</v>
          </cell>
          <cell r="J35" t="str">
            <v>－</v>
          </cell>
          <cell r="K35" t="str">
            <v>－</v>
          </cell>
          <cell r="L35" t="str">
            <v>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1:AK101"/>
  <sheetViews>
    <sheetView showGridLines="0" tabSelected="1" view="pageBreakPreview" zoomScale="51" zoomScaleNormal="50" zoomScaleSheetLayoutView="51" zoomScalePageLayoutView="0" workbookViewId="0" topLeftCell="A1">
      <selection activeCell="V2" sqref="V2:AK35"/>
    </sheetView>
  </sheetViews>
  <sheetFormatPr defaultColWidth="10.625" defaultRowHeight="16.5" customHeight="1"/>
  <cols>
    <col min="1" max="1" width="1.25" style="1" customWidth="1"/>
    <col min="2" max="2" width="12.625" style="1" customWidth="1"/>
    <col min="3" max="3" width="10.625" style="1" customWidth="1"/>
    <col min="4" max="4" width="13.50390625" style="1" customWidth="1"/>
    <col min="5" max="6" width="13.125" style="1" customWidth="1"/>
    <col min="7" max="7" width="13.50390625" style="1" customWidth="1"/>
    <col min="8" max="9" width="13.125" style="1" customWidth="1"/>
    <col min="10" max="10" width="13.25390625" style="1" customWidth="1"/>
    <col min="11" max="11" width="13.125" style="1" customWidth="1"/>
    <col min="12" max="12" width="16.125" style="1" customWidth="1"/>
    <col min="13" max="13" width="15.75390625" style="1" customWidth="1"/>
    <col min="14" max="14" width="16.00390625" style="1" customWidth="1"/>
    <col min="15" max="15" width="16.50390625" style="1" customWidth="1"/>
    <col min="16" max="16" width="16.25390625" style="1" customWidth="1"/>
    <col min="17" max="18" width="16.125" style="1" customWidth="1"/>
    <col min="19" max="19" width="15.75390625" style="1" customWidth="1"/>
    <col min="20" max="20" width="5.625" style="7" customWidth="1"/>
    <col min="21" max="21" width="4.625" style="1" customWidth="1"/>
    <col min="22" max="22" width="10.625" style="1" customWidth="1"/>
    <col min="23" max="27" width="12.625" style="1" customWidth="1"/>
    <col min="28" max="28" width="18.625" style="1" customWidth="1"/>
    <col min="29" max="30" width="12.625" style="1" customWidth="1"/>
    <col min="31" max="31" width="18.625" style="1" customWidth="1"/>
    <col min="32" max="33" width="14.625" style="1" customWidth="1"/>
    <col min="34" max="34" width="20.625" style="1" customWidth="1"/>
    <col min="35" max="36" width="14.625" style="1" customWidth="1"/>
    <col min="37" max="37" width="20.625" style="1" customWidth="1"/>
    <col min="38" max="41" width="7.50390625" style="1" customWidth="1"/>
    <col min="42" max="45" width="6.875" style="1" customWidth="1"/>
    <col min="46" max="255" width="10.625" style="1" customWidth="1"/>
    <col min="256" max="16384" width="10.625" style="1" customWidth="1"/>
  </cols>
  <sheetData>
    <row r="1" spans="2:24" ht="24.75" customHeight="1" thickBot="1">
      <c r="B1" s="2" t="s">
        <v>66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58</v>
      </c>
      <c r="T1" s="5"/>
      <c r="X1" s="230"/>
    </row>
    <row r="2" spans="2:37" ht="19.5" customHeight="1">
      <c r="B2" s="17"/>
      <c r="C2" s="18"/>
      <c r="D2" s="205" t="s">
        <v>67</v>
      </c>
      <c r="E2" s="197"/>
      <c r="F2" s="197"/>
      <c r="G2" s="206"/>
      <c r="H2" s="196" t="s">
        <v>0</v>
      </c>
      <c r="I2" s="197"/>
      <c r="J2" s="197"/>
      <c r="K2" s="198"/>
      <c r="L2" s="209" t="s">
        <v>1</v>
      </c>
      <c r="M2" s="197"/>
      <c r="N2" s="197"/>
      <c r="O2" s="206"/>
      <c r="P2" s="196" t="s">
        <v>2</v>
      </c>
      <c r="Q2" s="197"/>
      <c r="R2" s="197"/>
      <c r="S2" s="206"/>
      <c r="T2" s="212" t="s">
        <v>91</v>
      </c>
      <c r="U2" s="6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</row>
    <row r="3" spans="2:37" ht="19.5" customHeight="1">
      <c r="B3" s="19"/>
      <c r="C3" s="20"/>
      <c r="D3" s="199"/>
      <c r="E3" s="200"/>
      <c r="F3" s="200"/>
      <c r="G3" s="207"/>
      <c r="H3" s="199"/>
      <c r="I3" s="200"/>
      <c r="J3" s="200"/>
      <c r="K3" s="201"/>
      <c r="L3" s="210"/>
      <c r="M3" s="200"/>
      <c r="N3" s="200"/>
      <c r="O3" s="207"/>
      <c r="P3" s="199"/>
      <c r="Q3" s="200"/>
      <c r="R3" s="200"/>
      <c r="S3" s="207"/>
      <c r="T3" s="213"/>
      <c r="U3" s="6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</row>
    <row r="4" spans="2:37" ht="19.5" customHeight="1">
      <c r="B4" s="22" t="s">
        <v>3</v>
      </c>
      <c r="C4" s="21" t="s">
        <v>4</v>
      </c>
      <c r="D4" s="202"/>
      <c r="E4" s="203"/>
      <c r="F4" s="203"/>
      <c r="G4" s="208"/>
      <c r="H4" s="202"/>
      <c r="I4" s="203"/>
      <c r="J4" s="203"/>
      <c r="K4" s="204"/>
      <c r="L4" s="211"/>
      <c r="M4" s="203"/>
      <c r="N4" s="203"/>
      <c r="O4" s="208"/>
      <c r="P4" s="202"/>
      <c r="Q4" s="203"/>
      <c r="R4" s="203"/>
      <c r="S4" s="208"/>
      <c r="T4" s="213"/>
      <c r="U4" s="6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</row>
    <row r="5" spans="2:37" ht="19.5" customHeight="1">
      <c r="B5" s="19"/>
      <c r="C5" s="20"/>
      <c r="D5" s="25" t="s">
        <v>5</v>
      </c>
      <c r="E5" s="25" t="s">
        <v>6</v>
      </c>
      <c r="F5" s="25" t="s">
        <v>7</v>
      </c>
      <c r="G5" s="25" t="s">
        <v>8</v>
      </c>
      <c r="H5" s="21" t="s">
        <v>5</v>
      </c>
      <c r="I5" s="21" t="s">
        <v>6</v>
      </c>
      <c r="J5" s="21" t="s">
        <v>7</v>
      </c>
      <c r="K5" s="26" t="s">
        <v>8</v>
      </c>
      <c r="L5" s="22" t="s">
        <v>5</v>
      </c>
      <c r="M5" s="21" t="s">
        <v>6</v>
      </c>
      <c r="N5" s="21" t="s">
        <v>7</v>
      </c>
      <c r="O5" s="27" t="s">
        <v>8</v>
      </c>
      <c r="P5" s="21" t="s">
        <v>5</v>
      </c>
      <c r="Q5" s="21" t="s">
        <v>6</v>
      </c>
      <c r="R5" s="21" t="s">
        <v>7</v>
      </c>
      <c r="S5" s="21" t="s">
        <v>9</v>
      </c>
      <c r="T5" s="213"/>
      <c r="U5" s="6"/>
      <c r="V5" s="231"/>
      <c r="W5" s="232"/>
      <c r="X5" s="232"/>
      <c r="Y5" s="233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</row>
    <row r="6" spans="2:37" ht="19.5" customHeight="1">
      <c r="B6" s="28"/>
      <c r="C6" s="29"/>
      <c r="D6" s="30"/>
      <c r="E6" s="30"/>
      <c r="F6" s="30"/>
      <c r="G6" s="30"/>
      <c r="H6" s="23" t="s">
        <v>10</v>
      </c>
      <c r="I6" s="23" t="s">
        <v>10</v>
      </c>
      <c r="J6" s="23" t="s">
        <v>10</v>
      </c>
      <c r="K6" s="31" t="s">
        <v>10</v>
      </c>
      <c r="L6" s="24" t="s">
        <v>11</v>
      </c>
      <c r="M6" s="23" t="s">
        <v>11</v>
      </c>
      <c r="N6" s="23" t="s">
        <v>11</v>
      </c>
      <c r="O6" s="32" t="s">
        <v>11</v>
      </c>
      <c r="P6" s="23" t="s">
        <v>11</v>
      </c>
      <c r="Q6" s="23" t="s">
        <v>11</v>
      </c>
      <c r="R6" s="23" t="s">
        <v>11</v>
      </c>
      <c r="S6" s="23" t="s">
        <v>11</v>
      </c>
      <c r="T6" s="213"/>
      <c r="U6" s="6"/>
      <c r="V6" s="231"/>
      <c r="W6" s="232"/>
      <c r="X6" s="232"/>
      <c r="Y6" s="233"/>
      <c r="Z6" s="235"/>
      <c r="AA6" s="236"/>
      <c r="AB6" s="235"/>
      <c r="AC6" s="235"/>
      <c r="AD6" s="236"/>
      <c r="AE6" s="235"/>
      <c r="AF6" s="235"/>
      <c r="AG6" s="236"/>
      <c r="AH6" s="235"/>
      <c r="AI6" s="235"/>
      <c r="AJ6" s="236"/>
      <c r="AK6" s="235"/>
    </row>
    <row r="7" spans="2:37" ht="16.5" customHeight="1">
      <c r="B7" s="33"/>
      <c r="C7" s="34"/>
      <c r="D7" s="35"/>
      <c r="E7" s="35"/>
      <c r="F7" s="35"/>
      <c r="G7" s="35"/>
      <c r="H7" s="36"/>
      <c r="I7" s="36"/>
      <c r="J7" s="36"/>
      <c r="K7" s="37"/>
      <c r="L7" s="38"/>
      <c r="M7" s="39"/>
      <c r="N7" s="39"/>
      <c r="O7" s="40"/>
      <c r="P7" s="39"/>
      <c r="Q7" s="39"/>
      <c r="R7" s="39"/>
      <c r="S7" s="39"/>
      <c r="T7" s="213"/>
      <c r="U7" s="6"/>
      <c r="V7" s="231"/>
      <c r="W7" s="232"/>
      <c r="X7" s="232"/>
      <c r="Y7" s="233"/>
      <c r="Z7" s="235"/>
      <c r="AA7" s="236"/>
      <c r="AB7" s="235"/>
      <c r="AC7" s="235"/>
      <c r="AD7" s="236"/>
      <c r="AE7" s="235"/>
      <c r="AF7" s="235"/>
      <c r="AG7" s="236"/>
      <c r="AH7" s="235"/>
      <c r="AI7" s="235"/>
      <c r="AJ7" s="236"/>
      <c r="AK7" s="235"/>
    </row>
    <row r="8" spans="2:37" ht="30" customHeight="1">
      <c r="B8" s="41" t="s">
        <v>94</v>
      </c>
      <c r="C8" s="42" t="s">
        <v>12</v>
      </c>
      <c r="D8" s="35">
        <v>34.375</v>
      </c>
      <c r="E8" s="35">
        <v>943.191</v>
      </c>
      <c r="F8" s="35">
        <v>205.53499999999997</v>
      </c>
      <c r="G8" s="190">
        <v>1183.102</v>
      </c>
      <c r="H8" s="36">
        <v>18.15</v>
      </c>
      <c r="I8" s="36">
        <v>1.69</v>
      </c>
      <c r="J8" s="36">
        <v>1.88</v>
      </c>
      <c r="K8" s="37">
        <v>2.2</v>
      </c>
      <c r="L8" s="38">
        <v>29764</v>
      </c>
      <c r="M8" s="39">
        <v>9074</v>
      </c>
      <c r="N8" s="39">
        <v>6654</v>
      </c>
      <c r="O8" s="40">
        <v>13680</v>
      </c>
      <c r="P8" s="39">
        <v>185672</v>
      </c>
      <c r="Q8" s="39">
        <v>144279</v>
      </c>
      <c r="R8" s="39">
        <v>25655</v>
      </c>
      <c r="S8" s="39">
        <v>355606</v>
      </c>
      <c r="T8" s="213"/>
      <c r="U8" s="6"/>
      <c r="V8" s="231"/>
      <c r="W8" s="232"/>
      <c r="X8" s="232"/>
      <c r="Y8" s="233"/>
      <c r="Z8" s="235"/>
      <c r="AA8" s="236"/>
      <c r="AB8" s="235"/>
      <c r="AC8" s="235"/>
      <c r="AD8" s="236"/>
      <c r="AE8" s="235"/>
      <c r="AF8" s="235"/>
      <c r="AG8" s="236"/>
      <c r="AH8" s="235"/>
      <c r="AI8" s="235"/>
      <c r="AJ8" s="236"/>
      <c r="AK8" s="235"/>
    </row>
    <row r="9" spans="2:37" ht="30" customHeight="1">
      <c r="B9" s="41" t="s">
        <v>101</v>
      </c>
      <c r="C9" s="42" t="s">
        <v>12</v>
      </c>
      <c r="D9" s="35">
        <v>33.239999999999995</v>
      </c>
      <c r="E9" s="35">
        <v>897.607</v>
      </c>
      <c r="F9" s="35">
        <v>195.018</v>
      </c>
      <c r="G9" s="190">
        <v>1125.864</v>
      </c>
      <c r="H9" s="36">
        <v>18.3</v>
      </c>
      <c r="I9" s="36">
        <v>1.65</v>
      </c>
      <c r="J9" s="36">
        <v>1.87</v>
      </c>
      <c r="K9" s="37">
        <v>2.18</v>
      </c>
      <c r="L9" s="38">
        <v>30355</v>
      </c>
      <c r="M9" s="39">
        <v>9564</v>
      </c>
      <c r="N9" s="39">
        <v>7158</v>
      </c>
      <c r="O9" s="40">
        <v>14366</v>
      </c>
      <c r="P9" s="39">
        <v>184694</v>
      </c>
      <c r="Q9" s="39">
        <v>141518</v>
      </c>
      <c r="R9" s="39">
        <v>26046</v>
      </c>
      <c r="S9" s="39">
        <v>352258</v>
      </c>
      <c r="T9" s="213"/>
      <c r="U9" s="6"/>
      <c r="V9" s="231"/>
      <c r="W9" s="232"/>
      <c r="X9" s="232"/>
      <c r="Y9" s="233"/>
      <c r="Z9" s="235"/>
      <c r="AA9" s="236"/>
      <c r="AB9" s="235"/>
      <c r="AC9" s="235"/>
      <c r="AD9" s="236"/>
      <c r="AE9" s="235"/>
      <c r="AF9" s="235"/>
      <c r="AG9" s="236"/>
      <c r="AH9" s="235"/>
      <c r="AI9" s="235"/>
      <c r="AJ9" s="236"/>
      <c r="AK9" s="235"/>
    </row>
    <row r="10" spans="2:37" ht="30" customHeight="1">
      <c r="B10" s="41" t="s">
        <v>114</v>
      </c>
      <c r="C10" s="42" t="s">
        <v>12</v>
      </c>
      <c r="D10" s="43">
        <f>ROUND(Z10/Y10,5)*100</f>
        <v>34.427</v>
      </c>
      <c r="E10" s="43">
        <f>ROUND(AC10/Y10,5)*100</f>
        <v>943.21</v>
      </c>
      <c r="F10" s="43">
        <f>ROUND(AF10/Y10,5)*100</f>
        <v>207.504</v>
      </c>
      <c r="G10" s="44">
        <f>ROUND(AI10/Y10,5)*100</f>
        <v>1185.1409999999998</v>
      </c>
      <c r="H10" s="45">
        <f>ROUND(AA10/Z10,2)</f>
        <v>17.94</v>
      </c>
      <c r="I10" s="45">
        <f>ROUND(AD10/AC10,2)</f>
        <v>1.63</v>
      </c>
      <c r="J10" s="45">
        <f>ROUND(AG10/AF10,2)</f>
        <v>1.81</v>
      </c>
      <c r="K10" s="46">
        <f>ROUND(AJ10/AI10,2)</f>
        <v>2.14</v>
      </c>
      <c r="L10" s="47">
        <f>ROUND(AB10/AA10,0)</f>
        <v>31551</v>
      </c>
      <c r="M10" s="48">
        <f>ROUND(AE10/AD10,0)</f>
        <v>9835</v>
      </c>
      <c r="N10" s="48">
        <f>ROUND(AH10/AG10,0)</f>
        <v>7305</v>
      </c>
      <c r="O10" s="49">
        <f>ROUND(AK10/AJ10,0)</f>
        <v>14754</v>
      </c>
      <c r="P10" s="48">
        <f>ROUND(AB10/Y10,0)</f>
        <v>194869</v>
      </c>
      <c r="Q10" s="48">
        <f>ROUND(AE10/Y10,0)</f>
        <v>151506</v>
      </c>
      <c r="R10" s="48">
        <f>ROUND(AH10/Y10,0)</f>
        <v>27422</v>
      </c>
      <c r="S10" s="48">
        <f>ROUND(AK10/Y10,0)</f>
        <v>373797</v>
      </c>
      <c r="T10" s="213"/>
      <c r="U10" s="6"/>
      <c r="V10" s="237" t="s">
        <v>12</v>
      </c>
      <c r="W10" s="238">
        <f>SUM(W11:W12)</f>
        <v>178695</v>
      </c>
      <c r="X10" s="239">
        <f aca="true" t="shared" si="0" ref="X10:AK10">SUM(X11:X12)</f>
        <v>0</v>
      </c>
      <c r="Y10" s="239">
        <f t="shared" si="0"/>
        <v>178695</v>
      </c>
      <c r="Z10" s="238">
        <f>SUM(Z11:Z12)</f>
        <v>61519</v>
      </c>
      <c r="AA10" s="238">
        <f t="shared" si="0"/>
        <v>1103678</v>
      </c>
      <c r="AB10" s="238">
        <f t="shared" si="0"/>
        <v>34822154560</v>
      </c>
      <c r="AC10" s="238">
        <f t="shared" si="0"/>
        <v>1685470</v>
      </c>
      <c r="AD10" s="238">
        <f t="shared" si="0"/>
        <v>2752793</v>
      </c>
      <c r="AE10" s="238">
        <f t="shared" si="0"/>
        <v>27073380105</v>
      </c>
      <c r="AF10" s="238">
        <f t="shared" si="0"/>
        <v>370799</v>
      </c>
      <c r="AG10" s="238">
        <f t="shared" si="0"/>
        <v>670746</v>
      </c>
      <c r="AH10" s="238">
        <f t="shared" si="0"/>
        <v>4900100445</v>
      </c>
      <c r="AI10" s="238">
        <f t="shared" si="0"/>
        <v>2117788</v>
      </c>
      <c r="AJ10" s="238">
        <f t="shared" si="0"/>
        <v>4527217</v>
      </c>
      <c r="AK10" s="238">
        <f t="shared" si="0"/>
        <v>66795635110</v>
      </c>
    </row>
    <row r="11" spans="2:37" ht="30" customHeight="1">
      <c r="B11" s="41" t="s">
        <v>53</v>
      </c>
      <c r="C11" s="42" t="s">
        <v>9</v>
      </c>
      <c r="D11" s="43">
        <f aca="true" t="shared" si="1" ref="D11:D35">ROUND(Z11/Y11,5)*100</f>
        <v>35.56</v>
      </c>
      <c r="E11" s="43">
        <f aca="true" t="shared" si="2" ref="E11:E35">ROUND(AC11/Y11,5)*100</f>
        <v>959.6669999999999</v>
      </c>
      <c r="F11" s="43">
        <f aca="true" t="shared" si="3" ref="F11:F35">ROUND(AF11/Y11,5)*100</f>
        <v>209.59400000000002</v>
      </c>
      <c r="G11" s="44">
        <f aca="true" t="shared" si="4" ref="G11:G35">ROUND(AI11/Y11,5)*100</f>
        <v>1204.82</v>
      </c>
      <c r="H11" s="45">
        <f aca="true" t="shared" si="5" ref="H11:H35">ROUND(AA11/Z11,2)</f>
        <v>18.11</v>
      </c>
      <c r="I11" s="45">
        <f aca="true" t="shared" si="6" ref="I11:I35">ROUND(AD11/AC11,2)</f>
        <v>1.64</v>
      </c>
      <c r="J11" s="45">
        <f aca="true" t="shared" si="7" ref="J11:J35">ROUND(AG11/AF11,2)</f>
        <v>1.81</v>
      </c>
      <c r="K11" s="46">
        <f aca="true" t="shared" si="8" ref="K11:K35">ROUND(AJ11/AI11,2)</f>
        <v>2.16</v>
      </c>
      <c r="L11" s="47">
        <f aca="true" t="shared" si="9" ref="L11:L35">ROUND(AB11/AA11,0)</f>
        <v>31302</v>
      </c>
      <c r="M11" s="48">
        <f aca="true" t="shared" si="10" ref="M11:M35">ROUND(AE11/AD11,0)</f>
        <v>9853</v>
      </c>
      <c r="N11" s="48">
        <f aca="true" t="shared" si="11" ref="N11:N35">ROUND(AH11/AG11,0)</f>
        <v>7306</v>
      </c>
      <c r="O11" s="49">
        <f aca="true" t="shared" si="12" ref="O11:O35">ROUND(AK11/AJ11,0)</f>
        <v>14797</v>
      </c>
      <c r="P11" s="48">
        <f aca="true" t="shared" si="13" ref="P11:P35">ROUND(AB11/Y11,0)</f>
        <v>201601</v>
      </c>
      <c r="Q11" s="48">
        <f aca="true" t="shared" si="14" ref="Q11:Q35">ROUND(AE11/Y11,0)</f>
        <v>155084</v>
      </c>
      <c r="R11" s="48">
        <f aca="true" t="shared" si="15" ref="R11:R35">ROUND(AH11/Y11,0)</f>
        <v>27774</v>
      </c>
      <c r="S11" s="48">
        <f aca="true" t="shared" si="16" ref="S11:S35">ROUND(AK11/Y11,0)</f>
        <v>384460</v>
      </c>
      <c r="T11" s="213"/>
      <c r="U11" s="6"/>
      <c r="V11" s="237" t="s">
        <v>13</v>
      </c>
      <c r="W11" s="238">
        <f aca="true" t="shared" si="17" ref="W11:AK11">SUM(W13:W32)</f>
        <v>168655</v>
      </c>
      <c r="X11" s="239">
        <f t="shared" si="17"/>
        <v>0</v>
      </c>
      <c r="Y11" s="239">
        <f t="shared" si="17"/>
        <v>168655</v>
      </c>
      <c r="Z11" s="238">
        <f>SUM(Z13:Z32)</f>
        <v>59973</v>
      </c>
      <c r="AA11" s="238">
        <f t="shared" si="17"/>
        <v>1086223</v>
      </c>
      <c r="AB11" s="238">
        <f t="shared" si="17"/>
        <v>34001086410</v>
      </c>
      <c r="AC11" s="238">
        <f t="shared" si="17"/>
        <v>1618526</v>
      </c>
      <c r="AD11" s="238">
        <f t="shared" si="17"/>
        <v>2654528</v>
      </c>
      <c r="AE11" s="238">
        <f t="shared" si="17"/>
        <v>26155679625</v>
      </c>
      <c r="AF11" s="238">
        <f t="shared" si="17"/>
        <v>353490</v>
      </c>
      <c r="AG11" s="238">
        <f t="shared" si="17"/>
        <v>641145</v>
      </c>
      <c r="AH11" s="238">
        <f t="shared" si="17"/>
        <v>4684260445</v>
      </c>
      <c r="AI11" s="238">
        <f t="shared" si="17"/>
        <v>2031989</v>
      </c>
      <c r="AJ11" s="238">
        <f t="shared" si="17"/>
        <v>4381896</v>
      </c>
      <c r="AK11" s="238">
        <f t="shared" si="17"/>
        <v>64841026480</v>
      </c>
    </row>
    <row r="12" spans="2:37" ht="30" customHeight="1">
      <c r="B12" s="50" t="s">
        <v>14</v>
      </c>
      <c r="C12" s="51" t="s">
        <v>9</v>
      </c>
      <c r="D12" s="52">
        <f t="shared" si="1"/>
        <v>15.398</v>
      </c>
      <c r="E12" s="52">
        <f t="shared" si="2"/>
        <v>666.773</v>
      </c>
      <c r="F12" s="52">
        <f t="shared" si="3"/>
        <v>172.4</v>
      </c>
      <c r="G12" s="53">
        <f t="shared" si="4"/>
        <v>854.5719999999999</v>
      </c>
      <c r="H12" s="54">
        <f t="shared" si="5"/>
        <v>11.29</v>
      </c>
      <c r="I12" s="54">
        <f t="shared" si="6"/>
        <v>1.47</v>
      </c>
      <c r="J12" s="54">
        <f t="shared" si="7"/>
        <v>1.71</v>
      </c>
      <c r="K12" s="55">
        <f t="shared" si="8"/>
        <v>1.69</v>
      </c>
      <c r="L12" s="56">
        <f t="shared" si="9"/>
        <v>47039</v>
      </c>
      <c r="M12" s="57">
        <f t="shared" si="10"/>
        <v>9339</v>
      </c>
      <c r="N12" s="57">
        <f t="shared" si="11"/>
        <v>7292</v>
      </c>
      <c r="O12" s="58">
        <f t="shared" si="12"/>
        <v>13450</v>
      </c>
      <c r="P12" s="57">
        <f t="shared" si="13"/>
        <v>81780</v>
      </c>
      <c r="Q12" s="57">
        <f t="shared" si="14"/>
        <v>91404</v>
      </c>
      <c r="R12" s="57">
        <f t="shared" si="15"/>
        <v>21498</v>
      </c>
      <c r="S12" s="58">
        <f t="shared" si="16"/>
        <v>194682</v>
      </c>
      <c r="T12" s="214"/>
      <c r="U12" s="6"/>
      <c r="V12" s="237" t="s">
        <v>15</v>
      </c>
      <c r="W12" s="238">
        <f>SUM(W33:W35)</f>
        <v>10040</v>
      </c>
      <c r="X12" s="239">
        <f aca="true" t="shared" si="18" ref="X12:AK12">SUM(X33:X35)</f>
        <v>0</v>
      </c>
      <c r="Y12" s="239">
        <f t="shared" si="18"/>
        <v>10040</v>
      </c>
      <c r="Z12" s="238">
        <f>SUM(Z33:Z35)</f>
        <v>1546</v>
      </c>
      <c r="AA12" s="238">
        <f t="shared" si="18"/>
        <v>17455</v>
      </c>
      <c r="AB12" s="238">
        <f t="shared" si="18"/>
        <v>821068150</v>
      </c>
      <c r="AC12" s="239">
        <f t="shared" si="18"/>
        <v>66944</v>
      </c>
      <c r="AD12" s="238">
        <f t="shared" si="18"/>
        <v>98265</v>
      </c>
      <c r="AE12" s="238">
        <f t="shared" si="18"/>
        <v>917700480</v>
      </c>
      <c r="AF12" s="238">
        <f t="shared" si="18"/>
        <v>17309</v>
      </c>
      <c r="AG12" s="238">
        <f t="shared" si="18"/>
        <v>29601</v>
      </c>
      <c r="AH12" s="238">
        <f t="shared" si="18"/>
        <v>215840000</v>
      </c>
      <c r="AI12" s="238">
        <f t="shared" si="18"/>
        <v>85799</v>
      </c>
      <c r="AJ12" s="238">
        <f t="shared" si="18"/>
        <v>145321</v>
      </c>
      <c r="AK12" s="238">
        <f t="shared" si="18"/>
        <v>1954608630</v>
      </c>
    </row>
    <row r="13" spans="2:37" ht="30" customHeight="1">
      <c r="B13" s="59">
        <v>41001</v>
      </c>
      <c r="C13" s="60" t="s">
        <v>16</v>
      </c>
      <c r="D13" s="61">
        <f t="shared" si="1"/>
        <v>32.28</v>
      </c>
      <c r="E13" s="61">
        <f t="shared" si="2"/>
        <v>953.843</v>
      </c>
      <c r="F13" s="61">
        <f t="shared" si="3"/>
        <v>212.86499999999998</v>
      </c>
      <c r="G13" s="62">
        <f t="shared" si="4"/>
        <v>1198.989</v>
      </c>
      <c r="H13" s="63">
        <f t="shared" si="5"/>
        <v>17.46</v>
      </c>
      <c r="I13" s="63">
        <f t="shared" si="6"/>
        <v>1.67</v>
      </c>
      <c r="J13" s="63">
        <f t="shared" si="7"/>
        <v>1.86</v>
      </c>
      <c r="K13" s="64">
        <f t="shared" si="8"/>
        <v>2.13</v>
      </c>
      <c r="L13" s="65">
        <f t="shared" si="9"/>
        <v>32120</v>
      </c>
      <c r="M13" s="66">
        <f>ROUND(AE13/AD13,0)</f>
        <v>9753</v>
      </c>
      <c r="N13" s="66">
        <f t="shared" si="11"/>
        <v>7220</v>
      </c>
      <c r="O13" s="67">
        <f t="shared" si="12"/>
        <v>14294</v>
      </c>
      <c r="P13" s="66">
        <f t="shared" si="13"/>
        <v>181046</v>
      </c>
      <c r="Q13" s="66">
        <f t="shared" si="14"/>
        <v>155571</v>
      </c>
      <c r="R13" s="66">
        <f t="shared" si="15"/>
        <v>28631</v>
      </c>
      <c r="S13" s="67">
        <f t="shared" si="16"/>
        <v>365248</v>
      </c>
      <c r="T13" s="68" t="s">
        <v>68</v>
      </c>
      <c r="U13" s="6"/>
      <c r="V13" s="237" t="s">
        <v>16</v>
      </c>
      <c r="W13" s="240">
        <f>'[1]第１表２'!$N13</f>
        <v>45898</v>
      </c>
      <c r="X13" s="241">
        <f>'[1]第１表３'!$J13</f>
        <v>0</v>
      </c>
      <c r="Y13" s="239">
        <f>SUM(W13:X13)</f>
        <v>45898</v>
      </c>
      <c r="Z13" s="240">
        <f>'[2]１１表１'!D13</f>
        <v>14816</v>
      </c>
      <c r="AA13" s="240">
        <f>'[2]１１表１'!E13</f>
        <v>258710</v>
      </c>
      <c r="AB13" s="240">
        <f>'[2]１１表１'!F13</f>
        <v>8309667237</v>
      </c>
      <c r="AC13" s="240">
        <f>'[2]１１表１'!G13</f>
        <v>437795</v>
      </c>
      <c r="AD13" s="240">
        <f>'[2]１１表１'!H13</f>
        <v>732119</v>
      </c>
      <c r="AE13" s="240">
        <f>'[2]１１表１'!I13</f>
        <v>7140381571</v>
      </c>
      <c r="AF13" s="240">
        <f>'[2]１１表１'!J13</f>
        <v>97701</v>
      </c>
      <c r="AG13" s="240">
        <f>'[2]１１表１'!K13</f>
        <v>182013</v>
      </c>
      <c r="AH13" s="240">
        <f>'[2]１１表１'!L13</f>
        <v>1314123805</v>
      </c>
      <c r="AI13" s="242">
        <f>Z13+AC13+AF13</f>
        <v>550312</v>
      </c>
      <c r="AJ13" s="242">
        <f>AA13+AD13+AG13</f>
        <v>1172842</v>
      </c>
      <c r="AK13" s="242">
        <f>AB13+AE13+AH13</f>
        <v>16764172613</v>
      </c>
    </row>
    <row r="14" spans="2:37" ht="30" customHeight="1">
      <c r="B14" s="69">
        <v>41002</v>
      </c>
      <c r="C14" s="21" t="s">
        <v>17</v>
      </c>
      <c r="D14" s="70">
        <f t="shared" si="1"/>
        <v>33.251999999999995</v>
      </c>
      <c r="E14" s="70">
        <f t="shared" si="2"/>
        <v>917.554</v>
      </c>
      <c r="F14" s="70">
        <f t="shared" si="3"/>
        <v>202.109</v>
      </c>
      <c r="G14" s="71">
        <f t="shared" si="4"/>
        <v>1152.915</v>
      </c>
      <c r="H14" s="72">
        <f t="shared" si="5"/>
        <v>18.2</v>
      </c>
      <c r="I14" s="72">
        <f t="shared" si="6"/>
        <v>1.6</v>
      </c>
      <c r="J14" s="72">
        <f t="shared" si="7"/>
        <v>1.71</v>
      </c>
      <c r="K14" s="73">
        <f t="shared" si="8"/>
        <v>2.1</v>
      </c>
      <c r="L14" s="74">
        <f t="shared" si="9"/>
        <v>31956</v>
      </c>
      <c r="M14" s="75">
        <f t="shared" si="10"/>
        <v>10449</v>
      </c>
      <c r="N14" s="75">
        <f t="shared" si="11"/>
        <v>7523</v>
      </c>
      <c r="O14" s="76">
        <f t="shared" si="12"/>
        <v>15414</v>
      </c>
      <c r="P14" s="75">
        <f t="shared" si="13"/>
        <v>193361</v>
      </c>
      <c r="Q14" s="75">
        <f t="shared" si="14"/>
        <v>153183</v>
      </c>
      <c r="R14" s="75">
        <f t="shared" si="15"/>
        <v>26032</v>
      </c>
      <c r="S14" s="76">
        <f t="shared" si="16"/>
        <v>372576</v>
      </c>
      <c r="T14" s="26" t="s">
        <v>69</v>
      </c>
      <c r="U14" s="6"/>
      <c r="V14" s="237" t="s">
        <v>17</v>
      </c>
      <c r="W14" s="240">
        <f>'[1]第１表２'!$N14</f>
        <v>27355</v>
      </c>
      <c r="X14" s="241">
        <f>'[1]第１表３'!$J14</f>
        <v>0</v>
      </c>
      <c r="Y14" s="239">
        <f aca="true" t="shared" si="19" ref="Y14:Y35">SUM(W14:X14)</f>
        <v>27355</v>
      </c>
      <c r="Z14" s="240">
        <f>'[2]１１表１'!D14</f>
        <v>9096</v>
      </c>
      <c r="AA14" s="240">
        <f>'[2]１１表１'!E14</f>
        <v>165522</v>
      </c>
      <c r="AB14" s="240">
        <f>'[2]１１表１'!F14</f>
        <v>5289382776</v>
      </c>
      <c r="AC14" s="240">
        <f>'[2]１１表１'!G14</f>
        <v>250997</v>
      </c>
      <c r="AD14" s="240">
        <f>'[2]１１表１'!H14</f>
        <v>401043</v>
      </c>
      <c r="AE14" s="240">
        <f>'[2]１１表１'!I14</f>
        <v>4190308344</v>
      </c>
      <c r="AF14" s="240">
        <f>'[2]１１表１'!J14</f>
        <v>55287</v>
      </c>
      <c r="AG14" s="240">
        <f>'[2]１１表１'!K14</f>
        <v>94657</v>
      </c>
      <c r="AH14" s="240">
        <f>'[2]１１表１'!L14</f>
        <v>712114920</v>
      </c>
      <c r="AI14" s="242">
        <f aca="true" t="shared" si="20" ref="AI14:AI35">Z14+AC14+AF14</f>
        <v>315380</v>
      </c>
      <c r="AJ14" s="242">
        <f aca="true" t="shared" si="21" ref="AJ14:AJ35">AA14+AD14+AG14</f>
        <v>661222</v>
      </c>
      <c r="AK14" s="242">
        <f aca="true" t="shared" si="22" ref="AK14:AK35">AB14+AE14+AH14</f>
        <v>10191806040</v>
      </c>
    </row>
    <row r="15" spans="2:37" ht="30" customHeight="1">
      <c r="B15" s="69">
        <v>41003</v>
      </c>
      <c r="C15" s="21" t="s">
        <v>18</v>
      </c>
      <c r="D15" s="70">
        <f t="shared" si="1"/>
        <v>34.410000000000004</v>
      </c>
      <c r="E15" s="70">
        <f t="shared" si="2"/>
        <v>916.652</v>
      </c>
      <c r="F15" s="70">
        <f t="shared" si="3"/>
        <v>211.171</v>
      </c>
      <c r="G15" s="71">
        <f t="shared" si="4"/>
        <v>1162.233</v>
      </c>
      <c r="H15" s="72">
        <f t="shared" si="5"/>
        <v>19.89</v>
      </c>
      <c r="I15" s="72">
        <f t="shared" si="6"/>
        <v>1.77</v>
      </c>
      <c r="J15" s="72">
        <f t="shared" si="7"/>
        <v>1.82</v>
      </c>
      <c r="K15" s="73">
        <f t="shared" si="8"/>
        <v>2.32</v>
      </c>
      <c r="L15" s="74">
        <f t="shared" si="9"/>
        <v>30955</v>
      </c>
      <c r="M15" s="75">
        <f t="shared" si="10"/>
        <v>8988</v>
      </c>
      <c r="N15" s="75">
        <f t="shared" si="11"/>
        <v>7175</v>
      </c>
      <c r="O15" s="76">
        <f t="shared" si="12"/>
        <v>14314</v>
      </c>
      <c r="P15" s="75">
        <f t="shared" si="13"/>
        <v>211811</v>
      </c>
      <c r="Q15" s="75">
        <f t="shared" si="14"/>
        <v>145756</v>
      </c>
      <c r="R15" s="75">
        <f t="shared" si="15"/>
        <v>27634</v>
      </c>
      <c r="S15" s="76">
        <f t="shared" si="16"/>
        <v>385201</v>
      </c>
      <c r="T15" s="26" t="s">
        <v>70</v>
      </c>
      <c r="U15" s="6"/>
      <c r="V15" s="237" t="s">
        <v>18</v>
      </c>
      <c r="W15" s="240">
        <f>'[1]第１表２'!$N15</f>
        <v>12479</v>
      </c>
      <c r="X15" s="241">
        <f>'[1]第１表３'!$J15</f>
        <v>0</v>
      </c>
      <c r="Y15" s="239">
        <f t="shared" si="19"/>
        <v>12479</v>
      </c>
      <c r="Z15" s="240">
        <f>'[2]１１表１'!D15</f>
        <v>4294</v>
      </c>
      <c r="AA15" s="240">
        <f>'[2]１１表１'!E15</f>
        <v>85387</v>
      </c>
      <c r="AB15" s="240">
        <f>'[2]１１表１'!F15</f>
        <v>2643195377</v>
      </c>
      <c r="AC15" s="240">
        <f>'[2]１１表１'!G15</f>
        <v>114389</v>
      </c>
      <c r="AD15" s="240">
        <f>'[2]１１表１'!H15</f>
        <v>202368</v>
      </c>
      <c r="AE15" s="240">
        <f>'[2]１１表１'!I15</f>
        <v>1818893305</v>
      </c>
      <c r="AF15" s="240">
        <f>'[2]１１表１'!J15</f>
        <v>26352</v>
      </c>
      <c r="AG15" s="240">
        <f>'[2]１１表１'!K15</f>
        <v>48061</v>
      </c>
      <c r="AH15" s="240">
        <f>'[2]１１表１'!L15</f>
        <v>344839250</v>
      </c>
      <c r="AI15" s="242">
        <f t="shared" si="20"/>
        <v>145035</v>
      </c>
      <c r="AJ15" s="242">
        <f t="shared" si="21"/>
        <v>335816</v>
      </c>
      <c r="AK15" s="242">
        <f t="shared" si="22"/>
        <v>4806927932</v>
      </c>
    </row>
    <row r="16" spans="2:37" ht="30" customHeight="1">
      <c r="B16" s="69">
        <v>41004</v>
      </c>
      <c r="C16" s="21" t="s">
        <v>19</v>
      </c>
      <c r="D16" s="70">
        <f t="shared" si="1"/>
        <v>41.894</v>
      </c>
      <c r="E16" s="70">
        <f t="shared" si="2"/>
        <v>1030.64</v>
      </c>
      <c r="F16" s="70">
        <f t="shared" si="3"/>
        <v>214.527</v>
      </c>
      <c r="G16" s="71">
        <f t="shared" si="4"/>
        <v>1287.06</v>
      </c>
      <c r="H16" s="72">
        <f t="shared" si="5"/>
        <v>18.41</v>
      </c>
      <c r="I16" s="72">
        <f t="shared" si="6"/>
        <v>1.69</v>
      </c>
      <c r="J16" s="72">
        <f t="shared" si="7"/>
        <v>1.91</v>
      </c>
      <c r="K16" s="73">
        <f t="shared" si="8"/>
        <v>2.27</v>
      </c>
      <c r="L16" s="74">
        <f t="shared" si="9"/>
        <v>31140</v>
      </c>
      <c r="M16" s="75">
        <f t="shared" si="10"/>
        <v>10077</v>
      </c>
      <c r="N16" s="75">
        <f t="shared" si="11"/>
        <v>6640</v>
      </c>
      <c r="O16" s="76">
        <f t="shared" si="12"/>
        <v>15162</v>
      </c>
      <c r="P16" s="75">
        <f t="shared" si="13"/>
        <v>240130</v>
      </c>
      <c r="Q16" s="75">
        <f t="shared" si="14"/>
        <v>175170</v>
      </c>
      <c r="R16" s="75">
        <f t="shared" si="15"/>
        <v>27140</v>
      </c>
      <c r="S16" s="76">
        <f t="shared" si="16"/>
        <v>442440</v>
      </c>
      <c r="T16" s="26" t="s">
        <v>71</v>
      </c>
      <c r="U16" s="6"/>
      <c r="V16" s="237" t="s">
        <v>19</v>
      </c>
      <c r="W16" s="240">
        <f>'[1]第１表２'!$N16</f>
        <v>4034</v>
      </c>
      <c r="X16" s="241">
        <f>'[1]第１表３'!$J16</f>
        <v>0</v>
      </c>
      <c r="Y16" s="239">
        <f t="shared" si="19"/>
        <v>4034</v>
      </c>
      <c r="Z16" s="240">
        <f>'[2]１１表１'!D16</f>
        <v>1690</v>
      </c>
      <c r="AA16" s="240">
        <f>'[2]１１表１'!E16</f>
        <v>31107</v>
      </c>
      <c r="AB16" s="240">
        <f>'[2]１１表１'!F16</f>
        <v>968686259</v>
      </c>
      <c r="AC16" s="240">
        <f>'[2]１１表１'!G16</f>
        <v>41576</v>
      </c>
      <c r="AD16" s="240">
        <f>'[2]１１表１'!H16</f>
        <v>70122</v>
      </c>
      <c r="AE16" s="240">
        <f>'[2]１１表１'!I16</f>
        <v>706635865</v>
      </c>
      <c r="AF16" s="240">
        <f>'[2]１１表１'!J16</f>
        <v>8654</v>
      </c>
      <c r="AG16" s="240">
        <f>'[2]１１表１'!K16</f>
        <v>16488</v>
      </c>
      <c r="AH16" s="240">
        <f>'[2]１１表１'!L16</f>
        <v>109481280</v>
      </c>
      <c r="AI16" s="242">
        <f t="shared" si="20"/>
        <v>51920</v>
      </c>
      <c r="AJ16" s="242">
        <f t="shared" si="21"/>
        <v>117717</v>
      </c>
      <c r="AK16" s="242">
        <f t="shared" si="22"/>
        <v>1784803404</v>
      </c>
    </row>
    <row r="17" spans="2:37" ht="30" customHeight="1">
      <c r="B17" s="69">
        <v>41005</v>
      </c>
      <c r="C17" s="21" t="s">
        <v>20</v>
      </c>
      <c r="D17" s="70">
        <f t="shared" si="1"/>
        <v>40.56</v>
      </c>
      <c r="E17" s="70">
        <f t="shared" si="2"/>
        <v>946.299</v>
      </c>
      <c r="F17" s="70">
        <f t="shared" si="3"/>
        <v>186.815</v>
      </c>
      <c r="G17" s="71">
        <f t="shared" si="4"/>
        <v>1173.674</v>
      </c>
      <c r="H17" s="72">
        <f t="shared" si="5"/>
        <v>18.6</v>
      </c>
      <c r="I17" s="72">
        <f t="shared" si="6"/>
        <v>1.64</v>
      </c>
      <c r="J17" s="72">
        <f t="shared" si="7"/>
        <v>1.79</v>
      </c>
      <c r="K17" s="73">
        <f t="shared" si="8"/>
        <v>2.25</v>
      </c>
      <c r="L17" s="74">
        <f t="shared" si="9"/>
        <v>29616</v>
      </c>
      <c r="M17" s="75">
        <f t="shared" si="10"/>
        <v>9717</v>
      </c>
      <c r="N17" s="75">
        <f t="shared" si="11"/>
        <v>7517</v>
      </c>
      <c r="O17" s="76">
        <f t="shared" si="12"/>
        <v>15127</v>
      </c>
      <c r="P17" s="75">
        <f t="shared" si="13"/>
        <v>223468</v>
      </c>
      <c r="Q17" s="75">
        <f t="shared" si="14"/>
        <v>150591</v>
      </c>
      <c r="R17" s="75">
        <f t="shared" si="15"/>
        <v>25185</v>
      </c>
      <c r="S17" s="76">
        <f t="shared" si="16"/>
        <v>399244</v>
      </c>
      <c r="T17" s="26" t="s">
        <v>72</v>
      </c>
      <c r="U17" s="6"/>
      <c r="V17" s="237" t="s">
        <v>20</v>
      </c>
      <c r="W17" s="240">
        <f>'[1]第１表２'!$N17</f>
        <v>11240</v>
      </c>
      <c r="X17" s="241">
        <f>'[1]第１表３'!$J17</f>
        <v>0</v>
      </c>
      <c r="Y17" s="239">
        <f t="shared" si="19"/>
        <v>11240</v>
      </c>
      <c r="Z17" s="240">
        <f>'[2]１１表１'!D17</f>
        <v>4559</v>
      </c>
      <c r="AA17" s="240">
        <f>'[2]１１表１'!E17</f>
        <v>84812</v>
      </c>
      <c r="AB17" s="240">
        <f>'[2]１１表１'!F17</f>
        <v>2511781041</v>
      </c>
      <c r="AC17" s="240">
        <f>'[2]１１表１'!G17</f>
        <v>106364</v>
      </c>
      <c r="AD17" s="240">
        <f>'[2]１１表１'!H17</f>
        <v>174189</v>
      </c>
      <c r="AE17" s="240">
        <f>'[2]１１表１'!I17</f>
        <v>1692647389</v>
      </c>
      <c r="AF17" s="240">
        <f>'[2]１１表１'!J17</f>
        <v>20998</v>
      </c>
      <c r="AG17" s="240">
        <f>'[2]１１表１'!K17</f>
        <v>37659</v>
      </c>
      <c r="AH17" s="240">
        <f>'[2]１１表１'!L17</f>
        <v>283074370</v>
      </c>
      <c r="AI17" s="242">
        <f t="shared" si="20"/>
        <v>131921</v>
      </c>
      <c r="AJ17" s="242">
        <f t="shared" si="21"/>
        <v>296660</v>
      </c>
      <c r="AK17" s="242">
        <f t="shared" si="22"/>
        <v>4487502800</v>
      </c>
    </row>
    <row r="18" spans="2:37" ht="30" customHeight="1">
      <c r="B18" s="69">
        <v>41006</v>
      </c>
      <c r="C18" s="21" t="s">
        <v>21</v>
      </c>
      <c r="D18" s="70">
        <f t="shared" si="1"/>
        <v>37.602999999999994</v>
      </c>
      <c r="E18" s="70">
        <f t="shared" si="2"/>
        <v>1032.79</v>
      </c>
      <c r="F18" s="70">
        <f t="shared" si="3"/>
        <v>213.585</v>
      </c>
      <c r="G18" s="71">
        <f t="shared" si="4"/>
        <v>1283.9779999999998</v>
      </c>
      <c r="H18" s="72">
        <f t="shared" si="5"/>
        <v>17.62</v>
      </c>
      <c r="I18" s="72">
        <f t="shared" si="6"/>
        <v>1.59</v>
      </c>
      <c r="J18" s="72">
        <f t="shared" si="7"/>
        <v>1.83</v>
      </c>
      <c r="K18" s="73">
        <f t="shared" si="8"/>
        <v>2.1</v>
      </c>
      <c r="L18" s="74">
        <f t="shared" si="9"/>
        <v>31243</v>
      </c>
      <c r="M18" s="75">
        <f t="shared" si="10"/>
        <v>9041</v>
      </c>
      <c r="N18" s="75">
        <f t="shared" si="11"/>
        <v>7667</v>
      </c>
      <c r="O18" s="76">
        <f t="shared" si="12"/>
        <v>14299</v>
      </c>
      <c r="P18" s="75">
        <f t="shared" si="13"/>
        <v>207000</v>
      </c>
      <c r="Q18" s="75">
        <f t="shared" si="14"/>
        <v>148493</v>
      </c>
      <c r="R18" s="75">
        <f t="shared" si="15"/>
        <v>29955</v>
      </c>
      <c r="S18" s="76">
        <f t="shared" si="16"/>
        <v>385448</v>
      </c>
      <c r="T18" s="26" t="s">
        <v>73</v>
      </c>
      <c r="U18" s="6"/>
      <c r="V18" s="237" t="s">
        <v>21</v>
      </c>
      <c r="W18" s="240">
        <f>'[1]第１表２'!$N18</f>
        <v>9930</v>
      </c>
      <c r="X18" s="241">
        <f>'[1]第１表３'!$J18</f>
        <v>0</v>
      </c>
      <c r="Y18" s="239">
        <f t="shared" si="19"/>
        <v>9930</v>
      </c>
      <c r="Z18" s="240">
        <f>'[2]１１表１'!D18</f>
        <v>3734</v>
      </c>
      <c r="AA18" s="240">
        <f>'[2]１１表１'!E18</f>
        <v>65791</v>
      </c>
      <c r="AB18" s="240">
        <f>'[2]１１表１'!F18</f>
        <v>2055512140</v>
      </c>
      <c r="AC18" s="240">
        <f>'[2]１１表１'!G18</f>
        <v>102556</v>
      </c>
      <c r="AD18" s="240">
        <f>'[2]１１表１'!H18</f>
        <v>163097</v>
      </c>
      <c r="AE18" s="240">
        <f>'[2]１１表１'!I18</f>
        <v>1474536113</v>
      </c>
      <c r="AF18" s="240">
        <f>'[2]１１表１'!J18</f>
        <v>21209</v>
      </c>
      <c r="AG18" s="240">
        <f>'[2]１１表１'!K18</f>
        <v>38796</v>
      </c>
      <c r="AH18" s="240">
        <f>'[2]１１表１'!L18</f>
        <v>297452050</v>
      </c>
      <c r="AI18" s="242">
        <f t="shared" si="20"/>
        <v>127499</v>
      </c>
      <c r="AJ18" s="242">
        <f t="shared" si="21"/>
        <v>267684</v>
      </c>
      <c r="AK18" s="242">
        <f t="shared" si="22"/>
        <v>3827500303</v>
      </c>
    </row>
    <row r="19" spans="2:37" ht="30" customHeight="1">
      <c r="B19" s="69">
        <v>41007</v>
      </c>
      <c r="C19" s="21" t="s">
        <v>22</v>
      </c>
      <c r="D19" s="70">
        <f t="shared" si="1"/>
        <v>37.508</v>
      </c>
      <c r="E19" s="70">
        <f t="shared" si="2"/>
        <v>918.175</v>
      </c>
      <c r="F19" s="70">
        <f t="shared" si="3"/>
        <v>213.056</v>
      </c>
      <c r="G19" s="71">
        <f t="shared" si="4"/>
        <v>1168.739</v>
      </c>
      <c r="H19" s="72">
        <f t="shared" si="5"/>
        <v>17.07</v>
      </c>
      <c r="I19" s="72">
        <f t="shared" si="6"/>
        <v>1.51</v>
      </c>
      <c r="J19" s="72">
        <f t="shared" si="7"/>
        <v>1.77</v>
      </c>
      <c r="K19" s="73">
        <f t="shared" si="8"/>
        <v>2.05</v>
      </c>
      <c r="L19" s="74">
        <f t="shared" si="9"/>
        <v>30064</v>
      </c>
      <c r="M19" s="75">
        <f t="shared" si="10"/>
        <v>9775</v>
      </c>
      <c r="N19" s="75">
        <f t="shared" si="11"/>
        <v>7300</v>
      </c>
      <c r="O19" s="76">
        <f t="shared" si="12"/>
        <v>14799</v>
      </c>
      <c r="P19" s="75">
        <f t="shared" si="13"/>
        <v>192442</v>
      </c>
      <c r="Q19" s="75">
        <f t="shared" si="14"/>
        <v>135186</v>
      </c>
      <c r="R19" s="75">
        <f t="shared" si="15"/>
        <v>27475</v>
      </c>
      <c r="S19" s="76">
        <f t="shared" si="16"/>
        <v>355103</v>
      </c>
      <c r="T19" s="26" t="s">
        <v>74</v>
      </c>
      <c r="U19" s="6"/>
      <c r="V19" s="237" t="s">
        <v>22</v>
      </c>
      <c r="W19" s="240">
        <f>'[1]第１表２'!$N19</f>
        <v>6564</v>
      </c>
      <c r="X19" s="241">
        <f>'[1]第１表３'!$J19</f>
        <v>0</v>
      </c>
      <c r="Y19" s="239">
        <f t="shared" si="19"/>
        <v>6564</v>
      </c>
      <c r="Z19" s="240">
        <f>'[2]１１表１'!D19</f>
        <v>2462</v>
      </c>
      <c r="AA19" s="240">
        <f>'[2]１１表１'!E19</f>
        <v>42017</v>
      </c>
      <c r="AB19" s="240">
        <f>'[2]１１表１'!F19</f>
        <v>1263186104</v>
      </c>
      <c r="AC19" s="240">
        <f>'[2]１１表１'!G19</f>
        <v>60269</v>
      </c>
      <c r="AD19" s="240">
        <f>'[2]１１表１'!H19</f>
        <v>90783</v>
      </c>
      <c r="AE19" s="240">
        <f>'[2]１１表１'!I19</f>
        <v>887360388</v>
      </c>
      <c r="AF19" s="240">
        <f>'[2]１１表１'!J19</f>
        <v>13985</v>
      </c>
      <c r="AG19" s="240">
        <f>'[2]１１表１'!K19</f>
        <v>24706</v>
      </c>
      <c r="AH19" s="240">
        <f>'[2]１１表１'!L19</f>
        <v>180346780</v>
      </c>
      <c r="AI19" s="242">
        <f t="shared" si="20"/>
        <v>76716</v>
      </c>
      <c r="AJ19" s="242">
        <f t="shared" si="21"/>
        <v>157506</v>
      </c>
      <c r="AK19" s="242">
        <f t="shared" si="22"/>
        <v>2330893272</v>
      </c>
    </row>
    <row r="20" spans="2:37" ht="30" customHeight="1">
      <c r="B20" s="69">
        <v>41025</v>
      </c>
      <c r="C20" s="21" t="s">
        <v>54</v>
      </c>
      <c r="D20" s="70">
        <f t="shared" si="1"/>
        <v>35.568</v>
      </c>
      <c r="E20" s="70">
        <f t="shared" si="2"/>
        <v>963.4130000000001</v>
      </c>
      <c r="F20" s="70">
        <f t="shared" si="3"/>
        <v>220.884</v>
      </c>
      <c r="G20" s="71">
        <f t="shared" si="4"/>
        <v>1219.864</v>
      </c>
      <c r="H20" s="72">
        <f t="shared" si="5"/>
        <v>16.89</v>
      </c>
      <c r="I20" s="72">
        <f t="shared" si="6"/>
        <v>1.66</v>
      </c>
      <c r="J20" s="72">
        <f t="shared" si="7"/>
        <v>1.88</v>
      </c>
      <c r="K20" s="73">
        <f t="shared" si="8"/>
        <v>2.14</v>
      </c>
      <c r="L20" s="74">
        <f t="shared" si="9"/>
        <v>34841</v>
      </c>
      <c r="M20" s="75">
        <f t="shared" si="10"/>
        <v>9745</v>
      </c>
      <c r="N20" s="75">
        <f t="shared" si="11"/>
        <v>7167</v>
      </c>
      <c r="O20" s="76">
        <f t="shared" si="12"/>
        <v>15096</v>
      </c>
      <c r="P20" s="75">
        <f t="shared" si="13"/>
        <v>209252</v>
      </c>
      <c r="Q20" s="75">
        <f t="shared" si="14"/>
        <v>155911</v>
      </c>
      <c r="R20" s="75">
        <f t="shared" si="15"/>
        <v>29795</v>
      </c>
      <c r="S20" s="76">
        <f t="shared" si="16"/>
        <v>394958</v>
      </c>
      <c r="T20" s="26" t="s">
        <v>75</v>
      </c>
      <c r="U20" s="6"/>
      <c r="V20" s="237" t="s">
        <v>54</v>
      </c>
      <c r="W20" s="240">
        <f>'[1]第１表２'!$N20</f>
        <v>8533</v>
      </c>
      <c r="X20" s="241">
        <f>'[1]第１表３'!$J20</f>
        <v>0</v>
      </c>
      <c r="Y20" s="239">
        <f t="shared" si="19"/>
        <v>8533</v>
      </c>
      <c r="Z20" s="240">
        <f>'[2]１１表１'!D20</f>
        <v>3035</v>
      </c>
      <c r="AA20" s="240">
        <f>'[2]１１表１'!E20</f>
        <v>51249</v>
      </c>
      <c r="AB20" s="240">
        <f>'[2]１１表１'!F20</f>
        <v>1785550903</v>
      </c>
      <c r="AC20" s="240">
        <f>'[2]１１表１'!G20</f>
        <v>82208</v>
      </c>
      <c r="AD20" s="240">
        <f>'[2]１１表１'!H20</f>
        <v>136522</v>
      </c>
      <c r="AE20" s="240">
        <f>'[2]１１表１'!I20</f>
        <v>1330389373</v>
      </c>
      <c r="AF20" s="240">
        <f>'[2]１１表１'!J20</f>
        <v>18848</v>
      </c>
      <c r="AG20" s="240">
        <f>'[2]１１表１'!K20</f>
        <v>35474</v>
      </c>
      <c r="AH20" s="240">
        <f>'[2]１１表１'!L20</f>
        <v>254239010</v>
      </c>
      <c r="AI20" s="242">
        <f t="shared" si="20"/>
        <v>104091</v>
      </c>
      <c r="AJ20" s="242">
        <f t="shared" si="21"/>
        <v>223245</v>
      </c>
      <c r="AK20" s="242">
        <f t="shared" si="22"/>
        <v>3370179286</v>
      </c>
    </row>
    <row r="21" spans="2:37" ht="30" customHeight="1">
      <c r="B21" s="69">
        <v>41048</v>
      </c>
      <c r="C21" s="21" t="s">
        <v>55</v>
      </c>
      <c r="D21" s="70">
        <f t="shared" si="1"/>
        <v>45.251000000000005</v>
      </c>
      <c r="E21" s="70">
        <f t="shared" si="2"/>
        <v>1001.158</v>
      </c>
      <c r="F21" s="70">
        <f t="shared" si="3"/>
        <v>257.71700000000004</v>
      </c>
      <c r="G21" s="71">
        <f t="shared" si="4"/>
        <v>1304.125</v>
      </c>
      <c r="H21" s="72">
        <f t="shared" si="5"/>
        <v>18.66</v>
      </c>
      <c r="I21" s="72">
        <f t="shared" si="6"/>
        <v>1.67</v>
      </c>
      <c r="J21" s="72">
        <f t="shared" si="7"/>
        <v>1.73</v>
      </c>
      <c r="K21" s="73">
        <f t="shared" si="8"/>
        <v>2.27</v>
      </c>
      <c r="L21" s="74">
        <f t="shared" si="9"/>
        <v>29571</v>
      </c>
      <c r="M21" s="75">
        <f t="shared" si="10"/>
        <v>9431</v>
      </c>
      <c r="N21" s="75">
        <f t="shared" si="11"/>
        <v>7624</v>
      </c>
      <c r="O21" s="76">
        <f t="shared" si="12"/>
        <v>14896</v>
      </c>
      <c r="P21" s="75">
        <f t="shared" si="13"/>
        <v>249749</v>
      </c>
      <c r="Q21" s="75">
        <f t="shared" si="14"/>
        <v>158060</v>
      </c>
      <c r="R21" s="75">
        <f t="shared" si="15"/>
        <v>33920</v>
      </c>
      <c r="S21" s="76">
        <f t="shared" si="16"/>
        <v>441730</v>
      </c>
      <c r="T21" s="26" t="s">
        <v>76</v>
      </c>
      <c r="U21" s="6"/>
      <c r="V21" s="237" t="s">
        <v>55</v>
      </c>
      <c r="W21" s="240">
        <f>'[1]第１表２'!$N21</f>
        <v>5527</v>
      </c>
      <c r="X21" s="241">
        <f>'[1]第１表３'!$J21</f>
        <v>0</v>
      </c>
      <c r="Y21" s="239">
        <f t="shared" si="19"/>
        <v>5527</v>
      </c>
      <c r="Z21" s="240">
        <f>'[2]１１表１'!D21</f>
        <v>2501</v>
      </c>
      <c r="AA21" s="240">
        <f>'[2]１１表１'!E21</f>
        <v>46680</v>
      </c>
      <c r="AB21" s="240">
        <f>'[2]１１表１'!F21</f>
        <v>1380363389</v>
      </c>
      <c r="AC21" s="240">
        <f>'[2]１１表１'!G21</f>
        <v>55334</v>
      </c>
      <c r="AD21" s="240">
        <f>'[2]１１表１'!H21</f>
        <v>92635</v>
      </c>
      <c r="AE21" s="240">
        <f>'[2]１１表１'!I21</f>
        <v>873599155</v>
      </c>
      <c r="AF21" s="240">
        <f>'[2]１１表１'!J21</f>
        <v>14244</v>
      </c>
      <c r="AG21" s="240">
        <f>'[2]１１表１'!K21</f>
        <v>24589</v>
      </c>
      <c r="AH21" s="240">
        <f>'[2]１１表１'!L21</f>
        <v>187477030</v>
      </c>
      <c r="AI21" s="242">
        <f t="shared" si="20"/>
        <v>72079</v>
      </c>
      <c r="AJ21" s="242">
        <f t="shared" si="21"/>
        <v>163904</v>
      </c>
      <c r="AK21" s="242">
        <f t="shared" si="22"/>
        <v>2441439574</v>
      </c>
    </row>
    <row r="22" spans="2:37" ht="30" customHeight="1">
      <c r="B22" s="69">
        <v>41014</v>
      </c>
      <c r="C22" s="21" t="s">
        <v>56</v>
      </c>
      <c r="D22" s="70">
        <f t="shared" si="1"/>
        <v>35.457</v>
      </c>
      <c r="E22" s="70">
        <f t="shared" si="2"/>
        <v>1017.849</v>
      </c>
      <c r="F22" s="70">
        <f t="shared" si="3"/>
        <v>217.096</v>
      </c>
      <c r="G22" s="71">
        <f t="shared" si="4"/>
        <v>1270.402</v>
      </c>
      <c r="H22" s="72">
        <f t="shared" si="5"/>
        <v>18.44</v>
      </c>
      <c r="I22" s="72">
        <f t="shared" si="6"/>
        <v>1.66</v>
      </c>
      <c r="J22" s="72">
        <f t="shared" si="7"/>
        <v>1.86</v>
      </c>
      <c r="K22" s="73">
        <f t="shared" si="8"/>
        <v>2.16</v>
      </c>
      <c r="L22" s="74">
        <f t="shared" si="9"/>
        <v>31909</v>
      </c>
      <c r="M22" s="75">
        <f t="shared" si="10"/>
        <v>10252</v>
      </c>
      <c r="N22" s="75">
        <f t="shared" si="11"/>
        <v>6929</v>
      </c>
      <c r="O22" s="76">
        <f t="shared" si="12"/>
        <v>14923</v>
      </c>
      <c r="P22" s="75">
        <f t="shared" si="13"/>
        <v>208635</v>
      </c>
      <c r="Q22" s="75">
        <f t="shared" si="14"/>
        <v>173002</v>
      </c>
      <c r="R22" s="75">
        <f t="shared" si="15"/>
        <v>27951</v>
      </c>
      <c r="S22" s="76">
        <f t="shared" si="16"/>
        <v>409588</v>
      </c>
      <c r="T22" s="26" t="s">
        <v>77</v>
      </c>
      <c r="U22" s="6"/>
      <c r="V22" s="237" t="s">
        <v>56</v>
      </c>
      <c r="W22" s="240">
        <f>'[1]第１表２'!$N22</f>
        <v>6247</v>
      </c>
      <c r="X22" s="241">
        <f>'[1]第１表３'!$J22</f>
        <v>0</v>
      </c>
      <c r="Y22" s="239">
        <f t="shared" si="19"/>
        <v>6247</v>
      </c>
      <c r="Z22" s="240">
        <f>'[2]１１表１'!D22</f>
        <v>2215</v>
      </c>
      <c r="AA22" s="240">
        <f>'[2]１１表１'!E22</f>
        <v>40846</v>
      </c>
      <c r="AB22" s="240">
        <f>'[2]１１表１'!F22</f>
        <v>1303340691</v>
      </c>
      <c r="AC22" s="240">
        <f>'[2]１１表１'!G22</f>
        <v>63585</v>
      </c>
      <c r="AD22" s="240">
        <f>'[2]１１表１'!H22</f>
        <v>105413</v>
      </c>
      <c r="AE22" s="240">
        <f>'[2]１１表１'!I22</f>
        <v>1080745000</v>
      </c>
      <c r="AF22" s="240">
        <f>'[2]１１表１'!J22</f>
        <v>13562</v>
      </c>
      <c r="AG22" s="240">
        <f>'[2]１１表１'!K22</f>
        <v>25201</v>
      </c>
      <c r="AH22" s="240">
        <f>'[2]１１表１'!L22</f>
        <v>174608960</v>
      </c>
      <c r="AI22" s="242">
        <f t="shared" si="20"/>
        <v>79362</v>
      </c>
      <c r="AJ22" s="242">
        <f t="shared" si="21"/>
        <v>171460</v>
      </c>
      <c r="AK22" s="242">
        <f t="shared" si="22"/>
        <v>2558694651</v>
      </c>
    </row>
    <row r="23" spans="2:37" ht="30" customHeight="1">
      <c r="B23" s="69">
        <v>41016</v>
      </c>
      <c r="C23" s="21" t="s">
        <v>57</v>
      </c>
      <c r="D23" s="70">
        <f t="shared" si="1"/>
        <v>35.821</v>
      </c>
      <c r="E23" s="70">
        <f t="shared" si="2"/>
        <v>999.1580000000001</v>
      </c>
      <c r="F23" s="70">
        <f t="shared" si="3"/>
        <v>222.13699999999997</v>
      </c>
      <c r="G23" s="71">
        <f t="shared" si="4"/>
        <v>1257.117</v>
      </c>
      <c r="H23" s="72">
        <f t="shared" si="5"/>
        <v>18.54</v>
      </c>
      <c r="I23" s="72">
        <f t="shared" si="6"/>
        <v>1.6</v>
      </c>
      <c r="J23" s="72">
        <f t="shared" si="7"/>
        <v>1.76</v>
      </c>
      <c r="K23" s="73">
        <f t="shared" si="8"/>
        <v>2.11</v>
      </c>
      <c r="L23" s="74">
        <f t="shared" si="9"/>
        <v>33764</v>
      </c>
      <c r="M23" s="75">
        <f t="shared" si="10"/>
        <v>10010</v>
      </c>
      <c r="N23" s="75">
        <f t="shared" si="11"/>
        <v>7267</v>
      </c>
      <c r="O23" s="76">
        <f t="shared" si="12"/>
        <v>15544</v>
      </c>
      <c r="P23" s="75">
        <f t="shared" si="13"/>
        <v>224201</v>
      </c>
      <c r="Q23" s="75">
        <f t="shared" si="14"/>
        <v>160420</v>
      </c>
      <c r="R23" s="75">
        <f t="shared" si="15"/>
        <v>28355</v>
      </c>
      <c r="S23" s="76">
        <f t="shared" si="16"/>
        <v>412976</v>
      </c>
      <c r="T23" s="26" t="s">
        <v>78</v>
      </c>
      <c r="U23" s="6"/>
      <c r="V23" s="237" t="s">
        <v>57</v>
      </c>
      <c r="W23" s="240">
        <f>'[1]第１表２'!$N23</f>
        <v>2733</v>
      </c>
      <c r="X23" s="241">
        <f>'[1]第１表３'!$J23</f>
        <v>0</v>
      </c>
      <c r="Y23" s="239">
        <f t="shared" si="19"/>
        <v>2733</v>
      </c>
      <c r="Z23" s="240">
        <f>'[2]１１表１'!D23</f>
        <v>979</v>
      </c>
      <c r="AA23" s="240">
        <f>'[2]１１表１'!E23</f>
        <v>18148</v>
      </c>
      <c r="AB23" s="240">
        <f>'[2]１１表１'!F23</f>
        <v>612742147</v>
      </c>
      <c r="AC23" s="240">
        <f>'[2]１１表１'!G23</f>
        <v>27307</v>
      </c>
      <c r="AD23" s="240">
        <f>'[2]１１表１'!H23</f>
        <v>43801</v>
      </c>
      <c r="AE23" s="240">
        <f>'[2]１１表１'!I23</f>
        <v>438427406</v>
      </c>
      <c r="AF23" s="240">
        <f>'[2]１１表１'!J23</f>
        <v>6071</v>
      </c>
      <c r="AG23" s="240">
        <f>'[2]１１表１'!K23</f>
        <v>10664</v>
      </c>
      <c r="AH23" s="240">
        <f>'[2]１１表１'!L23</f>
        <v>77494350</v>
      </c>
      <c r="AI23" s="242">
        <f t="shared" si="20"/>
        <v>34357</v>
      </c>
      <c r="AJ23" s="242">
        <f t="shared" si="21"/>
        <v>72613</v>
      </c>
      <c r="AK23" s="242">
        <f t="shared" si="22"/>
        <v>1128663903</v>
      </c>
    </row>
    <row r="24" spans="2:37" ht="30" customHeight="1">
      <c r="B24" s="69">
        <v>41020</v>
      </c>
      <c r="C24" s="21" t="s">
        <v>32</v>
      </c>
      <c r="D24" s="70">
        <f t="shared" si="1"/>
        <v>28.775000000000002</v>
      </c>
      <c r="E24" s="70">
        <f t="shared" si="2"/>
        <v>975.185</v>
      </c>
      <c r="F24" s="70">
        <f t="shared" si="3"/>
        <v>208.49</v>
      </c>
      <c r="G24" s="71">
        <f t="shared" si="4"/>
        <v>1212.45</v>
      </c>
      <c r="H24" s="72">
        <f t="shared" si="5"/>
        <v>15.78</v>
      </c>
      <c r="I24" s="72">
        <f t="shared" si="6"/>
        <v>1.56</v>
      </c>
      <c r="J24" s="72">
        <f t="shared" si="7"/>
        <v>1.83</v>
      </c>
      <c r="K24" s="73">
        <f t="shared" si="8"/>
        <v>1.95</v>
      </c>
      <c r="L24" s="74">
        <f t="shared" si="9"/>
        <v>37495</v>
      </c>
      <c r="M24" s="75">
        <f t="shared" si="10"/>
        <v>10397</v>
      </c>
      <c r="N24" s="75">
        <f t="shared" si="11"/>
        <v>7247</v>
      </c>
      <c r="O24" s="76">
        <f t="shared" si="12"/>
        <v>15097</v>
      </c>
      <c r="P24" s="75">
        <f t="shared" si="13"/>
        <v>170276</v>
      </c>
      <c r="Q24" s="75">
        <f t="shared" si="14"/>
        <v>158678</v>
      </c>
      <c r="R24" s="75">
        <f t="shared" si="15"/>
        <v>27692</v>
      </c>
      <c r="S24" s="76">
        <f t="shared" si="16"/>
        <v>356647</v>
      </c>
      <c r="T24" s="26" t="s">
        <v>79</v>
      </c>
      <c r="U24" s="6"/>
      <c r="V24" s="237" t="s">
        <v>32</v>
      </c>
      <c r="W24" s="240">
        <f>'[1]第１表２'!$N24</f>
        <v>3510</v>
      </c>
      <c r="X24" s="241">
        <f>'[1]第１表３'!$J24</f>
        <v>0</v>
      </c>
      <c r="Y24" s="239">
        <f t="shared" si="19"/>
        <v>3510</v>
      </c>
      <c r="Z24" s="240">
        <f>'[2]１１表１'!D24</f>
        <v>1010</v>
      </c>
      <c r="AA24" s="240">
        <f>'[2]１１表１'!E24</f>
        <v>15940</v>
      </c>
      <c r="AB24" s="240">
        <f>'[2]１１表１'!F24</f>
        <v>597669661</v>
      </c>
      <c r="AC24" s="240">
        <f>'[2]１１表１'!G24</f>
        <v>34229</v>
      </c>
      <c r="AD24" s="240">
        <f>'[2]１１表１'!H24</f>
        <v>53568</v>
      </c>
      <c r="AE24" s="240">
        <f>'[2]１１表１'!I24</f>
        <v>556961262</v>
      </c>
      <c r="AF24" s="240">
        <f>'[2]１１表１'!J24</f>
        <v>7318</v>
      </c>
      <c r="AG24" s="240">
        <f>'[2]１１表１'!K24</f>
        <v>13412</v>
      </c>
      <c r="AH24" s="240">
        <f>'[2]１１表１'!L24</f>
        <v>97198390</v>
      </c>
      <c r="AI24" s="242">
        <f t="shared" si="20"/>
        <v>42557</v>
      </c>
      <c r="AJ24" s="242">
        <f t="shared" si="21"/>
        <v>82920</v>
      </c>
      <c r="AK24" s="242">
        <f t="shared" si="22"/>
        <v>1251829313</v>
      </c>
    </row>
    <row r="25" spans="2:37" ht="30" customHeight="1">
      <c r="B25" s="69">
        <v>41024</v>
      </c>
      <c r="C25" s="21" t="s">
        <v>33</v>
      </c>
      <c r="D25" s="70">
        <f t="shared" si="1"/>
        <v>37.91</v>
      </c>
      <c r="E25" s="70">
        <f t="shared" si="2"/>
        <v>1003.701</v>
      </c>
      <c r="F25" s="70">
        <f t="shared" si="3"/>
        <v>219.93999999999997</v>
      </c>
      <c r="G25" s="71">
        <f t="shared" si="4"/>
        <v>1261.552</v>
      </c>
      <c r="H25" s="72">
        <f t="shared" si="5"/>
        <v>18.2</v>
      </c>
      <c r="I25" s="72">
        <f t="shared" si="6"/>
        <v>1.42</v>
      </c>
      <c r="J25" s="72">
        <f t="shared" si="7"/>
        <v>1.77</v>
      </c>
      <c r="K25" s="73">
        <f t="shared" si="8"/>
        <v>1.99</v>
      </c>
      <c r="L25" s="74">
        <f t="shared" si="9"/>
        <v>30931</v>
      </c>
      <c r="M25" s="75">
        <f t="shared" si="10"/>
        <v>10727</v>
      </c>
      <c r="N25" s="75">
        <f t="shared" si="11"/>
        <v>7023</v>
      </c>
      <c r="O25" s="76">
        <f t="shared" si="12"/>
        <v>15711</v>
      </c>
      <c r="P25" s="75">
        <f t="shared" si="13"/>
        <v>213396</v>
      </c>
      <c r="Q25" s="75">
        <f t="shared" si="14"/>
        <v>153124</v>
      </c>
      <c r="R25" s="75">
        <f t="shared" si="15"/>
        <v>27378</v>
      </c>
      <c r="S25" s="76">
        <f t="shared" si="16"/>
        <v>393898</v>
      </c>
      <c r="T25" s="26" t="s">
        <v>80</v>
      </c>
      <c r="U25" s="6"/>
      <c r="V25" s="237" t="s">
        <v>33</v>
      </c>
      <c r="W25" s="240">
        <f>'[1]第１表２'!$N25</f>
        <v>1675</v>
      </c>
      <c r="X25" s="241">
        <f>'[1]第１表３'!$J25</f>
        <v>0</v>
      </c>
      <c r="Y25" s="239">
        <f t="shared" si="19"/>
        <v>1675</v>
      </c>
      <c r="Z25" s="240">
        <f>'[2]１１表１'!D25</f>
        <v>635</v>
      </c>
      <c r="AA25" s="240">
        <f>'[2]１１表１'!E25</f>
        <v>11556</v>
      </c>
      <c r="AB25" s="240">
        <f>'[2]１１表１'!F25</f>
        <v>357437756</v>
      </c>
      <c r="AC25" s="240">
        <f>'[2]１１表１'!G25</f>
        <v>16812</v>
      </c>
      <c r="AD25" s="240">
        <f>'[2]１１表１'!H25</f>
        <v>23910</v>
      </c>
      <c r="AE25" s="240">
        <f>'[2]１１表１'!I25</f>
        <v>256482768</v>
      </c>
      <c r="AF25" s="240">
        <f>'[2]１１表１'!J25</f>
        <v>3684</v>
      </c>
      <c r="AG25" s="240">
        <f>'[2]１１表１'!K25</f>
        <v>6530</v>
      </c>
      <c r="AH25" s="240">
        <f>'[2]１１表１'!L25</f>
        <v>45858500</v>
      </c>
      <c r="AI25" s="242">
        <f t="shared" si="20"/>
        <v>21131</v>
      </c>
      <c r="AJ25" s="242">
        <f t="shared" si="21"/>
        <v>41996</v>
      </c>
      <c r="AK25" s="242">
        <f t="shared" si="22"/>
        <v>659779024</v>
      </c>
    </row>
    <row r="26" spans="2:37" ht="30" customHeight="1">
      <c r="B26" s="69">
        <v>41021</v>
      </c>
      <c r="C26" s="21" t="s">
        <v>52</v>
      </c>
      <c r="D26" s="70">
        <f t="shared" si="1"/>
        <v>43.002</v>
      </c>
      <c r="E26" s="70">
        <f t="shared" si="2"/>
        <v>1083.296</v>
      </c>
      <c r="F26" s="70">
        <f t="shared" si="3"/>
        <v>212.07699999999997</v>
      </c>
      <c r="G26" s="71">
        <f t="shared" si="4"/>
        <v>1338.375</v>
      </c>
      <c r="H26" s="72">
        <f t="shared" si="5"/>
        <v>20.15</v>
      </c>
      <c r="I26" s="72">
        <f t="shared" si="6"/>
        <v>1.71</v>
      </c>
      <c r="J26" s="72">
        <f t="shared" si="7"/>
        <v>1.76</v>
      </c>
      <c r="K26" s="73">
        <f t="shared" si="8"/>
        <v>2.31</v>
      </c>
      <c r="L26" s="74">
        <f t="shared" si="9"/>
        <v>29261</v>
      </c>
      <c r="M26" s="75">
        <f t="shared" si="10"/>
        <v>10583</v>
      </c>
      <c r="N26" s="75">
        <f t="shared" si="11"/>
        <v>7239</v>
      </c>
      <c r="O26" s="76">
        <f t="shared" si="12"/>
        <v>15408</v>
      </c>
      <c r="P26" s="75">
        <f t="shared" si="13"/>
        <v>253564</v>
      </c>
      <c r="Q26" s="75">
        <f t="shared" si="14"/>
        <v>196446</v>
      </c>
      <c r="R26" s="75">
        <f t="shared" si="15"/>
        <v>27031</v>
      </c>
      <c r="S26" s="76">
        <f t="shared" si="16"/>
        <v>477041</v>
      </c>
      <c r="T26" s="26" t="s">
        <v>81</v>
      </c>
      <c r="U26" s="6"/>
      <c r="V26" s="237" t="s">
        <v>52</v>
      </c>
      <c r="W26" s="240">
        <f>'[1]第１表２'!$N26</f>
        <v>5316</v>
      </c>
      <c r="X26" s="241">
        <f>'[1]第１表３'!$J26</f>
        <v>0</v>
      </c>
      <c r="Y26" s="239">
        <f t="shared" si="19"/>
        <v>5316</v>
      </c>
      <c r="Z26" s="240">
        <f>'[2]１１表１'!D26</f>
        <v>2286</v>
      </c>
      <c r="AA26" s="240">
        <f>'[2]１１表１'!E26</f>
        <v>46066</v>
      </c>
      <c r="AB26" s="240">
        <f>'[2]１１表１'!F26</f>
        <v>1347945999</v>
      </c>
      <c r="AC26" s="240">
        <f>'[2]１１表１'!G26</f>
        <v>57588</v>
      </c>
      <c r="AD26" s="240">
        <f>'[2]１１表１'!H26</f>
        <v>98674</v>
      </c>
      <c r="AE26" s="240">
        <f>'[2]１１表１'!I26</f>
        <v>1044309418</v>
      </c>
      <c r="AF26" s="240">
        <f>'[2]１１表１'!J26</f>
        <v>11274</v>
      </c>
      <c r="AG26" s="240">
        <f>'[2]１１表１'!K26</f>
        <v>19849</v>
      </c>
      <c r="AH26" s="240">
        <f>'[2]１１表１'!L26</f>
        <v>143695050</v>
      </c>
      <c r="AI26" s="242">
        <f t="shared" si="20"/>
        <v>71148</v>
      </c>
      <c r="AJ26" s="242">
        <f t="shared" si="21"/>
        <v>164589</v>
      </c>
      <c r="AK26" s="242">
        <f t="shared" si="22"/>
        <v>2535950467</v>
      </c>
    </row>
    <row r="27" spans="2:37" ht="30" customHeight="1">
      <c r="B27" s="69">
        <v>41035</v>
      </c>
      <c r="C27" s="21" t="s">
        <v>34</v>
      </c>
      <c r="D27" s="70">
        <f t="shared" si="1"/>
        <v>32.092</v>
      </c>
      <c r="E27" s="70">
        <f t="shared" si="2"/>
        <v>898.5720000000001</v>
      </c>
      <c r="F27" s="70">
        <f t="shared" si="3"/>
        <v>149.34799999999998</v>
      </c>
      <c r="G27" s="71">
        <f t="shared" si="4"/>
        <v>1080.012</v>
      </c>
      <c r="H27" s="72">
        <f t="shared" si="5"/>
        <v>17.49</v>
      </c>
      <c r="I27" s="72">
        <f t="shared" si="6"/>
        <v>1.55</v>
      </c>
      <c r="J27" s="72">
        <f t="shared" si="7"/>
        <v>1.74</v>
      </c>
      <c r="K27" s="73">
        <f t="shared" si="8"/>
        <v>2.05</v>
      </c>
      <c r="L27" s="74">
        <f t="shared" si="9"/>
        <v>36135</v>
      </c>
      <c r="M27" s="75">
        <f t="shared" si="10"/>
        <v>13065</v>
      </c>
      <c r="N27" s="75">
        <f t="shared" si="11"/>
        <v>7778</v>
      </c>
      <c r="O27" s="76">
        <f t="shared" si="12"/>
        <v>18295</v>
      </c>
      <c r="P27" s="75">
        <f t="shared" si="13"/>
        <v>202858</v>
      </c>
      <c r="Q27" s="75">
        <f t="shared" si="14"/>
        <v>182080</v>
      </c>
      <c r="R27" s="75">
        <f t="shared" si="15"/>
        <v>20177</v>
      </c>
      <c r="S27" s="76">
        <f t="shared" si="16"/>
        <v>405115</v>
      </c>
      <c r="T27" s="26" t="s">
        <v>82</v>
      </c>
      <c r="U27" s="6"/>
      <c r="V27" s="237" t="s">
        <v>34</v>
      </c>
      <c r="W27" s="240">
        <f>'[1]第１表２'!$N27</f>
        <v>1611</v>
      </c>
      <c r="X27" s="241">
        <f>'[1]第１表３'!$J27</f>
        <v>0</v>
      </c>
      <c r="Y27" s="239">
        <f t="shared" si="19"/>
        <v>1611</v>
      </c>
      <c r="Z27" s="240">
        <f>'[2]１１表１'!D27</f>
        <v>517</v>
      </c>
      <c r="AA27" s="240">
        <f>'[2]１１表１'!E27</f>
        <v>9044</v>
      </c>
      <c r="AB27" s="240">
        <f>'[2]１１表１'!F27</f>
        <v>326803510</v>
      </c>
      <c r="AC27" s="240">
        <f>'[2]１１表１'!G27</f>
        <v>14476</v>
      </c>
      <c r="AD27" s="240">
        <f>'[2]１１表１'!H27</f>
        <v>22451</v>
      </c>
      <c r="AE27" s="240">
        <f>'[2]１１表１'!I27</f>
        <v>293330970</v>
      </c>
      <c r="AF27" s="240">
        <f>'[2]１１表１'!J27</f>
        <v>2406</v>
      </c>
      <c r="AG27" s="240">
        <f>'[2]１１表１'!K27</f>
        <v>4179</v>
      </c>
      <c r="AH27" s="240">
        <f>'[2]１１表１'!L27</f>
        <v>32505090</v>
      </c>
      <c r="AI27" s="242">
        <f t="shared" si="20"/>
        <v>17399</v>
      </c>
      <c r="AJ27" s="242">
        <f t="shared" si="21"/>
        <v>35674</v>
      </c>
      <c r="AK27" s="242">
        <f t="shared" si="22"/>
        <v>652639570</v>
      </c>
    </row>
    <row r="28" spans="2:37" ht="30" customHeight="1">
      <c r="B28" s="69">
        <v>41038</v>
      </c>
      <c r="C28" s="21" t="s">
        <v>35</v>
      </c>
      <c r="D28" s="70">
        <f t="shared" si="1"/>
        <v>39.864</v>
      </c>
      <c r="E28" s="70">
        <f t="shared" si="2"/>
        <v>1004.643</v>
      </c>
      <c r="F28" s="70">
        <f t="shared" si="3"/>
        <v>204.61800000000002</v>
      </c>
      <c r="G28" s="71">
        <f t="shared" si="4"/>
        <v>1249.125</v>
      </c>
      <c r="H28" s="72">
        <f t="shared" si="5"/>
        <v>17.63</v>
      </c>
      <c r="I28" s="72">
        <f t="shared" si="6"/>
        <v>1.61</v>
      </c>
      <c r="J28" s="72">
        <f t="shared" si="7"/>
        <v>1.67</v>
      </c>
      <c r="K28" s="73">
        <f t="shared" si="8"/>
        <v>2.13</v>
      </c>
      <c r="L28" s="74">
        <f t="shared" si="9"/>
        <v>29712</v>
      </c>
      <c r="M28" s="75">
        <f t="shared" si="10"/>
        <v>9655</v>
      </c>
      <c r="N28" s="75">
        <f t="shared" si="11"/>
        <v>7484</v>
      </c>
      <c r="O28" s="76">
        <f t="shared" si="12"/>
        <v>14676</v>
      </c>
      <c r="P28" s="75">
        <f t="shared" si="13"/>
        <v>208853</v>
      </c>
      <c r="Q28" s="75">
        <f t="shared" si="14"/>
        <v>155875</v>
      </c>
      <c r="R28" s="75">
        <f t="shared" si="15"/>
        <v>25629</v>
      </c>
      <c r="S28" s="76">
        <f t="shared" si="16"/>
        <v>390357</v>
      </c>
      <c r="T28" s="26" t="s">
        <v>83</v>
      </c>
      <c r="U28" s="6"/>
      <c r="V28" s="237" t="s">
        <v>35</v>
      </c>
      <c r="W28" s="240">
        <f>'[1]第１表２'!$N28</f>
        <v>4114</v>
      </c>
      <c r="X28" s="241">
        <f>'[1]第１表３'!$J28</f>
        <v>0</v>
      </c>
      <c r="Y28" s="239">
        <f t="shared" si="19"/>
        <v>4114</v>
      </c>
      <c r="Z28" s="240">
        <f>'[2]１１表１'!D28</f>
        <v>1640</v>
      </c>
      <c r="AA28" s="240">
        <f>'[2]１１表１'!E28</f>
        <v>28918</v>
      </c>
      <c r="AB28" s="240">
        <f>'[2]１１表１'!F28</f>
        <v>859220080</v>
      </c>
      <c r="AC28" s="240">
        <f>'[2]１１表１'!G28</f>
        <v>41331</v>
      </c>
      <c r="AD28" s="240">
        <f>'[2]１１表１'!H28</f>
        <v>66420</v>
      </c>
      <c r="AE28" s="240">
        <f>'[2]１１表１'!I28</f>
        <v>641270544</v>
      </c>
      <c r="AF28" s="240">
        <f>'[2]１１表１'!J28</f>
        <v>8418</v>
      </c>
      <c r="AG28" s="240">
        <f>'[2]１１表１'!K28</f>
        <v>14088</v>
      </c>
      <c r="AH28" s="240">
        <f>'[2]１１表１'!L28</f>
        <v>105437360</v>
      </c>
      <c r="AI28" s="242">
        <f t="shared" si="20"/>
        <v>51389</v>
      </c>
      <c r="AJ28" s="242">
        <f t="shared" si="21"/>
        <v>109426</v>
      </c>
      <c r="AK28" s="242">
        <f t="shared" si="22"/>
        <v>1605927984</v>
      </c>
    </row>
    <row r="29" spans="2:37" ht="30" customHeight="1">
      <c r="B29" s="69">
        <v>41042</v>
      </c>
      <c r="C29" s="21" t="s">
        <v>36</v>
      </c>
      <c r="D29" s="70">
        <f t="shared" si="1"/>
        <v>44.452000000000005</v>
      </c>
      <c r="E29" s="70">
        <f t="shared" si="2"/>
        <v>1021.858</v>
      </c>
      <c r="F29" s="70">
        <f t="shared" si="3"/>
        <v>195.722</v>
      </c>
      <c r="G29" s="71">
        <f t="shared" si="4"/>
        <v>1262.032</v>
      </c>
      <c r="H29" s="72">
        <f t="shared" si="5"/>
        <v>18.86</v>
      </c>
      <c r="I29" s="72">
        <f t="shared" si="6"/>
        <v>1.7</v>
      </c>
      <c r="J29" s="72">
        <f t="shared" si="7"/>
        <v>2.2</v>
      </c>
      <c r="K29" s="73">
        <f t="shared" si="8"/>
        <v>2.38</v>
      </c>
      <c r="L29" s="74">
        <f t="shared" si="9"/>
        <v>28062</v>
      </c>
      <c r="M29" s="75">
        <f t="shared" si="10"/>
        <v>9005</v>
      </c>
      <c r="N29" s="75">
        <f t="shared" si="11"/>
        <v>6835</v>
      </c>
      <c r="O29" s="76">
        <f t="shared" si="12"/>
        <v>14012</v>
      </c>
      <c r="P29" s="75">
        <f t="shared" si="13"/>
        <v>235241</v>
      </c>
      <c r="Q29" s="75">
        <f t="shared" si="14"/>
        <v>156275</v>
      </c>
      <c r="R29" s="75">
        <f t="shared" si="15"/>
        <v>29435</v>
      </c>
      <c r="S29" s="76">
        <f t="shared" si="16"/>
        <v>420951</v>
      </c>
      <c r="T29" s="26" t="s">
        <v>84</v>
      </c>
      <c r="U29" s="6"/>
      <c r="V29" s="237" t="s">
        <v>36</v>
      </c>
      <c r="W29" s="240">
        <f>'[1]第１表２'!$N29</f>
        <v>1496</v>
      </c>
      <c r="X29" s="241">
        <f>'[1]第１表３'!$J29</f>
        <v>0</v>
      </c>
      <c r="Y29" s="239">
        <f t="shared" si="19"/>
        <v>1496</v>
      </c>
      <c r="Z29" s="240">
        <f>'[2]１１表１'!D29</f>
        <v>665</v>
      </c>
      <c r="AA29" s="240">
        <f>'[2]１１表１'!E29</f>
        <v>12541</v>
      </c>
      <c r="AB29" s="240">
        <f>'[2]１１表１'!F29</f>
        <v>351920990</v>
      </c>
      <c r="AC29" s="240">
        <f>'[2]１１表１'!G29</f>
        <v>15287</v>
      </c>
      <c r="AD29" s="240">
        <f>'[2]１１表１'!H29</f>
        <v>25961</v>
      </c>
      <c r="AE29" s="240">
        <f>'[2]１１表１'!I29</f>
        <v>233787000</v>
      </c>
      <c r="AF29" s="240">
        <f>'[2]１１表１'!J29</f>
        <v>2928</v>
      </c>
      <c r="AG29" s="240">
        <f>'[2]１１表１'!K29</f>
        <v>6442</v>
      </c>
      <c r="AH29" s="240">
        <f>'[2]１１表１'!L29</f>
        <v>44034160</v>
      </c>
      <c r="AI29" s="242">
        <f t="shared" si="20"/>
        <v>18880</v>
      </c>
      <c r="AJ29" s="242">
        <f t="shared" si="21"/>
        <v>44944</v>
      </c>
      <c r="AK29" s="242">
        <f t="shared" si="22"/>
        <v>629742150</v>
      </c>
    </row>
    <row r="30" spans="2:37" ht="30" customHeight="1">
      <c r="B30" s="69">
        <v>41043</v>
      </c>
      <c r="C30" s="21" t="s">
        <v>37</v>
      </c>
      <c r="D30" s="70">
        <f t="shared" si="1"/>
        <v>34.971000000000004</v>
      </c>
      <c r="E30" s="70">
        <f t="shared" si="2"/>
        <v>953.8299999999999</v>
      </c>
      <c r="F30" s="70">
        <f t="shared" si="3"/>
        <v>198.04500000000002</v>
      </c>
      <c r="G30" s="71">
        <f t="shared" si="4"/>
        <v>1186.846</v>
      </c>
      <c r="H30" s="72">
        <f t="shared" si="5"/>
        <v>20.01</v>
      </c>
      <c r="I30" s="72">
        <f t="shared" si="6"/>
        <v>1.54</v>
      </c>
      <c r="J30" s="72">
        <f t="shared" si="7"/>
        <v>2.02</v>
      </c>
      <c r="K30" s="73">
        <f t="shared" si="8"/>
        <v>2.17</v>
      </c>
      <c r="L30" s="74">
        <f t="shared" si="9"/>
        <v>24498</v>
      </c>
      <c r="M30" s="75">
        <f t="shared" si="10"/>
        <v>9304</v>
      </c>
      <c r="N30" s="75">
        <f t="shared" si="11"/>
        <v>7108</v>
      </c>
      <c r="O30" s="76">
        <f t="shared" si="12"/>
        <v>13099</v>
      </c>
      <c r="P30" s="75">
        <f t="shared" si="13"/>
        <v>171431</v>
      </c>
      <c r="Q30" s="75">
        <f t="shared" si="14"/>
        <v>136836</v>
      </c>
      <c r="R30" s="75">
        <f t="shared" si="15"/>
        <v>28421</v>
      </c>
      <c r="S30" s="76">
        <f t="shared" si="16"/>
        <v>336688</v>
      </c>
      <c r="T30" s="26" t="s">
        <v>85</v>
      </c>
      <c r="U30" s="6"/>
      <c r="V30" s="237" t="s">
        <v>37</v>
      </c>
      <c r="W30" s="240">
        <f>'[1]第１表２'!$N30</f>
        <v>1893</v>
      </c>
      <c r="X30" s="241">
        <f>'[1]第１表３'!$J30</f>
        <v>0</v>
      </c>
      <c r="Y30" s="239">
        <f t="shared" si="19"/>
        <v>1893</v>
      </c>
      <c r="Z30" s="240">
        <f>'[2]１１表１'!D30</f>
        <v>662</v>
      </c>
      <c r="AA30" s="240">
        <f>'[2]１１表１'!E30</f>
        <v>13247</v>
      </c>
      <c r="AB30" s="240">
        <f>'[2]１１表１'!F30</f>
        <v>324519110</v>
      </c>
      <c r="AC30" s="240">
        <f>'[2]１１表１'!G30</f>
        <v>18056</v>
      </c>
      <c r="AD30" s="240">
        <f>'[2]１１表１'!H30</f>
        <v>27841</v>
      </c>
      <c r="AE30" s="240">
        <f>'[2]１１表１'!I30</f>
        <v>259029860</v>
      </c>
      <c r="AF30" s="240">
        <f>'[2]１１表１'!J30</f>
        <v>3749</v>
      </c>
      <c r="AG30" s="240">
        <f>'[2]１１表１'!K30</f>
        <v>7569</v>
      </c>
      <c r="AH30" s="240">
        <f>'[2]１１表１'!L30</f>
        <v>53800840</v>
      </c>
      <c r="AI30" s="242">
        <f t="shared" si="20"/>
        <v>22467</v>
      </c>
      <c r="AJ30" s="242">
        <f t="shared" si="21"/>
        <v>48657</v>
      </c>
      <c r="AK30" s="242">
        <f t="shared" si="22"/>
        <v>637349810</v>
      </c>
    </row>
    <row r="31" spans="2:37" ht="30" customHeight="1">
      <c r="B31" s="69">
        <v>41044</v>
      </c>
      <c r="C31" s="21" t="s">
        <v>38</v>
      </c>
      <c r="D31" s="70">
        <f t="shared" si="1"/>
        <v>36.784</v>
      </c>
      <c r="E31" s="70">
        <f t="shared" si="2"/>
        <v>960.876</v>
      </c>
      <c r="F31" s="70">
        <f t="shared" si="3"/>
        <v>207.234</v>
      </c>
      <c r="G31" s="71">
        <f t="shared" si="4"/>
        <v>1204.895</v>
      </c>
      <c r="H31" s="72">
        <f t="shared" si="5"/>
        <v>18.53</v>
      </c>
      <c r="I31" s="72">
        <f t="shared" si="6"/>
        <v>1.6</v>
      </c>
      <c r="J31" s="72">
        <f t="shared" si="7"/>
        <v>1.86</v>
      </c>
      <c r="K31" s="73">
        <f t="shared" si="8"/>
        <v>2.16</v>
      </c>
      <c r="L31" s="74">
        <f t="shared" si="9"/>
        <v>28869</v>
      </c>
      <c r="M31" s="75">
        <f t="shared" si="10"/>
        <v>10357</v>
      </c>
      <c r="N31" s="75">
        <f t="shared" si="11"/>
        <v>7388</v>
      </c>
      <c r="O31" s="76">
        <f t="shared" si="12"/>
        <v>14765</v>
      </c>
      <c r="P31" s="75">
        <f t="shared" si="13"/>
        <v>196827</v>
      </c>
      <c r="Q31" s="75">
        <f t="shared" si="14"/>
        <v>158985</v>
      </c>
      <c r="R31" s="75">
        <f t="shared" si="15"/>
        <v>28529</v>
      </c>
      <c r="S31" s="76">
        <f t="shared" si="16"/>
        <v>384340</v>
      </c>
      <c r="T31" s="26" t="s">
        <v>86</v>
      </c>
      <c r="U31" s="6"/>
      <c r="V31" s="237" t="s">
        <v>38</v>
      </c>
      <c r="W31" s="240">
        <f>'[1]第１表２'!$N31</f>
        <v>6027</v>
      </c>
      <c r="X31" s="241">
        <f>'[1]第１表３'!$J31</f>
        <v>0</v>
      </c>
      <c r="Y31" s="239">
        <f t="shared" si="19"/>
        <v>6027</v>
      </c>
      <c r="Z31" s="240">
        <f>'[2]１１表１'!D31</f>
        <v>2217</v>
      </c>
      <c r="AA31" s="240">
        <f>'[2]１１表１'!E31</f>
        <v>41091</v>
      </c>
      <c r="AB31" s="240">
        <f>'[2]１１表１'!F31</f>
        <v>1186273460</v>
      </c>
      <c r="AC31" s="240">
        <f>'[2]１１表１'!G31</f>
        <v>57912</v>
      </c>
      <c r="AD31" s="240">
        <f>'[2]１１表１'!H31</f>
        <v>92519</v>
      </c>
      <c r="AE31" s="240">
        <f>'[2]１１表１'!I31</f>
        <v>958200024</v>
      </c>
      <c r="AF31" s="240">
        <f>'[2]１１表１'!J31</f>
        <v>12490</v>
      </c>
      <c r="AG31" s="240">
        <f>'[2]１１表１'!K31</f>
        <v>23272</v>
      </c>
      <c r="AH31" s="240">
        <f>'[2]１１表１'!L31</f>
        <v>171942020</v>
      </c>
      <c r="AI31" s="242">
        <f t="shared" si="20"/>
        <v>72619</v>
      </c>
      <c r="AJ31" s="242">
        <f t="shared" si="21"/>
        <v>156882</v>
      </c>
      <c r="AK31" s="242">
        <f t="shared" si="22"/>
        <v>2316415504</v>
      </c>
    </row>
    <row r="32" spans="2:37" ht="30" customHeight="1">
      <c r="B32" s="77">
        <v>41047</v>
      </c>
      <c r="C32" s="78" t="s">
        <v>39</v>
      </c>
      <c r="D32" s="79">
        <f t="shared" si="1"/>
        <v>38.818999999999996</v>
      </c>
      <c r="E32" s="79">
        <f t="shared" si="2"/>
        <v>827.133</v>
      </c>
      <c r="F32" s="79">
        <f t="shared" si="3"/>
        <v>174.363</v>
      </c>
      <c r="G32" s="80">
        <f t="shared" si="4"/>
        <v>1040.315</v>
      </c>
      <c r="H32" s="81">
        <f t="shared" si="5"/>
        <v>18.28</v>
      </c>
      <c r="I32" s="81">
        <f t="shared" si="6"/>
        <v>1.52</v>
      </c>
      <c r="J32" s="81">
        <f t="shared" si="7"/>
        <v>1.74</v>
      </c>
      <c r="K32" s="82">
        <f t="shared" si="8"/>
        <v>2.18</v>
      </c>
      <c r="L32" s="83">
        <f t="shared" si="9"/>
        <v>29963</v>
      </c>
      <c r="M32" s="84">
        <f t="shared" si="10"/>
        <v>8954</v>
      </c>
      <c r="N32" s="84">
        <f t="shared" si="11"/>
        <v>7276</v>
      </c>
      <c r="O32" s="85">
        <f t="shared" si="12"/>
        <v>15298</v>
      </c>
      <c r="P32" s="84">
        <f t="shared" si="13"/>
        <v>212652</v>
      </c>
      <c r="Q32" s="84">
        <f t="shared" si="14"/>
        <v>112569</v>
      </c>
      <c r="R32" s="84">
        <f t="shared" si="15"/>
        <v>22053</v>
      </c>
      <c r="S32" s="85">
        <f t="shared" si="16"/>
        <v>347274</v>
      </c>
      <c r="T32" s="86" t="s">
        <v>87</v>
      </c>
      <c r="U32" s="6"/>
      <c r="V32" s="237" t="s">
        <v>39</v>
      </c>
      <c r="W32" s="240">
        <f>'[1]第１表２'!$N32</f>
        <v>2473</v>
      </c>
      <c r="X32" s="241">
        <f>'[1]第１表３'!$J32</f>
        <v>0</v>
      </c>
      <c r="Y32" s="239">
        <f t="shared" si="19"/>
        <v>2473</v>
      </c>
      <c r="Z32" s="240">
        <f>'[2]１１表１'!D32</f>
        <v>960</v>
      </c>
      <c r="AA32" s="240">
        <f>'[2]１１表１'!E32</f>
        <v>17551</v>
      </c>
      <c r="AB32" s="240">
        <f>'[2]１１表１'!F32</f>
        <v>525887780</v>
      </c>
      <c r="AC32" s="240">
        <f>'[2]１１表１'!G32</f>
        <v>20455</v>
      </c>
      <c r="AD32" s="240">
        <f>'[2]１１表１'!H32</f>
        <v>31092</v>
      </c>
      <c r="AE32" s="240">
        <f>'[2]１１表１'!I32</f>
        <v>278383870</v>
      </c>
      <c r="AF32" s="240">
        <f>'[2]１１表１'!J32</f>
        <v>4312</v>
      </c>
      <c r="AG32" s="240">
        <f>'[2]１１表１'!K32</f>
        <v>7496</v>
      </c>
      <c r="AH32" s="240">
        <f>'[2]１１表１'!L32</f>
        <v>54537230</v>
      </c>
      <c r="AI32" s="242">
        <f t="shared" si="20"/>
        <v>25727</v>
      </c>
      <c r="AJ32" s="242">
        <f t="shared" si="21"/>
        <v>56139</v>
      </c>
      <c r="AK32" s="242">
        <f t="shared" si="22"/>
        <v>858808880</v>
      </c>
    </row>
    <row r="33" spans="2:37" ht="30" customHeight="1">
      <c r="B33" s="69">
        <v>41301</v>
      </c>
      <c r="C33" s="21" t="s">
        <v>40</v>
      </c>
      <c r="D33" s="70">
        <f t="shared" si="1"/>
        <v>14.027000000000001</v>
      </c>
      <c r="E33" s="70">
        <f t="shared" si="2"/>
        <v>580.424</v>
      </c>
      <c r="F33" s="70">
        <f t="shared" si="3"/>
        <v>236.16000000000003</v>
      </c>
      <c r="G33" s="71">
        <f t="shared" si="4"/>
        <v>830.611</v>
      </c>
      <c r="H33" s="72">
        <f t="shared" si="5"/>
        <v>14</v>
      </c>
      <c r="I33" s="72">
        <f t="shared" si="6"/>
        <v>1.47</v>
      </c>
      <c r="J33" s="72">
        <f t="shared" si="7"/>
        <v>1.6</v>
      </c>
      <c r="K33" s="73">
        <f t="shared" si="8"/>
        <v>1.72</v>
      </c>
      <c r="L33" s="74">
        <f t="shared" si="9"/>
        <v>41089</v>
      </c>
      <c r="M33" s="75">
        <f t="shared" si="10"/>
        <v>12022</v>
      </c>
      <c r="N33" s="75">
        <f t="shared" si="11"/>
        <v>6900</v>
      </c>
      <c r="O33" s="76">
        <f t="shared" si="12"/>
        <v>14661</v>
      </c>
      <c r="P33" s="75">
        <f t="shared" si="13"/>
        <v>80692</v>
      </c>
      <c r="Q33" s="75">
        <f t="shared" si="14"/>
        <v>102663</v>
      </c>
      <c r="R33" s="75">
        <f t="shared" si="15"/>
        <v>26111</v>
      </c>
      <c r="S33" s="75">
        <f t="shared" si="16"/>
        <v>209467</v>
      </c>
      <c r="T33" s="26" t="s">
        <v>88</v>
      </c>
      <c r="U33" s="6"/>
      <c r="V33" s="237" t="s">
        <v>40</v>
      </c>
      <c r="W33" s="240">
        <f>'[1]第１表２'!$N33</f>
        <v>1604</v>
      </c>
      <c r="X33" s="241" t="str">
        <f>'[1]第１表３'!$J33</f>
        <v>－</v>
      </c>
      <c r="Y33" s="239">
        <f t="shared" si="19"/>
        <v>1604</v>
      </c>
      <c r="Z33" s="240">
        <f>'[2]１１表１'!D33</f>
        <v>225</v>
      </c>
      <c r="AA33" s="240">
        <f>'[2]１１表１'!E33</f>
        <v>3150</v>
      </c>
      <c r="AB33" s="240">
        <f>'[2]１１表１'!F33</f>
        <v>129430570</v>
      </c>
      <c r="AC33" s="240">
        <f>'[2]１１表１'!G33</f>
        <v>9310</v>
      </c>
      <c r="AD33" s="240">
        <f>'[2]１１表１'!H33</f>
        <v>13697</v>
      </c>
      <c r="AE33" s="240">
        <f>'[2]１１表１'!I33</f>
        <v>164672000</v>
      </c>
      <c r="AF33" s="240">
        <f>'[2]１１表１'!J33</f>
        <v>3788</v>
      </c>
      <c r="AG33" s="240">
        <f>'[2]１１表１'!K33</f>
        <v>6070</v>
      </c>
      <c r="AH33" s="240">
        <f>'[2]１１表１'!L33</f>
        <v>41882250</v>
      </c>
      <c r="AI33" s="242">
        <f t="shared" si="20"/>
        <v>13323</v>
      </c>
      <c r="AJ33" s="242">
        <f t="shared" si="21"/>
        <v>22917</v>
      </c>
      <c r="AK33" s="242">
        <f t="shared" si="22"/>
        <v>335984820</v>
      </c>
    </row>
    <row r="34" spans="2:37" ht="30" customHeight="1">
      <c r="B34" s="69">
        <v>41302</v>
      </c>
      <c r="C34" s="21" t="s">
        <v>41</v>
      </c>
      <c r="D34" s="70">
        <f t="shared" si="1"/>
        <v>11.475</v>
      </c>
      <c r="E34" s="70">
        <f t="shared" si="2"/>
        <v>623.471</v>
      </c>
      <c r="F34" s="70">
        <f t="shared" si="3"/>
        <v>133.90200000000002</v>
      </c>
      <c r="G34" s="71">
        <f t="shared" si="4"/>
        <v>768.8480000000001</v>
      </c>
      <c r="H34" s="72">
        <f t="shared" si="5"/>
        <v>9.03</v>
      </c>
      <c r="I34" s="72">
        <f t="shared" si="6"/>
        <v>1.35</v>
      </c>
      <c r="J34" s="72">
        <f t="shared" si="7"/>
        <v>1.54</v>
      </c>
      <c r="K34" s="73">
        <f t="shared" si="8"/>
        <v>1.5</v>
      </c>
      <c r="L34" s="74">
        <f t="shared" si="9"/>
        <v>48824</v>
      </c>
      <c r="M34" s="75">
        <f t="shared" si="10"/>
        <v>9152</v>
      </c>
      <c r="N34" s="75">
        <f t="shared" si="11"/>
        <v>8188</v>
      </c>
      <c r="O34" s="76">
        <f t="shared" si="12"/>
        <v>12554</v>
      </c>
      <c r="P34" s="75">
        <f t="shared" si="13"/>
        <v>50606</v>
      </c>
      <c r="Q34" s="75">
        <f t="shared" si="14"/>
        <v>76888</v>
      </c>
      <c r="R34" s="75">
        <f t="shared" si="15"/>
        <v>16904</v>
      </c>
      <c r="S34" s="75">
        <f t="shared" si="16"/>
        <v>144399</v>
      </c>
      <c r="T34" s="26" t="s">
        <v>89</v>
      </c>
      <c r="U34" s="6"/>
      <c r="V34" s="237" t="s">
        <v>41</v>
      </c>
      <c r="W34" s="240">
        <f>'[1]第１表２'!$N34</f>
        <v>2109</v>
      </c>
      <c r="X34" s="241" t="str">
        <f>'[1]第１表３'!$J34</f>
        <v>－</v>
      </c>
      <c r="Y34" s="239">
        <f t="shared" si="19"/>
        <v>2109</v>
      </c>
      <c r="Z34" s="240">
        <f>'[2]１１表１'!D34</f>
        <v>242</v>
      </c>
      <c r="AA34" s="240">
        <f>'[2]１１表１'!E34</f>
        <v>2186</v>
      </c>
      <c r="AB34" s="240">
        <f>'[2]１１表１'!F34</f>
        <v>106728640</v>
      </c>
      <c r="AC34" s="240">
        <f>'[2]１１表１'!G34</f>
        <v>13149</v>
      </c>
      <c r="AD34" s="240">
        <f>'[2]１１表１'!H34</f>
        <v>17719</v>
      </c>
      <c r="AE34" s="240">
        <f>'[2]１１表１'!I34</f>
        <v>162157332</v>
      </c>
      <c r="AF34" s="240">
        <f>'[2]１１表１'!J34</f>
        <v>2824</v>
      </c>
      <c r="AG34" s="240">
        <f>'[2]１１表１'!K34</f>
        <v>4354</v>
      </c>
      <c r="AH34" s="240">
        <f>'[2]１１表１'!L34</f>
        <v>35651330</v>
      </c>
      <c r="AI34" s="242">
        <f t="shared" si="20"/>
        <v>16215</v>
      </c>
      <c r="AJ34" s="242">
        <f t="shared" si="21"/>
        <v>24259</v>
      </c>
      <c r="AK34" s="242">
        <f t="shared" si="22"/>
        <v>304537302</v>
      </c>
    </row>
    <row r="35" spans="2:37" ht="30" customHeight="1" thickBot="1">
      <c r="B35" s="87">
        <v>41303</v>
      </c>
      <c r="C35" s="88" t="s">
        <v>42</v>
      </c>
      <c r="D35" s="89">
        <f t="shared" si="1"/>
        <v>17.054</v>
      </c>
      <c r="E35" s="89">
        <f t="shared" si="2"/>
        <v>703.098</v>
      </c>
      <c r="F35" s="89">
        <f t="shared" si="3"/>
        <v>169.06900000000002</v>
      </c>
      <c r="G35" s="90">
        <f t="shared" si="4"/>
        <v>889.221</v>
      </c>
      <c r="H35" s="91">
        <f t="shared" si="5"/>
        <v>11.23</v>
      </c>
      <c r="I35" s="91">
        <f t="shared" si="6"/>
        <v>1.5</v>
      </c>
      <c r="J35" s="91">
        <f t="shared" si="7"/>
        <v>1.79</v>
      </c>
      <c r="K35" s="92">
        <f t="shared" si="8"/>
        <v>1.74</v>
      </c>
      <c r="L35" s="93">
        <f t="shared" si="9"/>
        <v>48264</v>
      </c>
      <c r="M35" s="94">
        <f t="shared" si="10"/>
        <v>8839</v>
      </c>
      <c r="N35" s="94">
        <f t="shared" si="11"/>
        <v>7212</v>
      </c>
      <c r="O35" s="95">
        <f t="shared" si="12"/>
        <v>13389</v>
      </c>
      <c r="P35" s="94">
        <f t="shared" si="13"/>
        <v>92446</v>
      </c>
      <c r="Q35" s="94">
        <f t="shared" si="14"/>
        <v>93389</v>
      </c>
      <c r="R35" s="94">
        <f t="shared" si="15"/>
        <v>21860</v>
      </c>
      <c r="S35" s="94">
        <f t="shared" si="16"/>
        <v>207695</v>
      </c>
      <c r="T35" s="96" t="s">
        <v>90</v>
      </c>
      <c r="U35" s="6"/>
      <c r="V35" s="237" t="s">
        <v>42</v>
      </c>
      <c r="W35" s="240">
        <f>'[1]第１表２'!$N35</f>
        <v>6327</v>
      </c>
      <c r="X35" s="241" t="str">
        <f>'[1]第１表３'!$J35</f>
        <v>－</v>
      </c>
      <c r="Y35" s="239">
        <f t="shared" si="19"/>
        <v>6327</v>
      </c>
      <c r="Z35" s="240">
        <f>'[2]１１表１'!D35</f>
        <v>1079</v>
      </c>
      <c r="AA35" s="240">
        <f>'[2]１１表１'!E35</f>
        <v>12119</v>
      </c>
      <c r="AB35" s="240">
        <f>'[2]１１表１'!F35</f>
        <v>584908940</v>
      </c>
      <c r="AC35" s="240">
        <f>'[2]１１表１'!G35</f>
        <v>44485</v>
      </c>
      <c r="AD35" s="240">
        <f>'[2]１１表１'!H35</f>
        <v>66849</v>
      </c>
      <c r="AE35" s="240">
        <f>'[2]１１表１'!I35</f>
        <v>590871148</v>
      </c>
      <c r="AF35" s="240">
        <f>'[2]１１表１'!J35</f>
        <v>10697</v>
      </c>
      <c r="AG35" s="240">
        <f>'[2]１１表１'!K35</f>
        <v>19177</v>
      </c>
      <c r="AH35" s="240">
        <f>'[2]１１表１'!L35</f>
        <v>138306420</v>
      </c>
      <c r="AI35" s="242">
        <f t="shared" si="20"/>
        <v>56261</v>
      </c>
      <c r="AJ35" s="242">
        <f t="shared" si="21"/>
        <v>98145</v>
      </c>
      <c r="AK35" s="242">
        <f t="shared" si="22"/>
        <v>1314086508</v>
      </c>
    </row>
    <row r="36" ht="16.5" customHeight="1">
      <c r="U36" s="6"/>
    </row>
    <row r="37" spans="8:21" ht="16.5" customHeight="1">
      <c r="H37" s="8"/>
      <c r="I37" s="8"/>
      <c r="J37" s="8"/>
      <c r="K37" s="8"/>
      <c r="U37" s="6"/>
    </row>
    <row r="38" spans="8:21" ht="16.5" customHeight="1">
      <c r="H38" s="8"/>
      <c r="I38" s="8"/>
      <c r="J38" s="8"/>
      <c r="K38" s="8"/>
      <c r="U38" s="6"/>
    </row>
    <row r="39" spans="8:21" ht="16.5" customHeight="1">
      <c r="H39" s="8"/>
      <c r="I39" s="8"/>
      <c r="J39" s="8"/>
      <c r="K39" s="8"/>
      <c r="U39" s="6"/>
    </row>
    <row r="40" spans="8:21" ht="16.5" customHeight="1">
      <c r="H40" s="8"/>
      <c r="I40" s="8"/>
      <c r="J40" s="8"/>
      <c r="K40" s="8"/>
      <c r="U40" s="6"/>
    </row>
    <row r="41" spans="8:21" ht="16.5" customHeight="1">
      <c r="H41" s="8"/>
      <c r="I41" s="8"/>
      <c r="J41" s="8"/>
      <c r="K41" s="8"/>
      <c r="U41" s="6"/>
    </row>
    <row r="42" spans="8:21" ht="16.5" customHeight="1">
      <c r="H42" s="8"/>
      <c r="I42" s="8"/>
      <c r="J42" s="8"/>
      <c r="K42" s="8"/>
      <c r="U42" s="6"/>
    </row>
    <row r="43" spans="8:21" ht="16.5" customHeight="1">
      <c r="H43" s="8"/>
      <c r="I43" s="8"/>
      <c r="J43" s="8"/>
      <c r="K43" s="8"/>
      <c r="U43" s="6"/>
    </row>
    <row r="44" spans="8:21" ht="16.5" customHeight="1">
      <c r="H44" s="8"/>
      <c r="I44" s="8"/>
      <c r="J44" s="8"/>
      <c r="K44" s="8"/>
      <c r="U44" s="6"/>
    </row>
    <row r="45" spans="8:21" ht="16.5" customHeight="1">
      <c r="H45" s="8"/>
      <c r="I45" s="8"/>
      <c r="J45" s="8"/>
      <c r="K45" s="8"/>
      <c r="U45" s="6"/>
    </row>
    <row r="46" spans="8:21" ht="16.5" customHeight="1">
      <c r="H46" s="8"/>
      <c r="I46" s="8"/>
      <c r="J46" s="8"/>
      <c r="K46" s="8"/>
      <c r="U46" s="6"/>
    </row>
    <row r="47" spans="8:21" ht="16.5" customHeight="1">
      <c r="H47" s="8"/>
      <c r="I47" s="8"/>
      <c r="J47" s="8"/>
      <c r="K47" s="8"/>
      <c r="U47" s="6"/>
    </row>
    <row r="48" spans="8:21" ht="16.5" customHeight="1">
      <c r="H48" s="8"/>
      <c r="I48" s="8"/>
      <c r="J48" s="8"/>
      <c r="K48" s="8"/>
      <c r="U48" s="6"/>
    </row>
    <row r="49" spans="8:21" ht="16.5" customHeight="1">
      <c r="H49" s="8"/>
      <c r="I49" s="8"/>
      <c r="J49" s="8"/>
      <c r="K49" s="8"/>
      <c r="U49" s="6"/>
    </row>
    <row r="50" spans="8:21" ht="16.5" customHeight="1">
      <c r="H50" s="8"/>
      <c r="I50" s="8"/>
      <c r="J50" s="8"/>
      <c r="K50" s="8"/>
      <c r="U50" s="6"/>
    </row>
    <row r="51" spans="8:21" ht="16.5" customHeight="1">
      <c r="H51" s="8"/>
      <c r="I51" s="8"/>
      <c r="J51" s="8"/>
      <c r="K51" s="8"/>
      <c r="U51" s="6"/>
    </row>
    <row r="52" spans="8:21" ht="16.5" customHeight="1">
      <c r="H52" s="8"/>
      <c r="I52" s="8"/>
      <c r="J52" s="8"/>
      <c r="K52" s="8"/>
      <c r="U52" s="6"/>
    </row>
    <row r="53" spans="8:21" ht="16.5" customHeight="1">
      <c r="H53" s="8"/>
      <c r="I53" s="8"/>
      <c r="J53" s="8"/>
      <c r="K53" s="8"/>
      <c r="U53" s="6"/>
    </row>
    <row r="54" spans="8:21" ht="16.5" customHeight="1">
      <c r="H54" s="8"/>
      <c r="I54" s="8"/>
      <c r="J54" s="8"/>
      <c r="K54" s="8"/>
      <c r="U54" s="6"/>
    </row>
    <row r="55" spans="8:21" ht="16.5" customHeight="1">
      <c r="H55" s="8"/>
      <c r="I55" s="8"/>
      <c r="J55" s="8"/>
      <c r="K55" s="8"/>
      <c r="U55" s="6"/>
    </row>
    <row r="56" spans="8:21" ht="16.5" customHeight="1">
      <c r="H56" s="8"/>
      <c r="I56" s="8"/>
      <c r="J56" s="8"/>
      <c r="K56" s="8"/>
      <c r="U56" s="6"/>
    </row>
    <row r="57" spans="8:21" ht="16.5" customHeight="1">
      <c r="H57" s="8"/>
      <c r="I57" s="8"/>
      <c r="J57" s="8"/>
      <c r="K57" s="8"/>
      <c r="U57" s="6"/>
    </row>
    <row r="58" spans="8:21" ht="16.5" customHeight="1">
      <c r="H58" s="8"/>
      <c r="I58" s="8"/>
      <c r="J58" s="8"/>
      <c r="K58" s="8"/>
      <c r="U58" s="6"/>
    </row>
    <row r="59" spans="8:21" ht="16.5" customHeight="1">
      <c r="H59" s="8"/>
      <c r="I59" s="8"/>
      <c r="J59" s="8"/>
      <c r="K59" s="8"/>
      <c r="U59" s="6"/>
    </row>
    <row r="60" spans="8:21" ht="16.5" customHeight="1">
      <c r="H60" s="8"/>
      <c r="I60" s="8"/>
      <c r="J60" s="8"/>
      <c r="K60" s="8"/>
      <c r="U60" s="6"/>
    </row>
    <row r="61" spans="8:21" ht="16.5" customHeight="1">
      <c r="H61" s="8"/>
      <c r="I61" s="8"/>
      <c r="J61" s="8"/>
      <c r="K61" s="8"/>
      <c r="U61" s="6"/>
    </row>
    <row r="62" spans="8:21" ht="16.5" customHeight="1">
      <c r="H62" s="8"/>
      <c r="I62" s="8"/>
      <c r="J62" s="8"/>
      <c r="K62" s="8"/>
      <c r="U62" s="6"/>
    </row>
    <row r="63" spans="8:21" ht="16.5" customHeight="1">
      <c r="H63" s="8"/>
      <c r="I63" s="8"/>
      <c r="J63" s="8"/>
      <c r="K63" s="8"/>
      <c r="U63" s="6"/>
    </row>
    <row r="64" spans="8:21" ht="16.5" customHeight="1">
      <c r="H64" s="8"/>
      <c r="I64" s="8"/>
      <c r="J64" s="8"/>
      <c r="K64" s="8"/>
      <c r="U64" s="6"/>
    </row>
    <row r="65" spans="8:21" ht="16.5" customHeight="1">
      <c r="H65" s="8"/>
      <c r="I65" s="8"/>
      <c r="J65" s="8"/>
      <c r="K65" s="8"/>
      <c r="U65" s="6"/>
    </row>
    <row r="66" spans="8:21" ht="16.5" customHeight="1">
      <c r="H66" s="8"/>
      <c r="I66" s="8"/>
      <c r="J66" s="8"/>
      <c r="K66" s="8"/>
      <c r="U66" s="6"/>
    </row>
    <row r="67" spans="8:21" ht="16.5" customHeight="1">
      <c r="H67" s="8"/>
      <c r="I67" s="8"/>
      <c r="J67" s="8"/>
      <c r="K67" s="8"/>
      <c r="U67" s="6"/>
    </row>
    <row r="68" spans="8:21" ht="16.5" customHeight="1">
      <c r="H68" s="8"/>
      <c r="I68" s="8"/>
      <c r="J68" s="8"/>
      <c r="K68" s="8"/>
      <c r="U68" s="6"/>
    </row>
    <row r="69" spans="8:21" ht="16.5" customHeight="1">
      <c r="H69" s="8"/>
      <c r="I69" s="8"/>
      <c r="J69" s="8"/>
      <c r="K69" s="8"/>
      <c r="U69" s="6"/>
    </row>
    <row r="70" spans="8:21" ht="16.5" customHeight="1">
      <c r="H70" s="8"/>
      <c r="I70" s="8"/>
      <c r="J70" s="8"/>
      <c r="K70" s="8"/>
      <c r="U70" s="6"/>
    </row>
    <row r="71" spans="8:21" ht="16.5" customHeight="1">
      <c r="H71" s="8"/>
      <c r="I71" s="8"/>
      <c r="J71" s="8"/>
      <c r="K71" s="8"/>
      <c r="U71" s="6"/>
    </row>
    <row r="72" spans="8:21" ht="16.5" customHeight="1">
      <c r="H72" s="8"/>
      <c r="I72" s="8"/>
      <c r="J72" s="8"/>
      <c r="K72" s="8"/>
      <c r="U72" s="6"/>
    </row>
    <row r="73" spans="8:21" ht="16.5" customHeight="1">
      <c r="H73" s="8"/>
      <c r="I73" s="8"/>
      <c r="J73" s="8"/>
      <c r="K73" s="8"/>
      <c r="U73" s="6"/>
    </row>
    <row r="74" spans="8:21" ht="16.5" customHeight="1">
      <c r="H74" s="8"/>
      <c r="I74" s="8"/>
      <c r="J74" s="8"/>
      <c r="K74" s="8"/>
      <c r="U74" s="6"/>
    </row>
    <row r="75" spans="8:21" ht="16.5" customHeight="1">
      <c r="H75" s="8"/>
      <c r="I75" s="8"/>
      <c r="J75" s="8"/>
      <c r="K75" s="8"/>
      <c r="U75" s="6"/>
    </row>
    <row r="76" spans="8:21" ht="16.5" customHeight="1">
      <c r="H76" s="8"/>
      <c r="I76" s="8"/>
      <c r="J76" s="8"/>
      <c r="K76" s="8"/>
      <c r="U76" s="6"/>
    </row>
    <row r="77" spans="8:21" ht="16.5" customHeight="1">
      <c r="H77" s="8"/>
      <c r="I77" s="8"/>
      <c r="J77" s="8"/>
      <c r="K77" s="8"/>
      <c r="U77" s="6"/>
    </row>
    <row r="78" spans="8:21" ht="16.5" customHeight="1">
      <c r="H78" s="8"/>
      <c r="I78" s="8"/>
      <c r="J78" s="8"/>
      <c r="K78" s="8"/>
      <c r="U78" s="6"/>
    </row>
    <row r="79" spans="8:21" ht="16.5" customHeight="1">
      <c r="H79" s="8"/>
      <c r="I79" s="8"/>
      <c r="J79" s="8"/>
      <c r="K79" s="8"/>
      <c r="U79" s="6"/>
    </row>
    <row r="80" spans="8:21" ht="16.5" customHeight="1">
      <c r="H80" s="8"/>
      <c r="I80" s="8"/>
      <c r="J80" s="8"/>
      <c r="K80" s="8"/>
      <c r="U80" s="6"/>
    </row>
    <row r="81" spans="8:21" ht="16.5" customHeight="1">
      <c r="H81" s="8"/>
      <c r="I81" s="8"/>
      <c r="J81" s="8"/>
      <c r="K81" s="8"/>
      <c r="U81" s="6"/>
    </row>
    <row r="82" spans="8:21" ht="16.5" customHeight="1">
      <c r="H82" s="8"/>
      <c r="I82" s="8"/>
      <c r="J82" s="8"/>
      <c r="K82" s="8"/>
      <c r="U82" s="6"/>
    </row>
    <row r="83" spans="8:21" ht="16.5" customHeight="1">
      <c r="H83" s="8"/>
      <c r="I83" s="8"/>
      <c r="J83" s="8"/>
      <c r="K83" s="8"/>
      <c r="U83" s="6"/>
    </row>
    <row r="84" spans="8:21" ht="16.5" customHeight="1">
      <c r="H84" s="8"/>
      <c r="I84" s="8"/>
      <c r="J84" s="8"/>
      <c r="K84" s="8"/>
      <c r="U84" s="6"/>
    </row>
    <row r="85" spans="8:21" ht="16.5" customHeight="1">
      <c r="H85" s="8"/>
      <c r="I85" s="8"/>
      <c r="J85" s="8"/>
      <c r="K85" s="8"/>
      <c r="U85" s="6"/>
    </row>
    <row r="86" spans="8:21" ht="16.5" customHeight="1">
      <c r="H86" s="8"/>
      <c r="I86" s="8"/>
      <c r="J86" s="8"/>
      <c r="K86" s="8"/>
      <c r="U86" s="6"/>
    </row>
    <row r="87" spans="8:21" ht="16.5" customHeight="1">
      <c r="H87" s="8"/>
      <c r="I87" s="8"/>
      <c r="J87" s="8"/>
      <c r="K87" s="8"/>
      <c r="U87" s="6"/>
    </row>
    <row r="88" spans="8:21" ht="16.5" customHeight="1">
      <c r="H88" s="8"/>
      <c r="I88" s="8"/>
      <c r="J88" s="8"/>
      <c r="K88" s="8"/>
      <c r="U88" s="6"/>
    </row>
    <row r="89" spans="8:21" ht="16.5" customHeight="1">
      <c r="H89" s="8"/>
      <c r="I89" s="8"/>
      <c r="J89" s="8"/>
      <c r="K89" s="8"/>
      <c r="U89" s="6"/>
    </row>
    <row r="90" spans="8:21" ht="16.5" customHeight="1">
      <c r="H90" s="8"/>
      <c r="I90" s="8"/>
      <c r="J90" s="8"/>
      <c r="K90" s="8"/>
      <c r="U90" s="6"/>
    </row>
    <row r="91" ht="16.5" customHeight="1">
      <c r="U91" s="6"/>
    </row>
    <row r="92" ht="16.5" customHeight="1">
      <c r="U92" s="6"/>
    </row>
    <row r="93" ht="16.5" customHeight="1">
      <c r="U93" s="6"/>
    </row>
    <row r="94" ht="16.5" customHeight="1">
      <c r="U94" s="6"/>
    </row>
    <row r="95" ht="16.5" customHeight="1">
      <c r="U95" s="6"/>
    </row>
    <row r="96" ht="16.5" customHeight="1">
      <c r="U96" s="6"/>
    </row>
    <row r="97" ht="16.5" customHeight="1">
      <c r="U97" s="6"/>
    </row>
    <row r="98" ht="16.5" customHeight="1">
      <c r="U98" s="6"/>
    </row>
    <row r="99" ht="16.5" customHeight="1">
      <c r="U99" s="6"/>
    </row>
    <row r="100" ht="16.5" customHeight="1">
      <c r="U100" s="6"/>
    </row>
    <row r="101" ht="16.5" customHeight="1">
      <c r="U101" s="6"/>
    </row>
  </sheetData>
  <sheetProtection/>
  <mergeCells count="30">
    <mergeCell ref="AC5:AC9"/>
    <mergeCell ref="AD5:AD9"/>
    <mergeCell ref="AE5:AE9"/>
    <mergeCell ref="AJ5:AJ9"/>
    <mergeCell ref="AK5:AK9"/>
    <mergeCell ref="AF5:AF9"/>
    <mergeCell ref="AG5:AG9"/>
    <mergeCell ref="AH5:AH9"/>
    <mergeCell ref="AI5:AI9"/>
    <mergeCell ref="W5:W9"/>
    <mergeCell ref="X5:X9"/>
    <mergeCell ref="Y5:Y9"/>
    <mergeCell ref="Z5:Z9"/>
    <mergeCell ref="AA5:AA9"/>
    <mergeCell ref="AB5:AB9"/>
    <mergeCell ref="W2:AE2"/>
    <mergeCell ref="AF2:AK2"/>
    <mergeCell ref="W3:Y4"/>
    <mergeCell ref="Z3:AE3"/>
    <mergeCell ref="AF3:AK3"/>
    <mergeCell ref="Z4:AB4"/>
    <mergeCell ref="AC4:AE4"/>
    <mergeCell ref="AF4:AH4"/>
    <mergeCell ref="AI4:AK4"/>
    <mergeCell ref="H2:K4"/>
    <mergeCell ref="D2:G4"/>
    <mergeCell ref="L2:O4"/>
    <mergeCell ref="P2:S4"/>
    <mergeCell ref="T2:T12"/>
    <mergeCell ref="V2:V9"/>
  </mergeCells>
  <printOptions horizontalCentered="1"/>
  <pageMargins left="0.2755905511811024" right="0.2755905511811024" top="0.984251968503937" bottom="0.4724409448818898" header="0.5118110236220472" footer="0.5118110236220472"/>
  <pageSetup horizontalDpi="600" verticalDpi="600" orientation="portrait" paperSize="9" scale="67" r:id="rId1"/>
  <colBreaks count="2" manualBreakCount="2">
    <brk id="11" max="65535" man="1"/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B1:AI56"/>
  <sheetViews>
    <sheetView showGridLines="0" view="pageBreakPreview" zoomScale="57" zoomScaleNormal="40" zoomScaleSheetLayoutView="57" zoomScalePageLayoutView="0" workbookViewId="0" topLeftCell="A1">
      <selection activeCell="V3" sqref="V3:AI35"/>
    </sheetView>
  </sheetViews>
  <sheetFormatPr defaultColWidth="10.625" defaultRowHeight="16.5" customHeight="1"/>
  <cols>
    <col min="1" max="1" width="1.12109375" style="9" customWidth="1"/>
    <col min="2" max="2" width="12.625" style="9" customWidth="1"/>
    <col min="3" max="3" width="10.625" style="9" customWidth="1"/>
    <col min="4" max="4" width="12.75390625" style="9" customWidth="1"/>
    <col min="5" max="5" width="13.125" style="9" customWidth="1"/>
    <col min="6" max="6" width="13.25390625" style="9" customWidth="1"/>
    <col min="7" max="7" width="13.50390625" style="9" customWidth="1"/>
    <col min="8" max="8" width="13.00390625" style="9" customWidth="1"/>
    <col min="9" max="9" width="12.50390625" style="9" customWidth="1"/>
    <col min="10" max="10" width="13.00390625" style="9" customWidth="1"/>
    <col min="11" max="11" width="13.125" style="9" customWidth="1"/>
    <col min="12" max="12" width="15.625" style="9" customWidth="1"/>
    <col min="13" max="13" width="16.125" style="9" customWidth="1"/>
    <col min="14" max="14" width="15.25390625" style="9" customWidth="1"/>
    <col min="15" max="16" width="15.75390625" style="9" customWidth="1"/>
    <col min="17" max="17" width="16.125" style="9" customWidth="1"/>
    <col min="18" max="18" width="15.625" style="9" customWidth="1"/>
    <col min="19" max="19" width="16.00390625" style="9" customWidth="1"/>
    <col min="20" max="20" width="5.625" style="16" customWidth="1"/>
    <col min="21" max="21" width="4.625" style="9" customWidth="1"/>
    <col min="22" max="23" width="12.625" style="9" customWidth="1"/>
    <col min="24" max="25" width="14.625" style="9" customWidth="1"/>
    <col min="26" max="26" width="24.625" style="9" customWidth="1"/>
    <col min="27" max="28" width="14.625" style="9" customWidth="1"/>
    <col min="29" max="29" width="24.625" style="9" customWidth="1"/>
    <col min="30" max="31" width="14.625" style="9" customWidth="1"/>
    <col min="32" max="32" width="24.625" style="9" customWidth="1"/>
    <col min="33" max="34" width="14.625" style="9" customWidth="1"/>
    <col min="35" max="35" width="24.625" style="9" customWidth="1"/>
    <col min="36" max="16384" width="10.625" style="9" customWidth="1"/>
  </cols>
  <sheetData>
    <row r="1" spans="2:35" ht="24.75" customHeight="1" thickBot="1">
      <c r="B1" s="10" t="s">
        <v>65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 t="s">
        <v>93</v>
      </c>
      <c r="T1" s="13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2:35" ht="19.5" customHeight="1">
      <c r="B2" s="97"/>
      <c r="C2" s="98"/>
      <c r="D2" s="205" t="s">
        <v>67</v>
      </c>
      <c r="E2" s="197"/>
      <c r="F2" s="197"/>
      <c r="G2" s="206"/>
      <c r="H2" s="215" t="s">
        <v>0</v>
      </c>
      <c r="I2" s="216"/>
      <c r="J2" s="216"/>
      <c r="K2" s="217"/>
      <c r="L2" s="224" t="s">
        <v>43</v>
      </c>
      <c r="M2" s="216"/>
      <c r="N2" s="216"/>
      <c r="O2" s="225"/>
      <c r="P2" s="215" t="s">
        <v>44</v>
      </c>
      <c r="Q2" s="216"/>
      <c r="R2" s="216"/>
      <c r="S2" s="225"/>
      <c r="T2" s="212" t="s">
        <v>91</v>
      </c>
      <c r="U2" s="14"/>
      <c r="V2" s="14"/>
      <c r="W2" s="14"/>
      <c r="X2" s="243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2:35" ht="19.5" customHeight="1">
      <c r="B3" s="99"/>
      <c r="C3" s="100"/>
      <c r="D3" s="199"/>
      <c r="E3" s="200"/>
      <c r="F3" s="200"/>
      <c r="G3" s="207"/>
      <c r="H3" s="218"/>
      <c r="I3" s="219"/>
      <c r="J3" s="219"/>
      <c r="K3" s="220"/>
      <c r="L3" s="226"/>
      <c r="M3" s="219"/>
      <c r="N3" s="219"/>
      <c r="O3" s="227"/>
      <c r="P3" s="218"/>
      <c r="Q3" s="219"/>
      <c r="R3" s="219"/>
      <c r="S3" s="227"/>
      <c r="T3" s="213"/>
      <c r="U3" s="14"/>
      <c r="V3" s="244"/>
      <c r="W3" s="245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</row>
    <row r="4" spans="2:35" ht="19.5" customHeight="1">
      <c r="B4" s="102" t="s">
        <v>3</v>
      </c>
      <c r="C4" s="101" t="s">
        <v>4</v>
      </c>
      <c r="D4" s="202"/>
      <c r="E4" s="203"/>
      <c r="F4" s="203"/>
      <c r="G4" s="208"/>
      <c r="H4" s="221"/>
      <c r="I4" s="222"/>
      <c r="J4" s="222"/>
      <c r="K4" s="223"/>
      <c r="L4" s="228"/>
      <c r="M4" s="222"/>
      <c r="N4" s="222"/>
      <c r="O4" s="229"/>
      <c r="P4" s="221"/>
      <c r="Q4" s="222"/>
      <c r="R4" s="222"/>
      <c r="S4" s="229"/>
      <c r="T4" s="213"/>
      <c r="U4" s="14"/>
      <c r="V4" s="244"/>
      <c r="W4" s="247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</row>
    <row r="5" spans="2:35" ht="19.5" customHeight="1">
      <c r="B5" s="99"/>
      <c r="C5" s="100"/>
      <c r="D5" s="101" t="s">
        <v>5</v>
      </c>
      <c r="E5" s="101" t="s">
        <v>6</v>
      </c>
      <c r="F5" s="101" t="s">
        <v>7</v>
      </c>
      <c r="G5" s="101" t="s">
        <v>8</v>
      </c>
      <c r="H5" s="101" t="s">
        <v>5</v>
      </c>
      <c r="I5" s="101" t="s">
        <v>6</v>
      </c>
      <c r="J5" s="101" t="s">
        <v>7</v>
      </c>
      <c r="K5" s="105" t="s">
        <v>8</v>
      </c>
      <c r="L5" s="102" t="s">
        <v>5</v>
      </c>
      <c r="M5" s="101" t="s">
        <v>6</v>
      </c>
      <c r="N5" s="101" t="s">
        <v>7</v>
      </c>
      <c r="O5" s="106" t="s">
        <v>8</v>
      </c>
      <c r="P5" s="101" t="s">
        <v>5</v>
      </c>
      <c r="Q5" s="101" t="s">
        <v>6</v>
      </c>
      <c r="R5" s="101" t="s">
        <v>7</v>
      </c>
      <c r="S5" s="101" t="s">
        <v>45</v>
      </c>
      <c r="T5" s="213"/>
      <c r="U5" s="14"/>
      <c r="V5" s="244"/>
      <c r="W5" s="247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</row>
    <row r="6" spans="2:35" ht="19.5" customHeight="1">
      <c r="B6" s="107"/>
      <c r="C6" s="108"/>
      <c r="D6" s="103"/>
      <c r="E6" s="103"/>
      <c r="F6" s="103"/>
      <c r="G6" s="103"/>
      <c r="H6" s="103" t="s">
        <v>10</v>
      </c>
      <c r="I6" s="103" t="s">
        <v>10</v>
      </c>
      <c r="J6" s="103" t="s">
        <v>10</v>
      </c>
      <c r="K6" s="109" t="s">
        <v>10</v>
      </c>
      <c r="L6" s="104" t="s">
        <v>11</v>
      </c>
      <c r="M6" s="103" t="s">
        <v>11</v>
      </c>
      <c r="N6" s="103" t="s">
        <v>11</v>
      </c>
      <c r="O6" s="110" t="s">
        <v>11</v>
      </c>
      <c r="P6" s="103" t="s">
        <v>11</v>
      </c>
      <c r="Q6" s="103" t="s">
        <v>11</v>
      </c>
      <c r="R6" s="103" t="s">
        <v>11</v>
      </c>
      <c r="S6" s="103" t="s">
        <v>11</v>
      </c>
      <c r="T6" s="213"/>
      <c r="U6" s="14"/>
      <c r="V6" s="244"/>
      <c r="W6" s="247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</row>
    <row r="7" spans="2:35" ht="16.5" customHeight="1">
      <c r="B7" s="99"/>
      <c r="C7" s="100"/>
      <c r="D7" s="111"/>
      <c r="E7" s="111"/>
      <c r="F7" s="111"/>
      <c r="G7" s="111"/>
      <c r="H7" s="111"/>
      <c r="I7" s="111"/>
      <c r="J7" s="111"/>
      <c r="K7" s="112"/>
      <c r="L7" s="148"/>
      <c r="M7" s="149"/>
      <c r="N7" s="149"/>
      <c r="O7" s="150"/>
      <c r="P7" s="149"/>
      <c r="Q7" s="149"/>
      <c r="R7" s="149"/>
      <c r="S7" s="149"/>
      <c r="T7" s="213"/>
      <c r="U7" s="14"/>
      <c r="V7" s="244"/>
      <c r="W7" s="247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</row>
    <row r="8" spans="2:35" ht="30" customHeight="1">
      <c r="B8" s="114" t="s">
        <v>95</v>
      </c>
      <c r="C8" s="115" t="s">
        <v>12</v>
      </c>
      <c r="D8" s="183">
        <v>34.385</v>
      </c>
      <c r="E8" s="183">
        <v>942.594</v>
      </c>
      <c r="F8" s="183">
        <v>205.39200000000002</v>
      </c>
      <c r="G8" s="183">
        <v>1182.371</v>
      </c>
      <c r="H8" s="184">
        <v>18.15</v>
      </c>
      <c r="I8" s="184">
        <v>1.69</v>
      </c>
      <c r="J8" s="184">
        <v>1.88</v>
      </c>
      <c r="K8" s="185">
        <v>2.2</v>
      </c>
      <c r="L8" s="189">
        <v>29754</v>
      </c>
      <c r="M8" s="187">
        <v>9078</v>
      </c>
      <c r="N8" s="187">
        <v>6655</v>
      </c>
      <c r="O8" s="188">
        <v>13685</v>
      </c>
      <c r="P8" s="187">
        <v>185696</v>
      </c>
      <c r="Q8" s="187">
        <v>144219</v>
      </c>
      <c r="R8" s="187">
        <v>25633</v>
      </c>
      <c r="S8" s="187">
        <v>355548</v>
      </c>
      <c r="T8" s="213"/>
      <c r="U8" s="14"/>
      <c r="V8" s="244"/>
      <c r="W8" s="247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</row>
    <row r="9" spans="2:35" ht="30" customHeight="1">
      <c r="B9" s="114" t="s">
        <v>102</v>
      </c>
      <c r="C9" s="115" t="s">
        <v>12</v>
      </c>
      <c r="D9" s="183">
        <v>33.239000000000004</v>
      </c>
      <c r="E9" s="183">
        <v>897.5949999999999</v>
      </c>
      <c r="F9" s="183">
        <v>195.013</v>
      </c>
      <c r="G9" s="183">
        <v>1125.847</v>
      </c>
      <c r="H9" s="184">
        <v>18.31</v>
      </c>
      <c r="I9" s="184">
        <v>1.65</v>
      </c>
      <c r="J9" s="184">
        <v>1.87</v>
      </c>
      <c r="K9" s="185">
        <v>2.18</v>
      </c>
      <c r="L9" s="189">
        <v>30354</v>
      </c>
      <c r="M9" s="187">
        <v>9564</v>
      </c>
      <c r="N9" s="187">
        <v>7158</v>
      </c>
      <c r="O9" s="188">
        <v>14366</v>
      </c>
      <c r="P9" s="187">
        <v>184690</v>
      </c>
      <c r="Q9" s="187">
        <v>141516</v>
      </c>
      <c r="R9" s="188">
        <v>26045</v>
      </c>
      <c r="S9" s="187">
        <v>352252</v>
      </c>
      <c r="T9" s="213"/>
      <c r="U9" s="14"/>
      <c r="V9" s="244"/>
      <c r="W9" s="247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</row>
    <row r="10" spans="2:35" ht="30" customHeight="1">
      <c r="B10" s="114" t="s">
        <v>115</v>
      </c>
      <c r="C10" s="115" t="s">
        <v>12</v>
      </c>
      <c r="D10" s="116">
        <f>ROUND(X10/W10,5)*100</f>
        <v>34.426</v>
      </c>
      <c r="E10" s="116">
        <f>ROUND(AA10/W10,5)*100</f>
        <v>943.165</v>
      </c>
      <c r="F10" s="116">
        <f>ROUND(AD10/W10,5)*100</f>
        <v>207.50099999999998</v>
      </c>
      <c r="G10" s="116">
        <f>ROUND(AG10/W10,5)*100</f>
        <v>1185.092</v>
      </c>
      <c r="H10" s="117">
        <f>ROUND(Y10/X10,2)</f>
        <v>17.94</v>
      </c>
      <c r="I10" s="117">
        <f>ROUND(AB10/AA10,2)</f>
        <v>1.63</v>
      </c>
      <c r="J10" s="117">
        <f>ROUND(AE10/AD10,2)</f>
        <v>1.81</v>
      </c>
      <c r="K10" s="118">
        <f>ROUND(AH10/AG10,2)</f>
        <v>2.14</v>
      </c>
      <c r="L10" s="119">
        <f>ROUND(Z10/Y10,0)</f>
        <v>31551</v>
      </c>
      <c r="M10" s="120">
        <f>ROUND(AC10/AB10,0)</f>
        <v>9835</v>
      </c>
      <c r="N10" s="120">
        <f>ROUND(AF10/AE10,0)</f>
        <v>7305</v>
      </c>
      <c r="O10" s="121">
        <f>ROUND(AI10/AH10,0)</f>
        <v>14754</v>
      </c>
      <c r="P10" s="120">
        <f>ROUND(Z10/W10,0)</f>
        <v>194860</v>
      </c>
      <c r="Q10" s="121">
        <f>ROUND(AC10/W10,0)</f>
        <v>151500</v>
      </c>
      <c r="R10" s="120">
        <f>ROUND(AF10/W10,0)</f>
        <v>27421</v>
      </c>
      <c r="S10" s="120">
        <f>ROUND(AI10/W10,0)</f>
        <v>373781</v>
      </c>
      <c r="T10" s="213"/>
      <c r="U10" s="14"/>
      <c r="V10" s="244" t="s">
        <v>12</v>
      </c>
      <c r="W10" s="238">
        <f>SUM(W11:W12)</f>
        <v>178695</v>
      </c>
      <c r="X10" s="238">
        <f aca="true" t="shared" si="0" ref="X10:AI10">SUM(X11:X12)</f>
        <v>61517</v>
      </c>
      <c r="Y10" s="238">
        <f t="shared" si="0"/>
        <v>1103640</v>
      </c>
      <c r="Z10" s="238">
        <f t="shared" si="0"/>
        <v>34820425670</v>
      </c>
      <c r="AA10" s="238">
        <f t="shared" si="0"/>
        <v>1685389</v>
      </c>
      <c r="AB10" s="238">
        <f t="shared" si="0"/>
        <v>2752673</v>
      </c>
      <c r="AC10" s="238">
        <f t="shared" si="0"/>
        <v>27072350745</v>
      </c>
      <c r="AD10" s="238">
        <f t="shared" si="0"/>
        <v>370794</v>
      </c>
      <c r="AE10" s="238">
        <f t="shared" si="0"/>
        <v>670737</v>
      </c>
      <c r="AF10" s="238">
        <f t="shared" si="0"/>
        <v>4900045665</v>
      </c>
      <c r="AG10" s="238">
        <f t="shared" si="0"/>
        <v>2117700</v>
      </c>
      <c r="AH10" s="238">
        <f t="shared" si="0"/>
        <v>4527050</v>
      </c>
      <c r="AI10" s="238">
        <f t="shared" si="0"/>
        <v>66792822080</v>
      </c>
    </row>
    <row r="11" spans="2:35" ht="30" customHeight="1">
      <c r="B11" s="102" t="s">
        <v>53</v>
      </c>
      <c r="C11" s="101" t="s">
        <v>9</v>
      </c>
      <c r="D11" s="122">
        <f aca="true" t="shared" si="1" ref="D11:D35">ROUND(X11/W11,5)*100</f>
        <v>35.558</v>
      </c>
      <c r="E11" s="122">
        <f aca="true" t="shared" si="2" ref="E11:E35">ROUND(AA11/W11,5)*100</f>
        <v>959.619</v>
      </c>
      <c r="F11" s="122">
        <f aca="true" t="shared" si="3" ref="F11:F35">ROUND(AD11/W11,5)*100</f>
        <v>209.591</v>
      </c>
      <c r="G11" s="122">
        <f aca="true" t="shared" si="4" ref="G11:G35">ROUND(AG11/W11,5)*100</f>
        <v>1204.768</v>
      </c>
      <c r="H11" s="123">
        <f aca="true" t="shared" si="5" ref="H11:H35">ROUND(Y11/X11,2)</f>
        <v>18.11</v>
      </c>
      <c r="I11" s="123">
        <f aca="true" t="shared" si="6" ref="I11:I35">ROUND(AB11/AA11,2)</f>
        <v>1.64</v>
      </c>
      <c r="J11" s="123">
        <f aca="true" t="shared" si="7" ref="J11:J35">ROUND(AE11/AD11,2)</f>
        <v>1.81</v>
      </c>
      <c r="K11" s="124">
        <f aca="true" t="shared" si="8" ref="K11:K35">ROUND(AH11/AG11,2)</f>
        <v>2.16</v>
      </c>
      <c r="L11" s="125">
        <f aca="true" t="shared" si="9" ref="L11:L35">ROUND(Z11/Y11,0)</f>
        <v>31302</v>
      </c>
      <c r="M11" s="126">
        <f aca="true" t="shared" si="10" ref="M11:M35">ROUND(AC11/AB11,0)</f>
        <v>9853</v>
      </c>
      <c r="N11" s="126">
        <f aca="true" t="shared" si="11" ref="N11:N35">ROUND(AF11/AE11,0)</f>
        <v>7306</v>
      </c>
      <c r="O11" s="127">
        <f aca="true" t="shared" si="12" ref="O11:O35">ROUND(AI11/AH11,0)</f>
        <v>14797</v>
      </c>
      <c r="P11" s="126">
        <f aca="true" t="shared" si="13" ref="P11:P35">ROUND(Z11/W11,0)</f>
        <v>201591</v>
      </c>
      <c r="Q11" s="126">
        <f aca="true" t="shared" si="14" ref="Q11:Q35">ROUND(AC11/W11,0)</f>
        <v>155078</v>
      </c>
      <c r="R11" s="126">
        <f aca="true" t="shared" si="15" ref="R11:R35">ROUND(AF11/W11,0)</f>
        <v>27774</v>
      </c>
      <c r="S11" s="126">
        <f aca="true" t="shared" si="16" ref="S11:S35">ROUND(AI11/W11,0)</f>
        <v>384443</v>
      </c>
      <c r="T11" s="213"/>
      <c r="U11" s="14"/>
      <c r="V11" s="244" t="s">
        <v>9</v>
      </c>
      <c r="W11" s="238">
        <f aca="true" t="shared" si="17" ref="W11:AI11">SUM(W13:W32)</f>
        <v>168655</v>
      </c>
      <c r="X11" s="238">
        <f t="shared" si="17"/>
        <v>59971</v>
      </c>
      <c r="Y11" s="238">
        <f t="shared" si="17"/>
        <v>1086185</v>
      </c>
      <c r="Z11" s="238">
        <f t="shared" si="17"/>
        <v>33999357520</v>
      </c>
      <c r="AA11" s="238">
        <f t="shared" si="17"/>
        <v>1618445</v>
      </c>
      <c r="AB11" s="238">
        <f t="shared" si="17"/>
        <v>2654408</v>
      </c>
      <c r="AC11" s="238">
        <f t="shared" si="17"/>
        <v>26154650265</v>
      </c>
      <c r="AD11" s="238">
        <f t="shared" si="17"/>
        <v>353485</v>
      </c>
      <c r="AE11" s="238">
        <f t="shared" si="17"/>
        <v>641136</v>
      </c>
      <c r="AF11" s="238">
        <f t="shared" si="17"/>
        <v>4684205665</v>
      </c>
      <c r="AG11" s="238">
        <f t="shared" si="17"/>
        <v>2031901</v>
      </c>
      <c r="AH11" s="238">
        <f t="shared" si="17"/>
        <v>4381729</v>
      </c>
      <c r="AI11" s="238">
        <f t="shared" si="17"/>
        <v>64838213450</v>
      </c>
    </row>
    <row r="12" spans="2:35" ht="30" customHeight="1">
      <c r="B12" s="104" t="s">
        <v>14</v>
      </c>
      <c r="C12" s="103" t="s">
        <v>9</v>
      </c>
      <c r="D12" s="151">
        <f t="shared" si="1"/>
        <v>15.398</v>
      </c>
      <c r="E12" s="151">
        <f t="shared" si="2"/>
        <v>666.773</v>
      </c>
      <c r="F12" s="151">
        <f t="shared" si="3"/>
        <v>172.4</v>
      </c>
      <c r="G12" s="151">
        <f t="shared" si="4"/>
        <v>854.5719999999999</v>
      </c>
      <c r="H12" s="152">
        <f t="shared" si="5"/>
        <v>11.29</v>
      </c>
      <c r="I12" s="152">
        <f t="shared" si="6"/>
        <v>1.47</v>
      </c>
      <c r="J12" s="152">
        <f t="shared" si="7"/>
        <v>1.71</v>
      </c>
      <c r="K12" s="153">
        <f t="shared" si="8"/>
        <v>1.69</v>
      </c>
      <c r="L12" s="154">
        <f t="shared" si="9"/>
        <v>47039</v>
      </c>
      <c r="M12" s="155">
        <f t="shared" si="10"/>
        <v>9339</v>
      </c>
      <c r="N12" s="155">
        <f t="shared" si="11"/>
        <v>7292</v>
      </c>
      <c r="O12" s="156">
        <f t="shared" si="12"/>
        <v>13450</v>
      </c>
      <c r="P12" s="155">
        <f t="shared" si="13"/>
        <v>81780</v>
      </c>
      <c r="Q12" s="155">
        <f t="shared" si="14"/>
        <v>91404</v>
      </c>
      <c r="R12" s="155">
        <f t="shared" si="15"/>
        <v>21498</v>
      </c>
      <c r="S12" s="155">
        <f t="shared" si="16"/>
        <v>194682</v>
      </c>
      <c r="T12" s="214"/>
      <c r="U12" s="14"/>
      <c r="V12" s="244" t="s">
        <v>9</v>
      </c>
      <c r="W12" s="238">
        <f>SUM(W33:W35)</f>
        <v>10040</v>
      </c>
      <c r="X12" s="238">
        <f aca="true" t="shared" si="18" ref="X12:AI12">SUM(X33:X35)</f>
        <v>1546</v>
      </c>
      <c r="Y12" s="238">
        <f t="shared" si="18"/>
        <v>17455</v>
      </c>
      <c r="Z12" s="238">
        <f t="shared" si="18"/>
        <v>821068150</v>
      </c>
      <c r="AA12" s="238">
        <f t="shared" si="18"/>
        <v>66944</v>
      </c>
      <c r="AB12" s="238">
        <f t="shared" si="18"/>
        <v>98265</v>
      </c>
      <c r="AC12" s="238">
        <f t="shared" si="18"/>
        <v>917700480</v>
      </c>
      <c r="AD12" s="238">
        <f t="shared" si="18"/>
        <v>17309</v>
      </c>
      <c r="AE12" s="238">
        <f t="shared" si="18"/>
        <v>29601</v>
      </c>
      <c r="AF12" s="238">
        <f t="shared" si="18"/>
        <v>215840000</v>
      </c>
      <c r="AG12" s="238">
        <f t="shared" si="18"/>
        <v>85799</v>
      </c>
      <c r="AH12" s="238">
        <f t="shared" si="18"/>
        <v>145321</v>
      </c>
      <c r="AI12" s="238">
        <f t="shared" si="18"/>
        <v>1954608630</v>
      </c>
    </row>
    <row r="13" spans="2:35" ht="30" customHeight="1">
      <c r="B13" s="59">
        <v>41001</v>
      </c>
      <c r="C13" s="60" t="s">
        <v>16</v>
      </c>
      <c r="D13" s="133">
        <f t="shared" si="1"/>
        <v>32.28</v>
      </c>
      <c r="E13" s="133">
        <f t="shared" si="2"/>
        <v>953.843</v>
      </c>
      <c r="F13" s="133">
        <f t="shared" si="3"/>
        <v>212.86499999999998</v>
      </c>
      <c r="G13" s="133">
        <f t="shared" si="4"/>
        <v>1198.989</v>
      </c>
      <c r="H13" s="134">
        <f t="shared" si="5"/>
        <v>17.46</v>
      </c>
      <c r="I13" s="134">
        <f t="shared" si="6"/>
        <v>1.67</v>
      </c>
      <c r="J13" s="134">
        <f t="shared" si="7"/>
        <v>1.86</v>
      </c>
      <c r="K13" s="135">
        <f t="shared" si="8"/>
        <v>2.13</v>
      </c>
      <c r="L13" s="136">
        <f t="shared" si="9"/>
        <v>32120</v>
      </c>
      <c r="M13" s="137">
        <f t="shared" si="10"/>
        <v>9753</v>
      </c>
      <c r="N13" s="137">
        <f t="shared" si="11"/>
        <v>7220</v>
      </c>
      <c r="O13" s="138">
        <f t="shared" si="12"/>
        <v>14294</v>
      </c>
      <c r="P13" s="137">
        <f t="shared" si="13"/>
        <v>181047</v>
      </c>
      <c r="Q13" s="137">
        <f t="shared" si="14"/>
        <v>155571</v>
      </c>
      <c r="R13" s="137">
        <f t="shared" si="15"/>
        <v>28631</v>
      </c>
      <c r="S13" s="138">
        <f t="shared" si="16"/>
        <v>365249</v>
      </c>
      <c r="T13" s="68" t="s">
        <v>68</v>
      </c>
      <c r="U13" s="14"/>
      <c r="V13" s="237" t="s">
        <v>16</v>
      </c>
      <c r="W13" s="240">
        <f>'１４表'!W13</f>
        <v>45898</v>
      </c>
      <c r="X13" s="240">
        <f>'[3]１２表１'!D13</f>
        <v>14816</v>
      </c>
      <c r="Y13" s="240">
        <f>'[3]１２表１'!E13</f>
        <v>258710</v>
      </c>
      <c r="Z13" s="240">
        <f>'[3]１２表１'!F13</f>
        <v>8309675597</v>
      </c>
      <c r="AA13" s="240">
        <f>'[3]１２表１'!G13</f>
        <v>437795</v>
      </c>
      <c r="AB13" s="240">
        <f>'[3]１２表１'!H13</f>
        <v>732119</v>
      </c>
      <c r="AC13" s="240">
        <f>'[3]１２表１'!I13</f>
        <v>7140381571</v>
      </c>
      <c r="AD13" s="240">
        <f>'[3]１２表１'!J13</f>
        <v>97701</v>
      </c>
      <c r="AE13" s="240">
        <f>'[3]１２表１'!K13</f>
        <v>182013</v>
      </c>
      <c r="AF13" s="240">
        <f>'[3]１２表１'!L13</f>
        <v>1314123805</v>
      </c>
      <c r="AG13" s="242">
        <f>X13+AA13+AD13</f>
        <v>550312</v>
      </c>
      <c r="AH13" s="242">
        <f>Y13+AB13+AE13</f>
        <v>1172842</v>
      </c>
      <c r="AI13" s="242">
        <f>Z13+AC13+AF13</f>
        <v>16764180973</v>
      </c>
    </row>
    <row r="14" spans="2:35" ht="30" customHeight="1">
      <c r="B14" s="69">
        <v>41002</v>
      </c>
      <c r="C14" s="21" t="s">
        <v>17</v>
      </c>
      <c r="D14" s="122">
        <f t="shared" si="1"/>
        <v>33.244</v>
      </c>
      <c r="E14" s="122">
        <f t="shared" si="2"/>
        <v>917.258</v>
      </c>
      <c r="F14" s="122">
        <f t="shared" si="3"/>
        <v>202.091</v>
      </c>
      <c r="G14" s="122">
        <f t="shared" si="4"/>
        <v>1152.594</v>
      </c>
      <c r="H14" s="123">
        <f t="shared" si="5"/>
        <v>18.2</v>
      </c>
      <c r="I14" s="123">
        <f t="shared" si="6"/>
        <v>1.6</v>
      </c>
      <c r="J14" s="123">
        <f t="shared" si="7"/>
        <v>1.71</v>
      </c>
      <c r="K14" s="124">
        <f t="shared" si="8"/>
        <v>2.1</v>
      </c>
      <c r="L14" s="125">
        <f t="shared" si="9"/>
        <v>31952</v>
      </c>
      <c r="M14" s="126">
        <f t="shared" si="10"/>
        <v>10449</v>
      </c>
      <c r="N14" s="126">
        <f t="shared" si="11"/>
        <v>7523</v>
      </c>
      <c r="O14" s="127">
        <f t="shared" si="12"/>
        <v>15413</v>
      </c>
      <c r="P14" s="126">
        <f t="shared" si="13"/>
        <v>193293</v>
      </c>
      <c r="Q14" s="126">
        <f t="shared" si="14"/>
        <v>153141</v>
      </c>
      <c r="R14" s="126">
        <f t="shared" si="15"/>
        <v>26030</v>
      </c>
      <c r="S14" s="127">
        <f t="shared" si="16"/>
        <v>372464</v>
      </c>
      <c r="T14" s="26" t="s">
        <v>69</v>
      </c>
      <c r="U14" s="14"/>
      <c r="V14" s="237" t="s">
        <v>17</v>
      </c>
      <c r="W14" s="240">
        <f>'１４表'!W14</f>
        <v>27355</v>
      </c>
      <c r="X14" s="240">
        <f>'[3]１２表１'!D14</f>
        <v>9094</v>
      </c>
      <c r="Y14" s="240">
        <f>'[3]１２表１'!E14</f>
        <v>165484</v>
      </c>
      <c r="Z14" s="240">
        <f>'[3]１２表１'!F14</f>
        <v>5287536256</v>
      </c>
      <c r="AA14" s="240">
        <f>'[3]１２表１'!G14</f>
        <v>250916</v>
      </c>
      <c r="AB14" s="240">
        <f>'[3]１２表１'!H14</f>
        <v>400923</v>
      </c>
      <c r="AC14" s="240">
        <f>'[3]１２表１'!I14</f>
        <v>4189161194</v>
      </c>
      <c r="AD14" s="240">
        <f>'[3]１２表１'!J14</f>
        <v>55282</v>
      </c>
      <c r="AE14" s="240">
        <f>'[3]１２表１'!K14</f>
        <v>94648</v>
      </c>
      <c r="AF14" s="240">
        <f>'[3]１２表１'!L14</f>
        <v>712060140</v>
      </c>
      <c r="AG14" s="242">
        <f aca="true" t="shared" si="19" ref="AG14:AG35">X14+AA14+AD14</f>
        <v>315292</v>
      </c>
      <c r="AH14" s="242">
        <f aca="true" t="shared" si="20" ref="AH14:AH35">Y14+AB14+AE14</f>
        <v>661055</v>
      </c>
      <c r="AI14" s="242">
        <f aca="true" t="shared" si="21" ref="AI14:AI35">Z14+AC14+AF14</f>
        <v>10188757590</v>
      </c>
    </row>
    <row r="15" spans="2:35" ht="30" customHeight="1">
      <c r="B15" s="69">
        <v>41003</v>
      </c>
      <c r="C15" s="21" t="s">
        <v>18</v>
      </c>
      <c r="D15" s="122">
        <f t="shared" si="1"/>
        <v>34.410000000000004</v>
      </c>
      <c r="E15" s="122">
        <f t="shared" si="2"/>
        <v>916.652</v>
      </c>
      <c r="F15" s="122">
        <f t="shared" si="3"/>
        <v>211.171</v>
      </c>
      <c r="G15" s="122">
        <f t="shared" si="4"/>
        <v>1162.233</v>
      </c>
      <c r="H15" s="123">
        <f t="shared" si="5"/>
        <v>19.89</v>
      </c>
      <c r="I15" s="123">
        <f t="shared" si="6"/>
        <v>1.77</v>
      </c>
      <c r="J15" s="123">
        <f t="shared" si="7"/>
        <v>1.82</v>
      </c>
      <c r="K15" s="124">
        <f t="shared" si="8"/>
        <v>2.32</v>
      </c>
      <c r="L15" s="125">
        <f t="shared" si="9"/>
        <v>30956</v>
      </c>
      <c r="M15" s="126">
        <f t="shared" si="10"/>
        <v>8989</v>
      </c>
      <c r="N15" s="126">
        <f t="shared" si="11"/>
        <v>7175</v>
      </c>
      <c r="O15" s="127">
        <f t="shared" si="12"/>
        <v>14315</v>
      </c>
      <c r="P15" s="126">
        <f t="shared" si="13"/>
        <v>211814</v>
      </c>
      <c r="Q15" s="126">
        <f t="shared" si="14"/>
        <v>145765</v>
      </c>
      <c r="R15" s="126">
        <f t="shared" si="15"/>
        <v>27634</v>
      </c>
      <c r="S15" s="127">
        <f t="shared" si="16"/>
        <v>385213</v>
      </c>
      <c r="T15" s="26" t="s">
        <v>70</v>
      </c>
      <c r="U15" s="14"/>
      <c r="V15" s="237" t="s">
        <v>18</v>
      </c>
      <c r="W15" s="240">
        <f>'１４表'!W15</f>
        <v>12479</v>
      </c>
      <c r="X15" s="240">
        <f>'[3]１２表１'!D15</f>
        <v>4294</v>
      </c>
      <c r="Y15" s="240">
        <f>'[3]１２表１'!E15</f>
        <v>85387</v>
      </c>
      <c r="Z15" s="240">
        <f>'[3]１２表１'!F15</f>
        <v>2643222427</v>
      </c>
      <c r="AA15" s="240">
        <f>'[3]１２表１'!G15</f>
        <v>114389</v>
      </c>
      <c r="AB15" s="240">
        <f>'[3]１２表１'!H15</f>
        <v>202368</v>
      </c>
      <c r="AC15" s="240">
        <f>'[3]１２表１'!I15</f>
        <v>1819006005</v>
      </c>
      <c r="AD15" s="240">
        <f>'[3]１２表１'!J15</f>
        <v>26352</v>
      </c>
      <c r="AE15" s="240">
        <f>'[3]１２表１'!K15</f>
        <v>48061</v>
      </c>
      <c r="AF15" s="240">
        <f>'[3]１２表１'!L15</f>
        <v>344839250</v>
      </c>
      <c r="AG15" s="242">
        <f t="shared" si="19"/>
        <v>145035</v>
      </c>
      <c r="AH15" s="242">
        <f t="shared" si="20"/>
        <v>335816</v>
      </c>
      <c r="AI15" s="242">
        <f t="shared" si="21"/>
        <v>4807067682</v>
      </c>
    </row>
    <row r="16" spans="2:35" ht="30" customHeight="1">
      <c r="B16" s="69">
        <v>41004</v>
      </c>
      <c r="C16" s="21" t="s">
        <v>19</v>
      </c>
      <c r="D16" s="122">
        <f t="shared" si="1"/>
        <v>41.894</v>
      </c>
      <c r="E16" s="122">
        <f t="shared" si="2"/>
        <v>1030.64</v>
      </c>
      <c r="F16" s="122">
        <f t="shared" si="3"/>
        <v>214.527</v>
      </c>
      <c r="G16" s="122">
        <f t="shared" si="4"/>
        <v>1287.06</v>
      </c>
      <c r="H16" s="123">
        <f t="shared" si="5"/>
        <v>18.41</v>
      </c>
      <c r="I16" s="123">
        <f t="shared" si="6"/>
        <v>1.69</v>
      </c>
      <c r="J16" s="123">
        <f t="shared" si="7"/>
        <v>1.91</v>
      </c>
      <c r="K16" s="124">
        <f t="shared" si="8"/>
        <v>2.27</v>
      </c>
      <c r="L16" s="125">
        <f t="shared" si="9"/>
        <v>31140</v>
      </c>
      <c r="M16" s="126">
        <f t="shared" si="10"/>
        <v>10077</v>
      </c>
      <c r="N16" s="126">
        <f t="shared" si="11"/>
        <v>6640</v>
      </c>
      <c r="O16" s="127">
        <f t="shared" si="12"/>
        <v>15162</v>
      </c>
      <c r="P16" s="126">
        <f t="shared" si="13"/>
        <v>240131</v>
      </c>
      <c r="Q16" s="126">
        <f t="shared" si="14"/>
        <v>175170</v>
      </c>
      <c r="R16" s="126">
        <f t="shared" si="15"/>
        <v>27140</v>
      </c>
      <c r="S16" s="127">
        <f t="shared" si="16"/>
        <v>442440</v>
      </c>
      <c r="T16" s="26" t="s">
        <v>71</v>
      </c>
      <c r="U16" s="14"/>
      <c r="V16" s="237" t="s">
        <v>19</v>
      </c>
      <c r="W16" s="240">
        <f>'１４表'!W16</f>
        <v>4034</v>
      </c>
      <c r="X16" s="240">
        <f>'[3]１２表１'!D16</f>
        <v>1690</v>
      </c>
      <c r="Y16" s="240">
        <f>'[3]１２表１'!E16</f>
        <v>31107</v>
      </c>
      <c r="Z16" s="240">
        <f>'[3]１２表１'!F16</f>
        <v>968686479</v>
      </c>
      <c r="AA16" s="240">
        <f>'[3]１２表１'!G16</f>
        <v>41576</v>
      </c>
      <c r="AB16" s="240">
        <f>'[3]１２表１'!H16</f>
        <v>70122</v>
      </c>
      <c r="AC16" s="240">
        <f>'[3]１２表１'!I16</f>
        <v>706635865</v>
      </c>
      <c r="AD16" s="240">
        <f>'[3]１２表１'!J16</f>
        <v>8654</v>
      </c>
      <c r="AE16" s="240">
        <f>'[3]１２表１'!K16</f>
        <v>16488</v>
      </c>
      <c r="AF16" s="240">
        <f>'[3]１２表１'!L16</f>
        <v>109481280</v>
      </c>
      <c r="AG16" s="242">
        <f t="shared" si="19"/>
        <v>51920</v>
      </c>
      <c r="AH16" s="242">
        <f t="shared" si="20"/>
        <v>117717</v>
      </c>
      <c r="AI16" s="242">
        <f t="shared" si="21"/>
        <v>1784803624</v>
      </c>
    </row>
    <row r="17" spans="2:35" ht="30" customHeight="1">
      <c r="B17" s="69">
        <v>41005</v>
      </c>
      <c r="C17" s="21" t="s">
        <v>20</v>
      </c>
      <c r="D17" s="122">
        <f t="shared" si="1"/>
        <v>40.56</v>
      </c>
      <c r="E17" s="122">
        <f t="shared" si="2"/>
        <v>946.299</v>
      </c>
      <c r="F17" s="122">
        <f t="shared" si="3"/>
        <v>186.815</v>
      </c>
      <c r="G17" s="122">
        <f t="shared" si="4"/>
        <v>1173.674</v>
      </c>
      <c r="H17" s="123">
        <f t="shared" si="5"/>
        <v>18.6</v>
      </c>
      <c r="I17" s="123">
        <f t="shared" si="6"/>
        <v>1.64</v>
      </c>
      <c r="J17" s="123">
        <f t="shared" si="7"/>
        <v>1.79</v>
      </c>
      <c r="K17" s="124">
        <f t="shared" si="8"/>
        <v>2.25</v>
      </c>
      <c r="L17" s="125">
        <f t="shared" si="9"/>
        <v>29616</v>
      </c>
      <c r="M17" s="126">
        <f t="shared" si="10"/>
        <v>9717</v>
      </c>
      <c r="N17" s="126">
        <f t="shared" si="11"/>
        <v>7517</v>
      </c>
      <c r="O17" s="127">
        <f t="shared" si="12"/>
        <v>15127</v>
      </c>
      <c r="P17" s="126">
        <f t="shared" si="13"/>
        <v>223468</v>
      </c>
      <c r="Q17" s="126">
        <f t="shared" si="14"/>
        <v>150591</v>
      </c>
      <c r="R17" s="126">
        <f t="shared" si="15"/>
        <v>25185</v>
      </c>
      <c r="S17" s="127">
        <f t="shared" si="16"/>
        <v>399244</v>
      </c>
      <c r="T17" s="26" t="s">
        <v>72</v>
      </c>
      <c r="U17" s="14"/>
      <c r="V17" s="237" t="s">
        <v>20</v>
      </c>
      <c r="W17" s="240">
        <f>'１４表'!W17</f>
        <v>11240</v>
      </c>
      <c r="X17" s="240">
        <f>'[3]１２表１'!D17</f>
        <v>4559</v>
      </c>
      <c r="Y17" s="240">
        <f>'[3]１２表１'!E17</f>
        <v>84812</v>
      </c>
      <c r="Z17" s="240">
        <f>'[3]１２表１'!F17</f>
        <v>2511781321</v>
      </c>
      <c r="AA17" s="240">
        <f>'[3]１２表１'!G17</f>
        <v>106364</v>
      </c>
      <c r="AB17" s="240">
        <f>'[3]１２表１'!H17</f>
        <v>174189</v>
      </c>
      <c r="AC17" s="240">
        <f>'[3]１２表１'!I17</f>
        <v>1692647389</v>
      </c>
      <c r="AD17" s="240">
        <f>'[3]１２表１'!J17</f>
        <v>20998</v>
      </c>
      <c r="AE17" s="240">
        <f>'[3]１２表１'!K17</f>
        <v>37659</v>
      </c>
      <c r="AF17" s="240">
        <f>'[3]１２表１'!L17</f>
        <v>283074370</v>
      </c>
      <c r="AG17" s="242">
        <f t="shared" si="19"/>
        <v>131921</v>
      </c>
      <c r="AH17" s="242">
        <f t="shared" si="20"/>
        <v>296660</v>
      </c>
      <c r="AI17" s="242">
        <f t="shared" si="21"/>
        <v>4487503080</v>
      </c>
    </row>
    <row r="18" spans="2:35" ht="30" customHeight="1">
      <c r="B18" s="69">
        <v>41006</v>
      </c>
      <c r="C18" s="21" t="s">
        <v>21</v>
      </c>
      <c r="D18" s="122">
        <f t="shared" si="1"/>
        <v>37.602999999999994</v>
      </c>
      <c r="E18" s="122">
        <f t="shared" si="2"/>
        <v>1032.79</v>
      </c>
      <c r="F18" s="122">
        <f t="shared" si="3"/>
        <v>213.585</v>
      </c>
      <c r="G18" s="122">
        <f t="shared" si="4"/>
        <v>1283.9779999999998</v>
      </c>
      <c r="H18" s="123">
        <f t="shared" si="5"/>
        <v>17.62</v>
      </c>
      <c r="I18" s="123">
        <f t="shared" si="6"/>
        <v>1.59</v>
      </c>
      <c r="J18" s="123">
        <f t="shared" si="7"/>
        <v>1.83</v>
      </c>
      <c r="K18" s="124">
        <f t="shared" si="8"/>
        <v>2.1</v>
      </c>
      <c r="L18" s="125">
        <f t="shared" si="9"/>
        <v>31243</v>
      </c>
      <c r="M18" s="126">
        <f t="shared" si="10"/>
        <v>9041</v>
      </c>
      <c r="N18" s="126">
        <f t="shared" si="11"/>
        <v>7667</v>
      </c>
      <c r="O18" s="127">
        <f t="shared" si="12"/>
        <v>14299</v>
      </c>
      <c r="P18" s="126">
        <f t="shared" si="13"/>
        <v>207000</v>
      </c>
      <c r="Q18" s="126">
        <f t="shared" si="14"/>
        <v>148493</v>
      </c>
      <c r="R18" s="126">
        <f t="shared" si="15"/>
        <v>29955</v>
      </c>
      <c r="S18" s="127">
        <f t="shared" si="16"/>
        <v>385448</v>
      </c>
      <c r="T18" s="26" t="s">
        <v>73</v>
      </c>
      <c r="U18" s="14"/>
      <c r="V18" s="237" t="s">
        <v>21</v>
      </c>
      <c r="W18" s="240">
        <f>'１４表'!W18</f>
        <v>9930</v>
      </c>
      <c r="X18" s="240">
        <f>'[3]１２表１'!D18</f>
        <v>3734</v>
      </c>
      <c r="Y18" s="240">
        <f>'[3]１２表１'!E18</f>
        <v>65791</v>
      </c>
      <c r="Z18" s="240">
        <f>'[3]１２表１'!F18</f>
        <v>2055512140</v>
      </c>
      <c r="AA18" s="240">
        <f>'[3]１２表１'!G18</f>
        <v>102556</v>
      </c>
      <c r="AB18" s="240">
        <f>'[3]１２表１'!H18</f>
        <v>163097</v>
      </c>
      <c r="AC18" s="240">
        <f>'[3]１２表１'!I18</f>
        <v>1474536113</v>
      </c>
      <c r="AD18" s="240">
        <f>'[3]１２表１'!J18</f>
        <v>21209</v>
      </c>
      <c r="AE18" s="240">
        <f>'[3]１２表１'!K18</f>
        <v>38796</v>
      </c>
      <c r="AF18" s="240">
        <f>'[3]１２表１'!L18</f>
        <v>297452050</v>
      </c>
      <c r="AG18" s="242">
        <f t="shared" si="19"/>
        <v>127499</v>
      </c>
      <c r="AH18" s="242">
        <f t="shared" si="20"/>
        <v>267684</v>
      </c>
      <c r="AI18" s="242">
        <f t="shared" si="21"/>
        <v>3827500303</v>
      </c>
    </row>
    <row r="19" spans="2:35" ht="30" customHeight="1">
      <c r="B19" s="69">
        <v>41007</v>
      </c>
      <c r="C19" s="21" t="s">
        <v>22</v>
      </c>
      <c r="D19" s="122">
        <f t="shared" si="1"/>
        <v>37.508</v>
      </c>
      <c r="E19" s="122">
        <f t="shared" si="2"/>
        <v>918.175</v>
      </c>
      <c r="F19" s="122">
        <f t="shared" si="3"/>
        <v>213.056</v>
      </c>
      <c r="G19" s="122">
        <f t="shared" si="4"/>
        <v>1168.739</v>
      </c>
      <c r="H19" s="123">
        <f t="shared" si="5"/>
        <v>17.07</v>
      </c>
      <c r="I19" s="123">
        <f t="shared" si="6"/>
        <v>1.51</v>
      </c>
      <c r="J19" s="123">
        <f t="shared" si="7"/>
        <v>1.77</v>
      </c>
      <c r="K19" s="124">
        <f t="shared" si="8"/>
        <v>2.05</v>
      </c>
      <c r="L19" s="125">
        <f t="shared" si="9"/>
        <v>30064</v>
      </c>
      <c r="M19" s="126">
        <f t="shared" si="10"/>
        <v>9775</v>
      </c>
      <c r="N19" s="126">
        <f t="shared" si="11"/>
        <v>7300</v>
      </c>
      <c r="O19" s="127">
        <f t="shared" si="12"/>
        <v>14799</v>
      </c>
      <c r="P19" s="126">
        <f t="shared" si="13"/>
        <v>192442</v>
      </c>
      <c r="Q19" s="126">
        <f t="shared" si="14"/>
        <v>135186</v>
      </c>
      <c r="R19" s="126">
        <f t="shared" si="15"/>
        <v>27475</v>
      </c>
      <c r="S19" s="127">
        <f t="shared" si="16"/>
        <v>355103</v>
      </c>
      <c r="T19" s="26" t="s">
        <v>74</v>
      </c>
      <c r="U19" s="14"/>
      <c r="V19" s="237" t="s">
        <v>22</v>
      </c>
      <c r="W19" s="240">
        <f>'１４表'!W19</f>
        <v>6564</v>
      </c>
      <c r="X19" s="240">
        <f>'[3]１２表１'!D19</f>
        <v>2462</v>
      </c>
      <c r="Y19" s="240">
        <f>'[3]１２表１'!E19</f>
        <v>42017</v>
      </c>
      <c r="Z19" s="240">
        <f>'[3]１２表１'!F19</f>
        <v>1263186104</v>
      </c>
      <c r="AA19" s="240">
        <f>'[3]１２表１'!G19</f>
        <v>60269</v>
      </c>
      <c r="AB19" s="240">
        <f>'[3]１２表１'!H19</f>
        <v>90783</v>
      </c>
      <c r="AC19" s="240">
        <f>'[3]１２表１'!I19</f>
        <v>887360388</v>
      </c>
      <c r="AD19" s="240">
        <f>'[3]１２表１'!J19</f>
        <v>13985</v>
      </c>
      <c r="AE19" s="240">
        <f>'[3]１２表１'!K19</f>
        <v>24706</v>
      </c>
      <c r="AF19" s="240">
        <f>'[3]１２表１'!L19</f>
        <v>180346780</v>
      </c>
      <c r="AG19" s="242">
        <f t="shared" si="19"/>
        <v>76716</v>
      </c>
      <c r="AH19" s="242">
        <f t="shared" si="20"/>
        <v>157506</v>
      </c>
      <c r="AI19" s="242">
        <f t="shared" si="21"/>
        <v>2330893272</v>
      </c>
    </row>
    <row r="20" spans="2:35" ht="30" customHeight="1">
      <c r="B20" s="69">
        <v>41025</v>
      </c>
      <c r="C20" s="21" t="s">
        <v>54</v>
      </c>
      <c r="D20" s="122">
        <f t="shared" si="1"/>
        <v>35.568</v>
      </c>
      <c r="E20" s="122">
        <f t="shared" si="2"/>
        <v>963.4130000000001</v>
      </c>
      <c r="F20" s="122">
        <f t="shared" si="3"/>
        <v>220.884</v>
      </c>
      <c r="G20" s="122">
        <f t="shared" si="4"/>
        <v>1219.864</v>
      </c>
      <c r="H20" s="123">
        <f t="shared" si="5"/>
        <v>16.89</v>
      </c>
      <c r="I20" s="123">
        <f t="shared" si="6"/>
        <v>1.66</v>
      </c>
      <c r="J20" s="123">
        <f t="shared" si="7"/>
        <v>1.88</v>
      </c>
      <c r="K20" s="124">
        <f t="shared" si="8"/>
        <v>2.14</v>
      </c>
      <c r="L20" s="125">
        <f t="shared" si="9"/>
        <v>34841</v>
      </c>
      <c r="M20" s="126">
        <f t="shared" si="10"/>
        <v>9745</v>
      </c>
      <c r="N20" s="126">
        <f t="shared" si="11"/>
        <v>7167</v>
      </c>
      <c r="O20" s="127">
        <f t="shared" si="12"/>
        <v>15096</v>
      </c>
      <c r="P20" s="126">
        <f t="shared" si="13"/>
        <v>209252</v>
      </c>
      <c r="Q20" s="126">
        <f t="shared" si="14"/>
        <v>155911</v>
      </c>
      <c r="R20" s="126">
        <f t="shared" si="15"/>
        <v>29795</v>
      </c>
      <c r="S20" s="127">
        <f t="shared" si="16"/>
        <v>394958</v>
      </c>
      <c r="T20" s="26" t="s">
        <v>75</v>
      </c>
      <c r="U20" s="14"/>
      <c r="V20" s="237" t="s">
        <v>51</v>
      </c>
      <c r="W20" s="240">
        <f>'１４表'!W20</f>
        <v>8533</v>
      </c>
      <c r="X20" s="240">
        <f>'[3]１２表１'!D20</f>
        <v>3035</v>
      </c>
      <c r="Y20" s="240">
        <f>'[3]１２表１'!E20</f>
        <v>51249</v>
      </c>
      <c r="Z20" s="240">
        <f>'[3]１２表１'!F20</f>
        <v>1785550903</v>
      </c>
      <c r="AA20" s="240">
        <f>'[3]１２表１'!G20</f>
        <v>82208</v>
      </c>
      <c r="AB20" s="240">
        <f>'[3]１２表１'!H20</f>
        <v>136522</v>
      </c>
      <c r="AC20" s="240">
        <f>'[3]１２表１'!I20</f>
        <v>1330389373</v>
      </c>
      <c r="AD20" s="240">
        <f>'[3]１２表１'!J20</f>
        <v>18848</v>
      </c>
      <c r="AE20" s="240">
        <f>'[3]１２表１'!K20</f>
        <v>35474</v>
      </c>
      <c r="AF20" s="240">
        <f>'[3]１２表１'!L20</f>
        <v>254239010</v>
      </c>
      <c r="AG20" s="242">
        <f t="shared" si="19"/>
        <v>104091</v>
      </c>
      <c r="AH20" s="242">
        <f t="shared" si="20"/>
        <v>223245</v>
      </c>
      <c r="AI20" s="242">
        <f t="shared" si="21"/>
        <v>3370179286</v>
      </c>
    </row>
    <row r="21" spans="2:35" ht="30" customHeight="1">
      <c r="B21" s="69">
        <v>41048</v>
      </c>
      <c r="C21" s="21" t="s">
        <v>55</v>
      </c>
      <c r="D21" s="122">
        <f t="shared" si="1"/>
        <v>45.251000000000005</v>
      </c>
      <c r="E21" s="122">
        <f t="shared" si="2"/>
        <v>1001.158</v>
      </c>
      <c r="F21" s="122">
        <f t="shared" si="3"/>
        <v>257.71700000000004</v>
      </c>
      <c r="G21" s="122">
        <f t="shared" si="4"/>
        <v>1304.125</v>
      </c>
      <c r="H21" s="123">
        <f t="shared" si="5"/>
        <v>18.66</v>
      </c>
      <c r="I21" s="123">
        <f t="shared" si="6"/>
        <v>1.67</v>
      </c>
      <c r="J21" s="123">
        <f t="shared" si="7"/>
        <v>1.73</v>
      </c>
      <c r="K21" s="124">
        <f t="shared" si="8"/>
        <v>2.27</v>
      </c>
      <c r="L21" s="125">
        <f t="shared" si="9"/>
        <v>29571</v>
      </c>
      <c r="M21" s="126">
        <f t="shared" si="10"/>
        <v>9431</v>
      </c>
      <c r="N21" s="126">
        <f t="shared" si="11"/>
        <v>7624</v>
      </c>
      <c r="O21" s="127">
        <f t="shared" si="12"/>
        <v>14896</v>
      </c>
      <c r="P21" s="126">
        <f t="shared" si="13"/>
        <v>249749</v>
      </c>
      <c r="Q21" s="126">
        <f>ROUND(AC21/W21,0)</f>
        <v>158060</v>
      </c>
      <c r="R21" s="126">
        <f t="shared" si="15"/>
        <v>33920</v>
      </c>
      <c r="S21" s="127">
        <f t="shared" si="16"/>
        <v>441730</v>
      </c>
      <c r="T21" s="26" t="s">
        <v>76</v>
      </c>
      <c r="U21" s="14"/>
      <c r="V21" s="237" t="s">
        <v>23</v>
      </c>
      <c r="W21" s="240">
        <f>'１４表'!W21</f>
        <v>5527</v>
      </c>
      <c r="X21" s="240">
        <f>'[3]１２表１'!D21</f>
        <v>2501</v>
      </c>
      <c r="Y21" s="240">
        <f>'[3]１２表１'!E21</f>
        <v>46680</v>
      </c>
      <c r="Z21" s="240">
        <f>'[3]１２表１'!F21</f>
        <v>1380363389</v>
      </c>
      <c r="AA21" s="240">
        <f>'[3]１２表１'!G21</f>
        <v>55334</v>
      </c>
      <c r="AB21" s="240">
        <f>'[3]１２表１'!H21</f>
        <v>92635</v>
      </c>
      <c r="AC21" s="240">
        <f>'[3]１２表１'!I21</f>
        <v>873599155</v>
      </c>
      <c r="AD21" s="240">
        <f>'[3]１２表１'!J21</f>
        <v>14244</v>
      </c>
      <c r="AE21" s="240">
        <f>'[3]１２表１'!K21</f>
        <v>24589</v>
      </c>
      <c r="AF21" s="240">
        <f>'[3]１２表１'!L21</f>
        <v>187477030</v>
      </c>
      <c r="AG21" s="242">
        <f t="shared" si="19"/>
        <v>72079</v>
      </c>
      <c r="AH21" s="242">
        <f t="shared" si="20"/>
        <v>163904</v>
      </c>
      <c r="AI21" s="242">
        <f t="shared" si="21"/>
        <v>2441439574</v>
      </c>
    </row>
    <row r="22" spans="2:35" ht="30" customHeight="1">
      <c r="B22" s="69">
        <v>41014</v>
      </c>
      <c r="C22" s="21" t="s">
        <v>56</v>
      </c>
      <c r="D22" s="122">
        <f t="shared" si="1"/>
        <v>35.457</v>
      </c>
      <c r="E22" s="122">
        <f t="shared" si="2"/>
        <v>1017.8330000000001</v>
      </c>
      <c r="F22" s="122">
        <f t="shared" si="3"/>
        <v>217.096</v>
      </c>
      <c r="G22" s="122">
        <f t="shared" si="4"/>
        <v>1270.386</v>
      </c>
      <c r="H22" s="123">
        <f t="shared" si="5"/>
        <v>18.44</v>
      </c>
      <c r="I22" s="123">
        <f t="shared" si="6"/>
        <v>1.66</v>
      </c>
      <c r="J22" s="123">
        <f t="shared" si="7"/>
        <v>1.86</v>
      </c>
      <c r="K22" s="124">
        <f t="shared" si="8"/>
        <v>2.16</v>
      </c>
      <c r="L22" s="125">
        <f t="shared" si="9"/>
        <v>31911</v>
      </c>
      <c r="M22" s="126">
        <f t="shared" si="10"/>
        <v>10253</v>
      </c>
      <c r="N22" s="126">
        <f t="shared" si="11"/>
        <v>6929</v>
      </c>
      <c r="O22" s="127">
        <f t="shared" si="12"/>
        <v>14923</v>
      </c>
      <c r="P22" s="126">
        <f t="shared" si="13"/>
        <v>208647</v>
      </c>
      <c r="Q22" s="126">
        <f t="shared" si="14"/>
        <v>173002</v>
      </c>
      <c r="R22" s="126">
        <f t="shared" si="15"/>
        <v>27951</v>
      </c>
      <c r="S22" s="127">
        <f t="shared" si="16"/>
        <v>409599</v>
      </c>
      <c r="T22" s="26" t="s">
        <v>77</v>
      </c>
      <c r="U22" s="14"/>
      <c r="V22" s="237" t="s">
        <v>24</v>
      </c>
      <c r="W22" s="240">
        <f>'１４表'!W22</f>
        <v>6247</v>
      </c>
      <c r="X22" s="240">
        <f>'[3]１２表１'!D22</f>
        <v>2215</v>
      </c>
      <c r="Y22" s="240">
        <f>'[3]１２表１'!E22</f>
        <v>40846</v>
      </c>
      <c r="Z22" s="240">
        <f>'[3]１２表１'!F22</f>
        <v>1303416641</v>
      </c>
      <c r="AA22" s="240">
        <f>'[3]１２表１'!G22</f>
        <v>63584</v>
      </c>
      <c r="AB22" s="240">
        <f>'[3]１２表１'!H22</f>
        <v>105412</v>
      </c>
      <c r="AC22" s="240">
        <f>'[3]１２表１'!I22</f>
        <v>1080741630</v>
      </c>
      <c r="AD22" s="240">
        <f>'[3]１２表１'!J22</f>
        <v>13562</v>
      </c>
      <c r="AE22" s="240">
        <f>'[3]１２表１'!K22</f>
        <v>25201</v>
      </c>
      <c r="AF22" s="240">
        <f>'[3]１２表１'!L22</f>
        <v>174608960</v>
      </c>
      <c r="AG22" s="242">
        <f t="shared" si="19"/>
        <v>79361</v>
      </c>
      <c r="AH22" s="242">
        <f t="shared" si="20"/>
        <v>171459</v>
      </c>
      <c r="AI22" s="242">
        <f t="shared" si="21"/>
        <v>2558767231</v>
      </c>
    </row>
    <row r="23" spans="2:35" ht="30" customHeight="1">
      <c r="B23" s="69">
        <v>41016</v>
      </c>
      <c r="C23" s="21" t="s">
        <v>57</v>
      </c>
      <c r="D23" s="122">
        <f t="shared" si="1"/>
        <v>35.821</v>
      </c>
      <c r="E23" s="122">
        <f t="shared" si="2"/>
        <v>999.1580000000001</v>
      </c>
      <c r="F23" s="122">
        <f t="shared" si="3"/>
        <v>222.13699999999997</v>
      </c>
      <c r="G23" s="122">
        <f t="shared" si="4"/>
        <v>1257.117</v>
      </c>
      <c r="H23" s="123">
        <f t="shared" si="5"/>
        <v>18.54</v>
      </c>
      <c r="I23" s="123">
        <f t="shared" si="6"/>
        <v>1.6</v>
      </c>
      <c r="J23" s="123">
        <f t="shared" si="7"/>
        <v>1.76</v>
      </c>
      <c r="K23" s="124">
        <f t="shared" si="8"/>
        <v>2.11</v>
      </c>
      <c r="L23" s="125">
        <f t="shared" si="9"/>
        <v>33764</v>
      </c>
      <c r="M23" s="126">
        <f t="shared" si="10"/>
        <v>10010</v>
      </c>
      <c r="N23" s="126">
        <f t="shared" si="11"/>
        <v>7267</v>
      </c>
      <c r="O23" s="127">
        <f t="shared" si="12"/>
        <v>15544</v>
      </c>
      <c r="P23" s="126">
        <f t="shared" si="13"/>
        <v>224201</v>
      </c>
      <c r="Q23" s="126">
        <f t="shared" si="14"/>
        <v>160420</v>
      </c>
      <c r="R23" s="126">
        <f t="shared" si="15"/>
        <v>28355</v>
      </c>
      <c r="S23" s="127">
        <f t="shared" si="16"/>
        <v>412976</v>
      </c>
      <c r="T23" s="26" t="s">
        <v>78</v>
      </c>
      <c r="U23" s="14"/>
      <c r="V23" s="237" t="s">
        <v>25</v>
      </c>
      <c r="W23" s="240">
        <f>'１４表'!W23</f>
        <v>2733</v>
      </c>
      <c r="X23" s="240">
        <f>'[3]１２表１'!D23</f>
        <v>979</v>
      </c>
      <c r="Y23" s="240">
        <f>'[3]１２表１'!E23</f>
        <v>18148</v>
      </c>
      <c r="Z23" s="240">
        <f>'[3]１２表１'!F23</f>
        <v>612742147</v>
      </c>
      <c r="AA23" s="240">
        <f>'[3]１２表１'!G23</f>
        <v>27307</v>
      </c>
      <c r="AB23" s="240">
        <f>'[3]１２表１'!H23</f>
        <v>43801</v>
      </c>
      <c r="AC23" s="240">
        <f>'[3]１２表１'!I23</f>
        <v>438427406</v>
      </c>
      <c r="AD23" s="240">
        <f>'[3]１２表１'!J23</f>
        <v>6071</v>
      </c>
      <c r="AE23" s="240">
        <f>'[3]１２表１'!K23</f>
        <v>10664</v>
      </c>
      <c r="AF23" s="240">
        <f>'[3]１２表１'!L23</f>
        <v>77494350</v>
      </c>
      <c r="AG23" s="242">
        <f t="shared" si="19"/>
        <v>34357</v>
      </c>
      <c r="AH23" s="242">
        <f t="shared" si="20"/>
        <v>72613</v>
      </c>
      <c r="AI23" s="242">
        <f t="shared" si="21"/>
        <v>1128663903</v>
      </c>
    </row>
    <row r="24" spans="2:35" ht="30" customHeight="1">
      <c r="B24" s="69">
        <v>41020</v>
      </c>
      <c r="C24" s="21" t="s">
        <v>32</v>
      </c>
      <c r="D24" s="122">
        <f t="shared" si="1"/>
        <v>28.775000000000002</v>
      </c>
      <c r="E24" s="122">
        <f t="shared" si="2"/>
        <v>975.185</v>
      </c>
      <c r="F24" s="122">
        <f t="shared" si="3"/>
        <v>208.49</v>
      </c>
      <c r="G24" s="122">
        <f t="shared" si="4"/>
        <v>1212.45</v>
      </c>
      <c r="H24" s="123">
        <f t="shared" si="5"/>
        <v>15.78</v>
      </c>
      <c r="I24" s="123">
        <f t="shared" si="6"/>
        <v>1.56</v>
      </c>
      <c r="J24" s="123">
        <f t="shared" si="7"/>
        <v>1.83</v>
      </c>
      <c r="K24" s="124">
        <f t="shared" si="8"/>
        <v>1.95</v>
      </c>
      <c r="L24" s="125">
        <f t="shared" si="9"/>
        <v>37495</v>
      </c>
      <c r="M24" s="126">
        <f t="shared" si="10"/>
        <v>10397</v>
      </c>
      <c r="N24" s="126">
        <f t="shared" si="11"/>
        <v>7247</v>
      </c>
      <c r="O24" s="127">
        <f t="shared" si="12"/>
        <v>15097</v>
      </c>
      <c r="P24" s="126">
        <f t="shared" si="13"/>
        <v>170276</v>
      </c>
      <c r="Q24" s="126">
        <f t="shared" si="14"/>
        <v>158678</v>
      </c>
      <c r="R24" s="126">
        <f t="shared" si="15"/>
        <v>27692</v>
      </c>
      <c r="S24" s="127">
        <f t="shared" si="16"/>
        <v>356647</v>
      </c>
      <c r="T24" s="26" t="s">
        <v>79</v>
      </c>
      <c r="U24" s="14"/>
      <c r="V24" s="237" t="s">
        <v>26</v>
      </c>
      <c r="W24" s="240">
        <f>'１４表'!W24</f>
        <v>3510</v>
      </c>
      <c r="X24" s="240">
        <f>'[3]１２表１'!D24</f>
        <v>1010</v>
      </c>
      <c r="Y24" s="240">
        <f>'[3]１２表１'!E24</f>
        <v>15940</v>
      </c>
      <c r="Z24" s="240">
        <f>'[3]１２表１'!F24</f>
        <v>597669661</v>
      </c>
      <c r="AA24" s="240">
        <f>'[3]１２表１'!G24</f>
        <v>34229</v>
      </c>
      <c r="AB24" s="240">
        <f>'[3]１２表１'!H24</f>
        <v>53568</v>
      </c>
      <c r="AC24" s="240">
        <f>'[3]１２表１'!I24</f>
        <v>556961262</v>
      </c>
      <c r="AD24" s="240">
        <f>'[3]１２表１'!J24</f>
        <v>7318</v>
      </c>
      <c r="AE24" s="240">
        <f>'[3]１２表１'!K24</f>
        <v>13412</v>
      </c>
      <c r="AF24" s="240">
        <f>'[3]１２表１'!L24</f>
        <v>97198390</v>
      </c>
      <c r="AG24" s="242">
        <f t="shared" si="19"/>
        <v>42557</v>
      </c>
      <c r="AH24" s="242">
        <f t="shared" si="20"/>
        <v>82920</v>
      </c>
      <c r="AI24" s="242">
        <f t="shared" si="21"/>
        <v>1251829313</v>
      </c>
    </row>
    <row r="25" spans="2:35" ht="30" customHeight="1">
      <c r="B25" s="69">
        <v>41024</v>
      </c>
      <c r="C25" s="21" t="s">
        <v>33</v>
      </c>
      <c r="D25" s="122">
        <f t="shared" si="1"/>
        <v>37.91</v>
      </c>
      <c r="E25" s="122">
        <f t="shared" si="2"/>
        <v>1003.701</v>
      </c>
      <c r="F25" s="122">
        <f t="shared" si="3"/>
        <v>219.93999999999997</v>
      </c>
      <c r="G25" s="122">
        <f t="shared" si="4"/>
        <v>1261.552</v>
      </c>
      <c r="H25" s="123">
        <f t="shared" si="5"/>
        <v>18.2</v>
      </c>
      <c r="I25" s="123">
        <f t="shared" si="6"/>
        <v>1.42</v>
      </c>
      <c r="J25" s="123">
        <f t="shared" si="7"/>
        <v>1.77</v>
      </c>
      <c r="K25" s="124">
        <f t="shared" si="8"/>
        <v>1.99</v>
      </c>
      <c r="L25" s="125">
        <f t="shared" si="9"/>
        <v>30931</v>
      </c>
      <c r="M25" s="126">
        <f t="shared" si="10"/>
        <v>10727</v>
      </c>
      <c r="N25" s="126">
        <f t="shared" si="11"/>
        <v>7023</v>
      </c>
      <c r="O25" s="127">
        <f t="shared" si="12"/>
        <v>15711</v>
      </c>
      <c r="P25" s="126">
        <f t="shared" si="13"/>
        <v>213396</v>
      </c>
      <c r="Q25" s="126">
        <f t="shared" si="14"/>
        <v>153124</v>
      </c>
      <c r="R25" s="126">
        <f t="shared" si="15"/>
        <v>27378</v>
      </c>
      <c r="S25" s="127">
        <f t="shared" si="16"/>
        <v>393898</v>
      </c>
      <c r="T25" s="26" t="s">
        <v>80</v>
      </c>
      <c r="U25" s="14"/>
      <c r="V25" s="237" t="s">
        <v>27</v>
      </c>
      <c r="W25" s="240">
        <f>'１４表'!W25</f>
        <v>1675</v>
      </c>
      <c r="X25" s="240">
        <f>'[3]１２表１'!D25</f>
        <v>635</v>
      </c>
      <c r="Y25" s="240">
        <f>'[3]１２表１'!E25</f>
        <v>11556</v>
      </c>
      <c r="Z25" s="240">
        <f>'[3]１２表１'!F25</f>
        <v>357437756</v>
      </c>
      <c r="AA25" s="240">
        <f>'[3]１２表１'!G25</f>
        <v>16812</v>
      </c>
      <c r="AB25" s="240">
        <f>'[3]１２表１'!H25</f>
        <v>23910</v>
      </c>
      <c r="AC25" s="240">
        <f>'[3]１２表１'!I25</f>
        <v>256482768</v>
      </c>
      <c r="AD25" s="240">
        <f>'[3]１２表１'!J25</f>
        <v>3684</v>
      </c>
      <c r="AE25" s="240">
        <f>'[3]１２表１'!K25</f>
        <v>6530</v>
      </c>
      <c r="AF25" s="240">
        <f>'[3]１２表１'!L25</f>
        <v>45858500</v>
      </c>
      <c r="AG25" s="242">
        <f t="shared" si="19"/>
        <v>21131</v>
      </c>
      <c r="AH25" s="242">
        <f t="shared" si="20"/>
        <v>41996</v>
      </c>
      <c r="AI25" s="242">
        <f t="shared" si="21"/>
        <v>659779024</v>
      </c>
    </row>
    <row r="26" spans="2:35" ht="30" customHeight="1">
      <c r="B26" s="69">
        <v>41021</v>
      </c>
      <c r="C26" s="21" t="s">
        <v>52</v>
      </c>
      <c r="D26" s="122">
        <f t="shared" si="1"/>
        <v>43.002</v>
      </c>
      <c r="E26" s="122">
        <f t="shared" si="2"/>
        <v>1083.296</v>
      </c>
      <c r="F26" s="122">
        <f t="shared" si="3"/>
        <v>212.07699999999997</v>
      </c>
      <c r="G26" s="122">
        <f t="shared" si="4"/>
        <v>1338.375</v>
      </c>
      <c r="H26" s="123">
        <f t="shared" si="5"/>
        <v>20.15</v>
      </c>
      <c r="I26" s="123">
        <f t="shared" si="6"/>
        <v>1.71</v>
      </c>
      <c r="J26" s="123">
        <f t="shared" si="7"/>
        <v>1.76</v>
      </c>
      <c r="K26" s="124">
        <f t="shared" si="8"/>
        <v>2.31</v>
      </c>
      <c r="L26" s="125">
        <f t="shared" si="9"/>
        <v>29261</v>
      </c>
      <c r="M26" s="126">
        <f t="shared" si="10"/>
        <v>10583</v>
      </c>
      <c r="N26" s="126">
        <f t="shared" si="11"/>
        <v>7239</v>
      </c>
      <c r="O26" s="127">
        <f t="shared" si="12"/>
        <v>15408</v>
      </c>
      <c r="P26" s="126">
        <f t="shared" si="13"/>
        <v>253564</v>
      </c>
      <c r="Q26" s="126">
        <f t="shared" si="14"/>
        <v>196446</v>
      </c>
      <c r="R26" s="126">
        <f t="shared" si="15"/>
        <v>27031</v>
      </c>
      <c r="S26" s="127">
        <f t="shared" si="16"/>
        <v>477041</v>
      </c>
      <c r="T26" s="26" t="s">
        <v>81</v>
      </c>
      <c r="U26" s="14"/>
      <c r="V26" s="237" t="s">
        <v>28</v>
      </c>
      <c r="W26" s="240">
        <f>'１４表'!W26</f>
        <v>5316</v>
      </c>
      <c r="X26" s="240">
        <f>'[3]１２表１'!D26</f>
        <v>2286</v>
      </c>
      <c r="Y26" s="240">
        <f>'[3]１２表１'!E26</f>
        <v>46066</v>
      </c>
      <c r="Z26" s="240">
        <f>'[3]１２表１'!F26</f>
        <v>1347945999</v>
      </c>
      <c r="AA26" s="240">
        <f>'[3]１２表１'!G26</f>
        <v>57588</v>
      </c>
      <c r="AB26" s="240">
        <f>'[3]１２表１'!H26</f>
        <v>98674</v>
      </c>
      <c r="AC26" s="240">
        <f>'[3]１２表１'!I26</f>
        <v>1044309418</v>
      </c>
      <c r="AD26" s="240">
        <f>'[3]１２表１'!J26</f>
        <v>11274</v>
      </c>
      <c r="AE26" s="240">
        <f>'[3]１２表１'!K26</f>
        <v>19849</v>
      </c>
      <c r="AF26" s="240">
        <f>'[3]１２表１'!L26</f>
        <v>143695050</v>
      </c>
      <c r="AG26" s="242">
        <f t="shared" si="19"/>
        <v>71148</v>
      </c>
      <c r="AH26" s="242">
        <f t="shared" si="20"/>
        <v>164589</v>
      </c>
      <c r="AI26" s="242">
        <f t="shared" si="21"/>
        <v>2535950467</v>
      </c>
    </row>
    <row r="27" spans="2:35" ht="30" customHeight="1">
      <c r="B27" s="69">
        <v>41035</v>
      </c>
      <c r="C27" s="21" t="s">
        <v>34</v>
      </c>
      <c r="D27" s="122">
        <f t="shared" si="1"/>
        <v>32.092</v>
      </c>
      <c r="E27" s="122">
        <f t="shared" si="2"/>
        <v>898.5720000000001</v>
      </c>
      <c r="F27" s="122">
        <f t="shared" si="3"/>
        <v>149.34799999999998</v>
      </c>
      <c r="G27" s="122">
        <f t="shared" si="4"/>
        <v>1080.012</v>
      </c>
      <c r="H27" s="123">
        <f t="shared" si="5"/>
        <v>17.49</v>
      </c>
      <c r="I27" s="123">
        <f t="shared" si="6"/>
        <v>1.55</v>
      </c>
      <c r="J27" s="123">
        <f t="shared" si="7"/>
        <v>1.74</v>
      </c>
      <c r="K27" s="124">
        <f t="shared" si="8"/>
        <v>2.05</v>
      </c>
      <c r="L27" s="125">
        <f t="shared" si="9"/>
        <v>36135</v>
      </c>
      <c r="M27" s="126">
        <f t="shared" si="10"/>
        <v>13065</v>
      </c>
      <c r="N27" s="126">
        <f t="shared" si="11"/>
        <v>7778</v>
      </c>
      <c r="O27" s="127">
        <f t="shared" si="12"/>
        <v>18295</v>
      </c>
      <c r="P27" s="126">
        <f t="shared" si="13"/>
        <v>202861</v>
      </c>
      <c r="Q27" s="126">
        <f t="shared" si="14"/>
        <v>182080</v>
      </c>
      <c r="R27" s="126">
        <f t="shared" si="15"/>
        <v>20177</v>
      </c>
      <c r="S27" s="127">
        <f t="shared" si="16"/>
        <v>405118</v>
      </c>
      <c r="T27" s="26" t="s">
        <v>82</v>
      </c>
      <c r="U27" s="14"/>
      <c r="V27" s="237" t="s">
        <v>29</v>
      </c>
      <c r="W27" s="240">
        <f>'１４表'!W27</f>
        <v>1611</v>
      </c>
      <c r="X27" s="240">
        <f>'[3]１２表１'!D27</f>
        <v>517</v>
      </c>
      <c r="Y27" s="240">
        <f>'[3]１２表１'!E27</f>
        <v>9044</v>
      </c>
      <c r="Z27" s="240">
        <f>'[3]１２表１'!F27</f>
        <v>326809280</v>
      </c>
      <c r="AA27" s="240">
        <f>'[3]１２表１'!G27</f>
        <v>14476</v>
      </c>
      <c r="AB27" s="240">
        <f>'[3]１２表１'!H27</f>
        <v>22451</v>
      </c>
      <c r="AC27" s="240">
        <f>'[3]１２表１'!I27</f>
        <v>293331450</v>
      </c>
      <c r="AD27" s="240">
        <f>'[3]１２表１'!J27</f>
        <v>2406</v>
      </c>
      <c r="AE27" s="240">
        <f>'[3]１２表１'!K27</f>
        <v>4179</v>
      </c>
      <c r="AF27" s="240">
        <f>'[3]１２表１'!L27</f>
        <v>32505090</v>
      </c>
      <c r="AG27" s="242">
        <f t="shared" si="19"/>
        <v>17399</v>
      </c>
      <c r="AH27" s="242">
        <f t="shared" si="20"/>
        <v>35674</v>
      </c>
      <c r="AI27" s="242">
        <f t="shared" si="21"/>
        <v>652645820</v>
      </c>
    </row>
    <row r="28" spans="2:35" ht="30" customHeight="1">
      <c r="B28" s="69">
        <v>41038</v>
      </c>
      <c r="C28" s="21" t="s">
        <v>35</v>
      </c>
      <c r="D28" s="122">
        <f t="shared" si="1"/>
        <v>39.864</v>
      </c>
      <c r="E28" s="122">
        <f t="shared" si="2"/>
        <v>1004.643</v>
      </c>
      <c r="F28" s="122">
        <f t="shared" si="3"/>
        <v>204.61800000000002</v>
      </c>
      <c r="G28" s="122">
        <f t="shared" si="4"/>
        <v>1249.125</v>
      </c>
      <c r="H28" s="123">
        <f t="shared" si="5"/>
        <v>17.63</v>
      </c>
      <c r="I28" s="123">
        <f t="shared" si="6"/>
        <v>1.61</v>
      </c>
      <c r="J28" s="123">
        <f t="shared" si="7"/>
        <v>1.67</v>
      </c>
      <c r="K28" s="124">
        <f t="shared" si="8"/>
        <v>2.13</v>
      </c>
      <c r="L28" s="125">
        <f t="shared" si="9"/>
        <v>29712</v>
      </c>
      <c r="M28" s="126">
        <f t="shared" si="10"/>
        <v>9655</v>
      </c>
      <c r="N28" s="126">
        <f t="shared" si="11"/>
        <v>7484</v>
      </c>
      <c r="O28" s="127">
        <f t="shared" si="12"/>
        <v>14676</v>
      </c>
      <c r="P28" s="126">
        <f t="shared" si="13"/>
        <v>208853</v>
      </c>
      <c r="Q28" s="126">
        <f t="shared" si="14"/>
        <v>155875</v>
      </c>
      <c r="R28" s="126">
        <f t="shared" si="15"/>
        <v>25629</v>
      </c>
      <c r="S28" s="127">
        <f t="shared" si="16"/>
        <v>390357</v>
      </c>
      <c r="T28" s="26" t="s">
        <v>83</v>
      </c>
      <c r="U28" s="14"/>
      <c r="V28" s="237" t="s">
        <v>30</v>
      </c>
      <c r="W28" s="240">
        <f>'１４表'!W28</f>
        <v>4114</v>
      </c>
      <c r="X28" s="240">
        <f>'[3]１２表１'!D28</f>
        <v>1640</v>
      </c>
      <c r="Y28" s="240">
        <f>'[3]１２表１'!E28</f>
        <v>28918</v>
      </c>
      <c r="Z28" s="240">
        <f>'[3]１２表１'!F28</f>
        <v>859220080</v>
      </c>
      <c r="AA28" s="240">
        <f>'[3]１２表１'!G28</f>
        <v>41331</v>
      </c>
      <c r="AB28" s="240">
        <f>'[3]１２表１'!H28</f>
        <v>66420</v>
      </c>
      <c r="AC28" s="240">
        <f>'[3]１２表１'!I28</f>
        <v>641270544</v>
      </c>
      <c r="AD28" s="240">
        <f>'[3]１２表１'!J28</f>
        <v>8418</v>
      </c>
      <c r="AE28" s="240">
        <f>'[3]１２表１'!K28</f>
        <v>14088</v>
      </c>
      <c r="AF28" s="240">
        <f>'[3]１２表１'!L28</f>
        <v>105437360</v>
      </c>
      <c r="AG28" s="242">
        <f t="shared" si="19"/>
        <v>51389</v>
      </c>
      <c r="AH28" s="242">
        <f t="shared" si="20"/>
        <v>109426</v>
      </c>
      <c r="AI28" s="242">
        <f t="shared" si="21"/>
        <v>1605927984</v>
      </c>
    </row>
    <row r="29" spans="2:35" ht="30" customHeight="1">
      <c r="B29" s="69">
        <v>41042</v>
      </c>
      <c r="C29" s="21" t="s">
        <v>36</v>
      </c>
      <c r="D29" s="122">
        <f t="shared" si="1"/>
        <v>44.452000000000005</v>
      </c>
      <c r="E29" s="122">
        <f t="shared" si="2"/>
        <v>1021.9250000000001</v>
      </c>
      <c r="F29" s="122">
        <f t="shared" si="3"/>
        <v>195.722</v>
      </c>
      <c r="G29" s="122">
        <f t="shared" si="4"/>
        <v>1262.0990000000002</v>
      </c>
      <c r="H29" s="123">
        <f t="shared" si="5"/>
        <v>18.86</v>
      </c>
      <c r="I29" s="123">
        <f t="shared" si="6"/>
        <v>1.7</v>
      </c>
      <c r="J29" s="123">
        <f t="shared" si="7"/>
        <v>2.2</v>
      </c>
      <c r="K29" s="124">
        <f t="shared" si="8"/>
        <v>2.38</v>
      </c>
      <c r="L29" s="125">
        <f t="shared" si="9"/>
        <v>28062</v>
      </c>
      <c r="M29" s="126">
        <f t="shared" si="10"/>
        <v>9005</v>
      </c>
      <c r="N29" s="126">
        <f t="shared" si="11"/>
        <v>6835</v>
      </c>
      <c r="O29" s="127">
        <f t="shared" si="12"/>
        <v>14012</v>
      </c>
      <c r="P29" s="126">
        <f t="shared" si="13"/>
        <v>235241</v>
      </c>
      <c r="Q29" s="126">
        <f t="shared" si="14"/>
        <v>156280</v>
      </c>
      <c r="R29" s="126">
        <f t="shared" si="15"/>
        <v>29435</v>
      </c>
      <c r="S29" s="127">
        <f t="shared" si="16"/>
        <v>420956</v>
      </c>
      <c r="T29" s="26" t="s">
        <v>84</v>
      </c>
      <c r="U29" s="14"/>
      <c r="V29" s="237" t="s">
        <v>31</v>
      </c>
      <c r="W29" s="240">
        <f>'１４表'!W29</f>
        <v>1496</v>
      </c>
      <c r="X29" s="240">
        <f>'[3]１２表１'!D29</f>
        <v>665</v>
      </c>
      <c r="Y29" s="240">
        <f>'[3]１２表１'!E29</f>
        <v>12541</v>
      </c>
      <c r="Z29" s="240">
        <f>'[3]１２表１'!F29</f>
        <v>351920990</v>
      </c>
      <c r="AA29" s="240">
        <f>'[3]１２表１'!G29</f>
        <v>15288</v>
      </c>
      <c r="AB29" s="240">
        <f>'[3]１２表１'!H29</f>
        <v>25962</v>
      </c>
      <c r="AC29" s="240">
        <f>'[3]１２表１'!I29</f>
        <v>233794980</v>
      </c>
      <c r="AD29" s="240">
        <f>'[3]１２表１'!J29</f>
        <v>2928</v>
      </c>
      <c r="AE29" s="240">
        <f>'[3]１２表１'!K29</f>
        <v>6442</v>
      </c>
      <c r="AF29" s="240">
        <f>'[3]１２表１'!L29</f>
        <v>44034160</v>
      </c>
      <c r="AG29" s="242">
        <f t="shared" si="19"/>
        <v>18881</v>
      </c>
      <c r="AH29" s="242">
        <f t="shared" si="20"/>
        <v>44945</v>
      </c>
      <c r="AI29" s="242">
        <f t="shared" si="21"/>
        <v>629750130</v>
      </c>
    </row>
    <row r="30" spans="2:35" ht="30" customHeight="1">
      <c r="B30" s="69">
        <v>41043</v>
      </c>
      <c r="C30" s="21" t="s">
        <v>37</v>
      </c>
      <c r="D30" s="122">
        <f t="shared" si="1"/>
        <v>34.971000000000004</v>
      </c>
      <c r="E30" s="122">
        <f t="shared" si="2"/>
        <v>953.8299999999999</v>
      </c>
      <c r="F30" s="122">
        <f t="shared" si="3"/>
        <v>198.04500000000002</v>
      </c>
      <c r="G30" s="122">
        <f t="shared" si="4"/>
        <v>1186.846</v>
      </c>
      <c r="H30" s="123">
        <f t="shared" si="5"/>
        <v>20.01</v>
      </c>
      <c r="I30" s="123">
        <f t="shared" si="6"/>
        <v>1.54</v>
      </c>
      <c r="J30" s="123">
        <f t="shared" si="7"/>
        <v>2.02</v>
      </c>
      <c r="K30" s="124">
        <f t="shared" si="8"/>
        <v>2.17</v>
      </c>
      <c r="L30" s="125">
        <f t="shared" si="9"/>
        <v>24498</v>
      </c>
      <c r="M30" s="126">
        <f t="shared" si="10"/>
        <v>9304</v>
      </c>
      <c r="N30" s="126">
        <f t="shared" si="11"/>
        <v>7108</v>
      </c>
      <c r="O30" s="127">
        <f t="shared" si="12"/>
        <v>13099</v>
      </c>
      <c r="P30" s="126">
        <f t="shared" si="13"/>
        <v>171431</v>
      </c>
      <c r="Q30" s="126">
        <f t="shared" si="14"/>
        <v>136836</v>
      </c>
      <c r="R30" s="126">
        <f t="shared" si="15"/>
        <v>28421</v>
      </c>
      <c r="S30" s="127">
        <f t="shared" si="16"/>
        <v>336688</v>
      </c>
      <c r="T30" s="26" t="s">
        <v>85</v>
      </c>
      <c r="U30" s="14"/>
      <c r="V30" s="237" t="s">
        <v>32</v>
      </c>
      <c r="W30" s="240">
        <f>'１４表'!W30</f>
        <v>1893</v>
      </c>
      <c r="X30" s="240">
        <f>'[3]１２表１'!D30</f>
        <v>662</v>
      </c>
      <c r="Y30" s="240">
        <f>'[3]１２表１'!E30</f>
        <v>13247</v>
      </c>
      <c r="Z30" s="240">
        <f>'[3]１２表１'!F30</f>
        <v>324519110</v>
      </c>
      <c r="AA30" s="240">
        <f>'[3]１２表１'!G30</f>
        <v>18056</v>
      </c>
      <c r="AB30" s="240">
        <f>'[3]１２表１'!H30</f>
        <v>27841</v>
      </c>
      <c r="AC30" s="240">
        <f>'[3]１２表１'!I30</f>
        <v>259029860</v>
      </c>
      <c r="AD30" s="240">
        <f>'[3]１２表１'!J30</f>
        <v>3749</v>
      </c>
      <c r="AE30" s="240">
        <f>'[3]１２表１'!K30</f>
        <v>7569</v>
      </c>
      <c r="AF30" s="240">
        <f>'[3]１２表１'!L30</f>
        <v>53800840</v>
      </c>
      <c r="AG30" s="242">
        <f t="shared" si="19"/>
        <v>22467</v>
      </c>
      <c r="AH30" s="242">
        <f t="shared" si="20"/>
        <v>48657</v>
      </c>
      <c r="AI30" s="242">
        <f t="shared" si="21"/>
        <v>637349810</v>
      </c>
    </row>
    <row r="31" spans="2:35" ht="30" customHeight="1">
      <c r="B31" s="69">
        <v>41044</v>
      </c>
      <c r="C31" s="21" t="s">
        <v>38</v>
      </c>
      <c r="D31" s="122">
        <f t="shared" si="1"/>
        <v>36.784</v>
      </c>
      <c r="E31" s="122">
        <f t="shared" si="2"/>
        <v>960.876</v>
      </c>
      <c r="F31" s="122">
        <f t="shared" si="3"/>
        <v>207.234</v>
      </c>
      <c r="G31" s="122">
        <f t="shared" si="4"/>
        <v>1204.895</v>
      </c>
      <c r="H31" s="123">
        <f t="shared" si="5"/>
        <v>18.53</v>
      </c>
      <c r="I31" s="123">
        <f t="shared" si="6"/>
        <v>1.6</v>
      </c>
      <c r="J31" s="123">
        <f t="shared" si="7"/>
        <v>1.86</v>
      </c>
      <c r="K31" s="124">
        <f t="shared" si="8"/>
        <v>2.16</v>
      </c>
      <c r="L31" s="125">
        <f t="shared" si="9"/>
        <v>28869</v>
      </c>
      <c r="M31" s="126">
        <f t="shared" si="10"/>
        <v>10357</v>
      </c>
      <c r="N31" s="126">
        <f t="shared" si="11"/>
        <v>7388</v>
      </c>
      <c r="O31" s="127">
        <f t="shared" si="12"/>
        <v>14765</v>
      </c>
      <c r="P31" s="126">
        <f t="shared" si="13"/>
        <v>196827</v>
      </c>
      <c r="Q31" s="126">
        <f t="shared" si="14"/>
        <v>158985</v>
      </c>
      <c r="R31" s="126">
        <f t="shared" si="15"/>
        <v>28529</v>
      </c>
      <c r="S31" s="127">
        <f t="shared" si="16"/>
        <v>384340</v>
      </c>
      <c r="T31" s="26" t="s">
        <v>86</v>
      </c>
      <c r="U31" s="14"/>
      <c r="V31" s="237" t="s">
        <v>33</v>
      </c>
      <c r="W31" s="240">
        <f>'１４表'!W31</f>
        <v>6027</v>
      </c>
      <c r="X31" s="240">
        <f>'[3]１２表１'!D31</f>
        <v>2217</v>
      </c>
      <c r="Y31" s="240">
        <f>'[3]１２表１'!E31</f>
        <v>41091</v>
      </c>
      <c r="Z31" s="240">
        <f>'[3]１２表１'!F31</f>
        <v>1186273460</v>
      </c>
      <c r="AA31" s="240">
        <f>'[3]１２表１'!G31</f>
        <v>57912</v>
      </c>
      <c r="AB31" s="240">
        <f>'[3]１２表１'!H31</f>
        <v>92519</v>
      </c>
      <c r="AC31" s="240">
        <f>'[3]１２表１'!I31</f>
        <v>958200024</v>
      </c>
      <c r="AD31" s="240">
        <f>'[3]１２表１'!J31</f>
        <v>12490</v>
      </c>
      <c r="AE31" s="240">
        <f>'[3]１２表１'!K31</f>
        <v>23272</v>
      </c>
      <c r="AF31" s="240">
        <f>'[3]１２表１'!L31</f>
        <v>171942020</v>
      </c>
      <c r="AG31" s="242">
        <f t="shared" si="19"/>
        <v>72619</v>
      </c>
      <c r="AH31" s="242">
        <f t="shared" si="20"/>
        <v>156882</v>
      </c>
      <c r="AI31" s="242">
        <f t="shared" si="21"/>
        <v>2316415504</v>
      </c>
    </row>
    <row r="32" spans="2:35" ht="30" customHeight="1">
      <c r="B32" s="69">
        <v>41047</v>
      </c>
      <c r="C32" s="21" t="s">
        <v>39</v>
      </c>
      <c r="D32" s="122">
        <f t="shared" si="1"/>
        <v>38.818999999999996</v>
      </c>
      <c r="E32" s="122">
        <f t="shared" si="2"/>
        <v>827.133</v>
      </c>
      <c r="F32" s="122">
        <f t="shared" si="3"/>
        <v>174.363</v>
      </c>
      <c r="G32" s="122">
        <f t="shared" si="4"/>
        <v>1040.315</v>
      </c>
      <c r="H32" s="123">
        <f t="shared" si="5"/>
        <v>18.28</v>
      </c>
      <c r="I32" s="123">
        <f t="shared" si="6"/>
        <v>1.52</v>
      </c>
      <c r="J32" s="123">
        <f t="shared" si="7"/>
        <v>1.74</v>
      </c>
      <c r="K32" s="124">
        <f t="shared" si="8"/>
        <v>2.18</v>
      </c>
      <c r="L32" s="125">
        <f t="shared" si="9"/>
        <v>29963</v>
      </c>
      <c r="M32" s="126">
        <f t="shared" si="10"/>
        <v>8954</v>
      </c>
      <c r="N32" s="126">
        <f t="shared" si="11"/>
        <v>7276</v>
      </c>
      <c r="O32" s="127">
        <f t="shared" si="12"/>
        <v>15298</v>
      </c>
      <c r="P32" s="126">
        <f t="shared" si="13"/>
        <v>212652</v>
      </c>
      <c r="Q32" s="126">
        <f t="shared" si="14"/>
        <v>112569</v>
      </c>
      <c r="R32" s="126">
        <f t="shared" si="15"/>
        <v>22053</v>
      </c>
      <c r="S32" s="127">
        <f t="shared" si="16"/>
        <v>347274</v>
      </c>
      <c r="T32" s="26" t="s">
        <v>87</v>
      </c>
      <c r="U32" s="14"/>
      <c r="V32" s="237" t="s">
        <v>52</v>
      </c>
      <c r="W32" s="240">
        <f>'１４表'!W32</f>
        <v>2473</v>
      </c>
      <c r="X32" s="240">
        <f>'[3]１２表１'!D32</f>
        <v>960</v>
      </c>
      <c r="Y32" s="240">
        <f>'[3]１２表１'!E32</f>
        <v>17551</v>
      </c>
      <c r="Z32" s="240">
        <f>'[3]１２表１'!F32</f>
        <v>525887780</v>
      </c>
      <c r="AA32" s="240">
        <f>'[3]１２表１'!G32</f>
        <v>20455</v>
      </c>
      <c r="AB32" s="240">
        <f>'[3]１２表１'!H32</f>
        <v>31092</v>
      </c>
      <c r="AC32" s="240">
        <f>'[3]１２表１'!I32</f>
        <v>278383870</v>
      </c>
      <c r="AD32" s="240">
        <f>'[3]１２表１'!J32</f>
        <v>4312</v>
      </c>
      <c r="AE32" s="240">
        <f>'[3]１２表１'!K32</f>
        <v>7496</v>
      </c>
      <c r="AF32" s="240">
        <f>'[3]１２表１'!L32</f>
        <v>54537230</v>
      </c>
      <c r="AG32" s="242">
        <f t="shared" si="19"/>
        <v>25727</v>
      </c>
      <c r="AH32" s="242">
        <f t="shared" si="20"/>
        <v>56139</v>
      </c>
      <c r="AI32" s="242">
        <f t="shared" si="21"/>
        <v>858808880</v>
      </c>
    </row>
    <row r="33" spans="2:35" ht="30" customHeight="1">
      <c r="B33" s="157">
        <v>41301</v>
      </c>
      <c r="C33" s="158" t="s">
        <v>40</v>
      </c>
      <c r="D33" s="159">
        <f t="shared" si="1"/>
        <v>14.027000000000001</v>
      </c>
      <c r="E33" s="159">
        <f t="shared" si="2"/>
        <v>580.424</v>
      </c>
      <c r="F33" s="159">
        <f t="shared" si="3"/>
        <v>236.16000000000003</v>
      </c>
      <c r="G33" s="159">
        <f t="shared" si="4"/>
        <v>830.611</v>
      </c>
      <c r="H33" s="160">
        <f t="shared" si="5"/>
        <v>14</v>
      </c>
      <c r="I33" s="160">
        <f t="shared" si="6"/>
        <v>1.47</v>
      </c>
      <c r="J33" s="160">
        <f t="shared" si="7"/>
        <v>1.6</v>
      </c>
      <c r="K33" s="161">
        <f t="shared" si="8"/>
        <v>1.72</v>
      </c>
      <c r="L33" s="162">
        <f t="shared" si="9"/>
        <v>41089</v>
      </c>
      <c r="M33" s="163">
        <f t="shared" si="10"/>
        <v>12022</v>
      </c>
      <c r="N33" s="163">
        <f t="shared" si="11"/>
        <v>6900</v>
      </c>
      <c r="O33" s="164">
        <f t="shared" si="12"/>
        <v>14661</v>
      </c>
      <c r="P33" s="163">
        <f t="shared" si="13"/>
        <v>80692</v>
      </c>
      <c r="Q33" s="163">
        <f t="shared" si="14"/>
        <v>102663</v>
      </c>
      <c r="R33" s="163">
        <f t="shared" si="15"/>
        <v>26111</v>
      </c>
      <c r="S33" s="164">
        <f t="shared" si="16"/>
        <v>209467</v>
      </c>
      <c r="T33" s="165" t="s">
        <v>88</v>
      </c>
      <c r="U33" s="14"/>
      <c r="V33" s="237" t="s">
        <v>40</v>
      </c>
      <c r="W33" s="240">
        <f>'１４表'!W33</f>
        <v>1604</v>
      </c>
      <c r="X33" s="240">
        <f>'[3]１２表１'!D33</f>
        <v>225</v>
      </c>
      <c r="Y33" s="240">
        <f>'[3]１２表１'!E33</f>
        <v>3150</v>
      </c>
      <c r="Z33" s="240">
        <f>'[3]１２表１'!F33</f>
        <v>129430570</v>
      </c>
      <c r="AA33" s="240">
        <f>'[3]１２表１'!G33</f>
        <v>9310</v>
      </c>
      <c r="AB33" s="240">
        <f>'[3]１２表１'!H33</f>
        <v>13697</v>
      </c>
      <c r="AC33" s="240">
        <f>'[3]１２表１'!I33</f>
        <v>164672000</v>
      </c>
      <c r="AD33" s="240">
        <f>'[3]１２表１'!J33</f>
        <v>3788</v>
      </c>
      <c r="AE33" s="240">
        <f>'[3]１２表１'!K33</f>
        <v>6070</v>
      </c>
      <c r="AF33" s="240">
        <f>'[3]１２表１'!L33</f>
        <v>41882250</v>
      </c>
      <c r="AG33" s="242">
        <f t="shared" si="19"/>
        <v>13323</v>
      </c>
      <c r="AH33" s="242">
        <f t="shared" si="20"/>
        <v>22917</v>
      </c>
      <c r="AI33" s="242">
        <f t="shared" si="21"/>
        <v>335984820</v>
      </c>
    </row>
    <row r="34" spans="2:35" ht="30" customHeight="1">
      <c r="B34" s="69">
        <v>41302</v>
      </c>
      <c r="C34" s="21" t="s">
        <v>41</v>
      </c>
      <c r="D34" s="122">
        <f t="shared" si="1"/>
        <v>11.475</v>
      </c>
      <c r="E34" s="122">
        <f t="shared" si="2"/>
        <v>623.471</v>
      </c>
      <c r="F34" s="122">
        <f t="shared" si="3"/>
        <v>133.90200000000002</v>
      </c>
      <c r="G34" s="122">
        <f t="shared" si="4"/>
        <v>768.8480000000001</v>
      </c>
      <c r="H34" s="123">
        <f t="shared" si="5"/>
        <v>9.03</v>
      </c>
      <c r="I34" s="123">
        <f t="shared" si="6"/>
        <v>1.35</v>
      </c>
      <c r="J34" s="123">
        <f t="shared" si="7"/>
        <v>1.54</v>
      </c>
      <c r="K34" s="124">
        <f t="shared" si="8"/>
        <v>1.5</v>
      </c>
      <c r="L34" s="125">
        <f t="shared" si="9"/>
        <v>48824</v>
      </c>
      <c r="M34" s="126">
        <f t="shared" si="10"/>
        <v>9152</v>
      </c>
      <c r="N34" s="126">
        <f t="shared" si="11"/>
        <v>8188</v>
      </c>
      <c r="O34" s="127">
        <f t="shared" si="12"/>
        <v>12554</v>
      </c>
      <c r="P34" s="126">
        <f t="shared" si="13"/>
        <v>50606</v>
      </c>
      <c r="Q34" s="126">
        <f t="shared" si="14"/>
        <v>76888</v>
      </c>
      <c r="R34" s="126">
        <f t="shared" si="15"/>
        <v>16904</v>
      </c>
      <c r="S34" s="127">
        <f t="shared" si="16"/>
        <v>144399</v>
      </c>
      <c r="T34" s="26" t="s">
        <v>89</v>
      </c>
      <c r="U34" s="14"/>
      <c r="V34" s="237" t="s">
        <v>41</v>
      </c>
      <c r="W34" s="240">
        <f>'１４表'!W34</f>
        <v>2109</v>
      </c>
      <c r="X34" s="240">
        <f>'[3]１２表１'!D34</f>
        <v>242</v>
      </c>
      <c r="Y34" s="240">
        <f>'[3]１２表１'!E34</f>
        <v>2186</v>
      </c>
      <c r="Z34" s="240">
        <f>'[3]１２表１'!F34</f>
        <v>106728640</v>
      </c>
      <c r="AA34" s="240">
        <f>'[3]１２表１'!G34</f>
        <v>13149</v>
      </c>
      <c r="AB34" s="240">
        <f>'[3]１２表１'!H34</f>
        <v>17719</v>
      </c>
      <c r="AC34" s="240">
        <f>'[3]１２表１'!I34</f>
        <v>162157332</v>
      </c>
      <c r="AD34" s="240">
        <f>'[3]１２表１'!J34</f>
        <v>2824</v>
      </c>
      <c r="AE34" s="240">
        <f>'[3]１２表１'!K34</f>
        <v>4354</v>
      </c>
      <c r="AF34" s="240">
        <f>'[3]１２表１'!L34</f>
        <v>35651330</v>
      </c>
      <c r="AG34" s="242">
        <f t="shared" si="19"/>
        <v>16215</v>
      </c>
      <c r="AH34" s="242">
        <f t="shared" si="20"/>
        <v>24259</v>
      </c>
      <c r="AI34" s="242">
        <f t="shared" si="21"/>
        <v>304537302</v>
      </c>
    </row>
    <row r="35" spans="2:35" ht="30" customHeight="1" thickBot="1">
      <c r="B35" s="87">
        <v>41303</v>
      </c>
      <c r="C35" s="88" t="s">
        <v>42</v>
      </c>
      <c r="D35" s="166">
        <f t="shared" si="1"/>
        <v>17.054</v>
      </c>
      <c r="E35" s="166">
        <f t="shared" si="2"/>
        <v>703.098</v>
      </c>
      <c r="F35" s="166">
        <f t="shared" si="3"/>
        <v>169.06900000000002</v>
      </c>
      <c r="G35" s="166">
        <f t="shared" si="4"/>
        <v>889.221</v>
      </c>
      <c r="H35" s="167">
        <f t="shared" si="5"/>
        <v>11.23</v>
      </c>
      <c r="I35" s="167">
        <f t="shared" si="6"/>
        <v>1.5</v>
      </c>
      <c r="J35" s="167">
        <f t="shared" si="7"/>
        <v>1.79</v>
      </c>
      <c r="K35" s="168">
        <f t="shared" si="8"/>
        <v>1.74</v>
      </c>
      <c r="L35" s="169">
        <f t="shared" si="9"/>
        <v>48264</v>
      </c>
      <c r="M35" s="170">
        <f t="shared" si="10"/>
        <v>8839</v>
      </c>
      <c r="N35" s="170">
        <f t="shared" si="11"/>
        <v>7212</v>
      </c>
      <c r="O35" s="171">
        <f t="shared" si="12"/>
        <v>13389</v>
      </c>
      <c r="P35" s="170">
        <f t="shared" si="13"/>
        <v>92446</v>
      </c>
      <c r="Q35" s="170">
        <f t="shared" si="14"/>
        <v>93389</v>
      </c>
      <c r="R35" s="170">
        <f t="shared" si="15"/>
        <v>21860</v>
      </c>
      <c r="S35" s="171">
        <f t="shared" si="16"/>
        <v>207695</v>
      </c>
      <c r="T35" s="96" t="s">
        <v>90</v>
      </c>
      <c r="U35" s="14"/>
      <c r="V35" s="237" t="s">
        <v>42</v>
      </c>
      <c r="W35" s="240">
        <f>'１４表'!W35</f>
        <v>6327</v>
      </c>
      <c r="X35" s="240">
        <f>'[3]１２表１'!D35</f>
        <v>1079</v>
      </c>
      <c r="Y35" s="240">
        <f>'[3]１２表１'!E35</f>
        <v>12119</v>
      </c>
      <c r="Z35" s="240">
        <f>'[3]１２表１'!F35</f>
        <v>584908940</v>
      </c>
      <c r="AA35" s="240">
        <f>'[3]１２表１'!G35</f>
        <v>44485</v>
      </c>
      <c r="AB35" s="240">
        <f>'[3]１２表１'!H35</f>
        <v>66849</v>
      </c>
      <c r="AC35" s="240">
        <f>'[3]１２表１'!I35</f>
        <v>590871148</v>
      </c>
      <c r="AD35" s="240">
        <f>'[3]１２表１'!J35</f>
        <v>10697</v>
      </c>
      <c r="AE35" s="240">
        <f>'[3]１２表１'!K35</f>
        <v>19177</v>
      </c>
      <c r="AF35" s="240">
        <f>'[3]１２表１'!L35</f>
        <v>138306420</v>
      </c>
      <c r="AG35" s="242">
        <f t="shared" si="19"/>
        <v>56261</v>
      </c>
      <c r="AH35" s="242">
        <f t="shared" si="20"/>
        <v>98145</v>
      </c>
      <c r="AI35" s="242">
        <f t="shared" si="21"/>
        <v>1314086508</v>
      </c>
    </row>
    <row r="36" spans="2:35" ht="16.5" customHeight="1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5"/>
      <c r="U36" s="14"/>
      <c r="V36" s="15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2:35" ht="16.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5"/>
      <c r="U37" s="14"/>
      <c r="V37" s="15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2:35" ht="16.5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5"/>
      <c r="U38" s="14"/>
      <c r="V38" s="15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2:35" ht="16.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5"/>
      <c r="U39" s="14"/>
      <c r="V39" s="15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2:35" ht="16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5"/>
      <c r="U40" s="14"/>
      <c r="V40" s="15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2:35" ht="16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5"/>
      <c r="U41" s="14"/>
      <c r="V41" s="15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2:35" ht="16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5"/>
      <c r="U42" s="14"/>
      <c r="V42" s="15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ht="16.5" customHeight="1">
      <c r="V43" s="16"/>
    </row>
    <row r="44" ht="16.5" customHeight="1">
      <c r="V44" s="16"/>
    </row>
    <row r="45" ht="16.5" customHeight="1">
      <c r="V45" s="16"/>
    </row>
    <row r="46" ht="16.5" customHeight="1">
      <c r="V46" s="16"/>
    </row>
    <row r="47" ht="16.5" customHeight="1">
      <c r="V47" s="16"/>
    </row>
    <row r="48" ht="16.5" customHeight="1">
      <c r="V48" s="16"/>
    </row>
    <row r="49" ht="16.5" customHeight="1">
      <c r="V49" s="16"/>
    </row>
    <row r="50" ht="16.5" customHeight="1">
      <c r="V50" s="16"/>
    </row>
    <row r="51" ht="16.5" customHeight="1">
      <c r="V51" s="16"/>
    </row>
    <row r="52" ht="16.5" customHeight="1">
      <c r="V52" s="16"/>
    </row>
    <row r="53" ht="16.5" customHeight="1">
      <c r="V53" s="16"/>
    </row>
    <row r="54" ht="16.5" customHeight="1">
      <c r="V54" s="16"/>
    </row>
    <row r="55" ht="16.5" customHeight="1">
      <c r="V55" s="16"/>
    </row>
    <row r="56" ht="16.5" customHeight="1">
      <c r="V56" s="16"/>
    </row>
  </sheetData>
  <sheetProtection/>
  <mergeCells count="24">
    <mergeCell ref="AH6:AH9"/>
    <mergeCell ref="AI6:AI9"/>
    <mergeCell ref="AD6:AD9"/>
    <mergeCell ref="AE6:AE9"/>
    <mergeCell ref="AF6:AF9"/>
    <mergeCell ref="AG6:AG9"/>
    <mergeCell ref="D2:G4"/>
    <mergeCell ref="H2:K4"/>
    <mergeCell ref="L2:O4"/>
    <mergeCell ref="P2:S4"/>
    <mergeCell ref="W3:W9"/>
    <mergeCell ref="X3:AC3"/>
    <mergeCell ref="X6:X9"/>
    <mergeCell ref="Y6:Y9"/>
    <mergeCell ref="AD3:AI3"/>
    <mergeCell ref="X4:Z5"/>
    <mergeCell ref="AA4:AC5"/>
    <mergeCell ref="AD4:AF5"/>
    <mergeCell ref="AG4:AI5"/>
    <mergeCell ref="T2:T12"/>
    <mergeCell ref="Z6:Z9"/>
    <mergeCell ref="AA6:AA9"/>
    <mergeCell ref="AB6:AB9"/>
    <mergeCell ref="AC6:AC9"/>
  </mergeCells>
  <printOptions horizontalCentered="1"/>
  <pageMargins left="0.2755905511811024" right="0.2755905511811024" top="0.984251968503937" bottom="0.4724409448818898" header="0.5118110236220472" footer="0.5118110236220472"/>
  <pageSetup horizontalDpi="600" verticalDpi="600" orientation="portrait" paperSize="9" scale="67" r:id="rId1"/>
  <colBreaks count="2" manualBreakCount="2">
    <brk id="11" max="65535" man="1"/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B1:BJ51"/>
  <sheetViews>
    <sheetView showGridLines="0" view="pageBreakPreview" zoomScale="53" zoomScaleNormal="40" zoomScaleSheetLayoutView="53" zoomScalePageLayoutView="0" workbookViewId="0" topLeftCell="A1">
      <pane xSplit="3" ySplit="12" topLeftCell="D16" activePane="bottomRight" state="frozen"/>
      <selection pane="topLeft" activeCell="B8" sqref="B8:S9"/>
      <selection pane="topRight" activeCell="B8" sqref="B8:S9"/>
      <selection pane="bottomLeft" activeCell="B8" sqref="B8:S9"/>
      <selection pane="bottomRight" activeCell="BG23" sqref="BB23:BG26"/>
    </sheetView>
  </sheetViews>
  <sheetFormatPr defaultColWidth="10.625" defaultRowHeight="16.5" customHeight="1"/>
  <cols>
    <col min="1" max="1" width="1.25" style="14" customWidth="1"/>
    <col min="2" max="2" width="12.625" style="14" customWidth="1"/>
    <col min="3" max="3" width="10.625" style="14" customWidth="1"/>
    <col min="4" max="5" width="13.00390625" style="14" customWidth="1"/>
    <col min="6" max="7" width="13.125" style="14" customWidth="1"/>
    <col min="8" max="9" width="13.25390625" style="14" customWidth="1"/>
    <col min="10" max="10" width="13.125" style="14" customWidth="1"/>
    <col min="11" max="11" width="16.25390625" style="14" customWidth="1"/>
    <col min="12" max="13" width="16.125" style="14" customWidth="1"/>
    <col min="14" max="16" width="16.00390625" style="14" customWidth="1"/>
    <col min="17" max="19" width="16.25390625" style="14" customWidth="1"/>
    <col min="20" max="20" width="5.625" style="15" customWidth="1"/>
    <col min="21" max="21" width="4.625" style="14" customWidth="1"/>
    <col min="22" max="22" width="12.75390625" style="14" customWidth="1"/>
    <col min="23" max="29" width="10.625" style="14" customWidth="1"/>
    <col min="30" max="32" width="15.625" style="14" customWidth="1"/>
    <col min="33" max="38" width="12.625" style="14" customWidth="1"/>
    <col min="39" max="41" width="20.625" style="14" customWidth="1"/>
    <col min="42" max="47" width="12.625" style="14" customWidth="1"/>
    <col min="48" max="50" width="20.625" style="14" customWidth="1"/>
    <col min="51" max="56" width="12.625" style="14" customWidth="1"/>
    <col min="57" max="59" width="20.625" style="14" customWidth="1"/>
    <col min="60" max="16384" width="10.625" style="14" customWidth="1"/>
  </cols>
  <sheetData>
    <row r="1" spans="2:20" ht="24.75" customHeight="1" thickBot="1">
      <c r="B1" s="10" t="s">
        <v>64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 t="s">
        <v>46</v>
      </c>
      <c r="T1" s="13"/>
    </row>
    <row r="2" spans="2:20" ht="19.5" customHeight="1">
      <c r="B2" s="97"/>
      <c r="C2" s="98"/>
      <c r="D2" s="205" t="s">
        <v>92</v>
      </c>
      <c r="E2" s="197"/>
      <c r="F2" s="197"/>
      <c r="G2" s="206"/>
      <c r="H2" s="215" t="s">
        <v>47</v>
      </c>
      <c r="I2" s="216"/>
      <c r="J2" s="216"/>
      <c r="K2" s="217"/>
      <c r="L2" s="224" t="s">
        <v>48</v>
      </c>
      <c r="M2" s="216"/>
      <c r="N2" s="216"/>
      <c r="O2" s="225"/>
      <c r="P2" s="215" t="s">
        <v>49</v>
      </c>
      <c r="Q2" s="216"/>
      <c r="R2" s="216"/>
      <c r="S2" s="225"/>
      <c r="T2" s="212" t="s">
        <v>91</v>
      </c>
    </row>
    <row r="3" spans="2:24" ht="19.5" customHeight="1">
      <c r="B3" s="99"/>
      <c r="C3" s="100"/>
      <c r="D3" s="199"/>
      <c r="E3" s="200"/>
      <c r="F3" s="200"/>
      <c r="G3" s="207"/>
      <c r="H3" s="218"/>
      <c r="I3" s="219"/>
      <c r="J3" s="219"/>
      <c r="K3" s="220"/>
      <c r="L3" s="226"/>
      <c r="M3" s="219"/>
      <c r="N3" s="219"/>
      <c r="O3" s="227"/>
      <c r="P3" s="218"/>
      <c r="Q3" s="219"/>
      <c r="R3" s="219"/>
      <c r="S3" s="227"/>
      <c r="T3" s="213"/>
      <c r="X3" s="243"/>
    </row>
    <row r="4" spans="2:59" ht="19.5" customHeight="1">
      <c r="B4" s="102" t="s">
        <v>3</v>
      </c>
      <c r="C4" s="101" t="s">
        <v>4</v>
      </c>
      <c r="D4" s="202"/>
      <c r="E4" s="203"/>
      <c r="F4" s="203"/>
      <c r="G4" s="208"/>
      <c r="H4" s="221"/>
      <c r="I4" s="222"/>
      <c r="J4" s="222"/>
      <c r="K4" s="223"/>
      <c r="L4" s="228"/>
      <c r="M4" s="222"/>
      <c r="N4" s="222"/>
      <c r="O4" s="229"/>
      <c r="P4" s="221"/>
      <c r="Q4" s="222"/>
      <c r="R4" s="222"/>
      <c r="S4" s="229"/>
      <c r="T4" s="213"/>
      <c r="V4" s="244"/>
      <c r="W4" s="249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</row>
    <row r="5" spans="2:59" ht="19.5" customHeight="1">
      <c r="B5" s="99"/>
      <c r="C5" s="100"/>
      <c r="D5" s="101" t="s">
        <v>59</v>
      </c>
      <c r="E5" s="101" t="s">
        <v>6</v>
      </c>
      <c r="F5" s="101" t="s">
        <v>60</v>
      </c>
      <c r="G5" s="101" t="s">
        <v>61</v>
      </c>
      <c r="H5" s="101" t="s">
        <v>59</v>
      </c>
      <c r="I5" s="101" t="s">
        <v>62</v>
      </c>
      <c r="J5" s="101" t="s">
        <v>60</v>
      </c>
      <c r="K5" s="105" t="s">
        <v>61</v>
      </c>
      <c r="L5" s="174" t="s">
        <v>5</v>
      </c>
      <c r="M5" s="101" t="s">
        <v>6</v>
      </c>
      <c r="N5" s="101" t="s">
        <v>7</v>
      </c>
      <c r="O5" s="106" t="s">
        <v>8</v>
      </c>
      <c r="P5" s="101" t="s">
        <v>5</v>
      </c>
      <c r="Q5" s="101" t="s">
        <v>6</v>
      </c>
      <c r="R5" s="101" t="s">
        <v>7</v>
      </c>
      <c r="S5" s="106" t="s">
        <v>9</v>
      </c>
      <c r="T5" s="213"/>
      <c r="V5" s="244"/>
      <c r="W5" s="249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</row>
    <row r="6" spans="2:59" ht="19.5" customHeight="1">
      <c r="B6" s="107"/>
      <c r="C6" s="108"/>
      <c r="D6" s="103"/>
      <c r="E6" s="103"/>
      <c r="F6" s="103"/>
      <c r="G6" s="103"/>
      <c r="H6" s="103" t="s">
        <v>10</v>
      </c>
      <c r="I6" s="103" t="s">
        <v>10</v>
      </c>
      <c r="J6" s="103" t="s">
        <v>10</v>
      </c>
      <c r="K6" s="109" t="s">
        <v>10</v>
      </c>
      <c r="L6" s="175" t="s">
        <v>11</v>
      </c>
      <c r="M6" s="103" t="s">
        <v>11</v>
      </c>
      <c r="N6" s="103" t="s">
        <v>11</v>
      </c>
      <c r="O6" s="110" t="s">
        <v>11</v>
      </c>
      <c r="P6" s="103" t="s">
        <v>11</v>
      </c>
      <c r="Q6" s="103" t="s">
        <v>11</v>
      </c>
      <c r="R6" s="103" t="s">
        <v>11</v>
      </c>
      <c r="S6" s="110" t="s">
        <v>11</v>
      </c>
      <c r="T6" s="213"/>
      <c r="V6" s="244"/>
      <c r="W6" s="249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</row>
    <row r="7" spans="2:59" ht="16.5" customHeight="1">
      <c r="B7" s="99"/>
      <c r="C7" s="100"/>
      <c r="D7" s="111"/>
      <c r="E7" s="111"/>
      <c r="F7" s="111"/>
      <c r="G7" s="111"/>
      <c r="H7" s="111"/>
      <c r="I7" s="111"/>
      <c r="J7" s="111"/>
      <c r="K7" s="112"/>
      <c r="L7" s="176"/>
      <c r="M7" s="111"/>
      <c r="N7" s="111"/>
      <c r="O7" s="113"/>
      <c r="P7" s="111"/>
      <c r="Q7" s="111"/>
      <c r="R7" s="111"/>
      <c r="S7" s="113"/>
      <c r="T7" s="213"/>
      <c r="V7" s="244"/>
      <c r="W7" s="249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</row>
    <row r="8" spans="2:59" ht="30" customHeight="1">
      <c r="B8" s="114" t="s">
        <v>96</v>
      </c>
      <c r="C8" s="115" t="s">
        <v>12</v>
      </c>
      <c r="D8" s="183">
        <v>27.309</v>
      </c>
      <c r="E8" s="183">
        <v>1385.944</v>
      </c>
      <c r="F8" s="183">
        <v>312.048</v>
      </c>
      <c r="G8" s="183">
        <v>1725.301</v>
      </c>
      <c r="H8" s="184">
        <v>14.87</v>
      </c>
      <c r="I8" s="184">
        <v>1.84</v>
      </c>
      <c r="J8" s="184">
        <v>2.08</v>
      </c>
      <c r="K8" s="185">
        <v>2.09</v>
      </c>
      <c r="L8" s="186">
        <v>41330</v>
      </c>
      <c r="M8" s="187">
        <v>7413</v>
      </c>
      <c r="N8" s="187">
        <v>6408</v>
      </c>
      <c r="O8" s="188">
        <v>11052</v>
      </c>
      <c r="P8" s="187">
        <v>167811</v>
      </c>
      <c r="Q8" s="187">
        <v>188831</v>
      </c>
      <c r="R8" s="187">
        <v>41689</v>
      </c>
      <c r="S8" s="188">
        <v>398332</v>
      </c>
      <c r="T8" s="213"/>
      <c r="V8" s="244"/>
      <c r="W8" s="252"/>
      <c r="X8" s="253"/>
      <c r="Y8" s="253"/>
      <c r="Z8" s="251"/>
      <c r="AA8" s="253"/>
      <c r="AB8" s="253"/>
      <c r="AC8" s="251"/>
      <c r="AD8" s="253"/>
      <c r="AE8" s="253"/>
      <c r="AF8" s="251"/>
      <c r="AG8" s="253"/>
      <c r="AH8" s="253"/>
      <c r="AI8" s="251"/>
      <c r="AJ8" s="253"/>
      <c r="AK8" s="253"/>
      <c r="AL8" s="251"/>
      <c r="AM8" s="253"/>
      <c r="AN8" s="253"/>
      <c r="AO8" s="251"/>
      <c r="AP8" s="253"/>
      <c r="AQ8" s="253"/>
      <c r="AR8" s="251"/>
      <c r="AS8" s="253"/>
      <c r="AT8" s="253"/>
      <c r="AU8" s="251"/>
      <c r="AV8" s="253"/>
      <c r="AW8" s="253"/>
      <c r="AX8" s="251"/>
      <c r="AY8" s="253"/>
      <c r="AZ8" s="253"/>
      <c r="BA8" s="251"/>
      <c r="BB8" s="253"/>
      <c r="BC8" s="253"/>
      <c r="BD8" s="251"/>
      <c r="BE8" s="253"/>
      <c r="BF8" s="253"/>
      <c r="BG8" s="251"/>
    </row>
    <row r="9" spans="2:59" ht="30" customHeight="1">
      <c r="B9" s="114" t="s">
        <v>103</v>
      </c>
      <c r="C9" s="115" t="s">
        <v>12</v>
      </c>
      <c r="D9" s="183">
        <v>100</v>
      </c>
      <c r="E9" s="183">
        <v>3000</v>
      </c>
      <c r="F9" s="183">
        <v>1100</v>
      </c>
      <c r="G9" s="183">
        <v>4200</v>
      </c>
      <c r="H9" s="184">
        <v>10</v>
      </c>
      <c r="I9" s="184">
        <v>1.77</v>
      </c>
      <c r="J9" s="184">
        <v>2</v>
      </c>
      <c r="K9" s="185">
        <v>2.02</v>
      </c>
      <c r="L9" s="186">
        <v>91925</v>
      </c>
      <c r="M9" s="187">
        <v>7070</v>
      </c>
      <c r="N9" s="187">
        <v>6028</v>
      </c>
      <c r="O9" s="188">
        <v>16783</v>
      </c>
      <c r="P9" s="187">
        <v>919250</v>
      </c>
      <c r="Q9" s="187">
        <v>374710</v>
      </c>
      <c r="R9" s="187">
        <v>132610</v>
      </c>
      <c r="S9" s="188">
        <v>1426570</v>
      </c>
      <c r="T9" s="213"/>
      <c r="V9" s="244"/>
      <c r="W9" s="252"/>
      <c r="X9" s="253"/>
      <c r="Y9" s="253"/>
      <c r="Z9" s="251"/>
      <c r="AA9" s="253"/>
      <c r="AB9" s="253"/>
      <c r="AC9" s="251"/>
      <c r="AD9" s="253"/>
      <c r="AE9" s="253"/>
      <c r="AF9" s="251"/>
      <c r="AG9" s="253"/>
      <c r="AH9" s="253"/>
      <c r="AI9" s="251"/>
      <c r="AJ9" s="253"/>
      <c r="AK9" s="253"/>
      <c r="AL9" s="251"/>
      <c r="AM9" s="253"/>
      <c r="AN9" s="253"/>
      <c r="AO9" s="251"/>
      <c r="AP9" s="253"/>
      <c r="AQ9" s="253"/>
      <c r="AR9" s="251"/>
      <c r="AS9" s="253"/>
      <c r="AT9" s="253"/>
      <c r="AU9" s="251"/>
      <c r="AV9" s="253"/>
      <c r="AW9" s="253"/>
      <c r="AX9" s="251"/>
      <c r="AY9" s="253"/>
      <c r="AZ9" s="253"/>
      <c r="BA9" s="251"/>
      <c r="BB9" s="253"/>
      <c r="BC9" s="253"/>
      <c r="BD9" s="251"/>
      <c r="BE9" s="253"/>
      <c r="BF9" s="253"/>
      <c r="BG9" s="251"/>
    </row>
    <row r="10" spans="2:59" ht="30" customHeight="1">
      <c r="B10" s="114" t="s">
        <v>116</v>
      </c>
      <c r="C10" s="115" t="s">
        <v>12</v>
      </c>
      <c r="D10" s="195" t="s">
        <v>130</v>
      </c>
      <c r="E10" s="195" t="s">
        <v>130</v>
      </c>
      <c r="F10" s="195" t="s">
        <v>130</v>
      </c>
      <c r="G10" s="195" t="s">
        <v>130</v>
      </c>
      <c r="H10" s="117">
        <f>ROUND(AC10/Z10,2)</f>
        <v>19</v>
      </c>
      <c r="I10" s="117">
        <f>ROUND(AL10/AI10,2)</f>
        <v>1.48</v>
      </c>
      <c r="J10" s="117">
        <f>ROUND(AU10/AR10,2)</f>
        <v>1.8</v>
      </c>
      <c r="K10" s="118">
        <f>ROUND(BD10/BA10,2)</f>
        <v>1.9</v>
      </c>
      <c r="L10" s="177">
        <f>ROUND(AF10/AC10,0)</f>
        <v>45497</v>
      </c>
      <c r="M10" s="120">
        <f>ROUND(AO10/AL10,0)</f>
        <v>8578</v>
      </c>
      <c r="N10" s="120">
        <f>ROUND(AX10/AU10,0)</f>
        <v>6087</v>
      </c>
      <c r="O10" s="121">
        <f>ROUND(BG10/BD10,0)</f>
        <v>16844</v>
      </c>
      <c r="P10" s="193" t="s">
        <v>130</v>
      </c>
      <c r="Q10" s="193" t="s">
        <v>130</v>
      </c>
      <c r="R10" s="193" t="s">
        <v>130</v>
      </c>
      <c r="S10" s="194" t="s">
        <v>130</v>
      </c>
      <c r="T10" s="213"/>
      <c r="V10" s="244" t="s">
        <v>63</v>
      </c>
      <c r="W10" s="239">
        <f aca="true" t="shared" si="0" ref="W10:BG10">SUM(W11:W12)</f>
        <v>0</v>
      </c>
      <c r="X10" s="239">
        <f>SUM(X11:X12)</f>
        <v>2</v>
      </c>
      <c r="Y10" s="239">
        <f t="shared" si="0"/>
        <v>0</v>
      </c>
      <c r="Z10" s="254">
        <f t="shared" si="0"/>
        <v>2</v>
      </c>
      <c r="AA10" s="239">
        <f t="shared" si="0"/>
        <v>38</v>
      </c>
      <c r="AB10" s="239">
        <f t="shared" si="0"/>
        <v>0</v>
      </c>
      <c r="AC10" s="254">
        <f t="shared" si="0"/>
        <v>38</v>
      </c>
      <c r="AD10" s="239">
        <f t="shared" si="0"/>
        <v>1729320</v>
      </c>
      <c r="AE10" s="239">
        <f t="shared" si="0"/>
        <v>-430</v>
      </c>
      <c r="AF10" s="254">
        <f t="shared" si="0"/>
        <v>1728890</v>
      </c>
      <c r="AG10" s="239">
        <f t="shared" si="0"/>
        <v>80</v>
      </c>
      <c r="AH10" s="239">
        <f t="shared" si="0"/>
        <v>1</v>
      </c>
      <c r="AI10" s="254">
        <f t="shared" si="0"/>
        <v>81</v>
      </c>
      <c r="AJ10" s="239">
        <f t="shared" si="0"/>
        <v>119</v>
      </c>
      <c r="AK10" s="239">
        <f t="shared" si="0"/>
        <v>1</v>
      </c>
      <c r="AL10" s="254">
        <f t="shared" si="0"/>
        <v>120</v>
      </c>
      <c r="AM10" s="239">
        <f t="shared" si="0"/>
        <v>1119120</v>
      </c>
      <c r="AN10" s="239">
        <f t="shared" si="0"/>
        <v>-89760</v>
      </c>
      <c r="AO10" s="254">
        <f t="shared" si="0"/>
        <v>1029360</v>
      </c>
      <c r="AP10" s="239">
        <f t="shared" si="0"/>
        <v>5</v>
      </c>
      <c r="AQ10" s="239">
        <f t="shared" si="0"/>
        <v>0</v>
      </c>
      <c r="AR10" s="254">
        <f t="shared" si="0"/>
        <v>5</v>
      </c>
      <c r="AS10" s="239">
        <f t="shared" si="0"/>
        <v>9</v>
      </c>
      <c r="AT10" s="239">
        <f t="shared" si="0"/>
        <v>0</v>
      </c>
      <c r="AU10" s="254">
        <f t="shared" si="0"/>
        <v>9</v>
      </c>
      <c r="AV10" s="239">
        <f t="shared" si="0"/>
        <v>54780</v>
      </c>
      <c r="AW10" s="239">
        <f t="shared" si="0"/>
        <v>0</v>
      </c>
      <c r="AX10" s="254">
        <f t="shared" si="0"/>
        <v>54780</v>
      </c>
      <c r="AY10" s="239">
        <f t="shared" si="0"/>
        <v>87</v>
      </c>
      <c r="AZ10" s="239">
        <f t="shared" si="0"/>
        <v>1</v>
      </c>
      <c r="BA10" s="254">
        <f>SUM(BA11:BA12)</f>
        <v>88</v>
      </c>
      <c r="BB10" s="239">
        <f t="shared" si="0"/>
        <v>166</v>
      </c>
      <c r="BC10" s="239">
        <f t="shared" si="0"/>
        <v>1</v>
      </c>
      <c r="BD10" s="254">
        <f t="shared" si="0"/>
        <v>167</v>
      </c>
      <c r="BE10" s="239">
        <f t="shared" si="0"/>
        <v>2903220</v>
      </c>
      <c r="BF10" s="239">
        <f t="shared" si="0"/>
        <v>-90190</v>
      </c>
      <c r="BG10" s="254">
        <f t="shared" si="0"/>
        <v>2813030</v>
      </c>
    </row>
    <row r="11" spans="2:59" ht="30" customHeight="1">
      <c r="B11" s="102" t="s">
        <v>53</v>
      </c>
      <c r="C11" s="101" t="s">
        <v>9</v>
      </c>
      <c r="D11" s="192" t="s">
        <v>130</v>
      </c>
      <c r="E11" s="192" t="s">
        <v>130</v>
      </c>
      <c r="F11" s="192" t="s">
        <v>130</v>
      </c>
      <c r="G11" s="192" t="s">
        <v>130</v>
      </c>
      <c r="H11" s="123">
        <f>ROUND(AC11/Z11,2)</f>
        <v>19</v>
      </c>
      <c r="I11" s="123">
        <f>ROUND(AL11/AI11,2)</f>
        <v>1.48</v>
      </c>
      <c r="J11" s="123">
        <f>ROUND(AU11/AR11,2)</f>
        <v>1.8</v>
      </c>
      <c r="K11" s="124">
        <f>ROUND(BD11/BA11,2)</f>
        <v>1.9</v>
      </c>
      <c r="L11" s="173">
        <f>ROUND(AF11/AC11,0)</f>
        <v>45497</v>
      </c>
      <c r="M11" s="126">
        <f>ROUND(AO11/AL11,0)</f>
        <v>8578</v>
      </c>
      <c r="N11" s="126">
        <f>ROUND(AX11/AU11,0)</f>
        <v>6087</v>
      </c>
      <c r="O11" s="127">
        <f>ROUND(BG11/BD11,0)</f>
        <v>16844</v>
      </c>
      <c r="P11" s="182" t="s">
        <v>130</v>
      </c>
      <c r="Q11" s="182" t="s">
        <v>130</v>
      </c>
      <c r="R11" s="182" t="s">
        <v>130</v>
      </c>
      <c r="S11" s="142" t="s">
        <v>130</v>
      </c>
      <c r="T11" s="213"/>
      <c r="V11" s="244" t="s">
        <v>9</v>
      </c>
      <c r="W11" s="239">
        <f aca="true" t="shared" si="1" ref="W11:BG11">SUM(W13:W32)</f>
        <v>0</v>
      </c>
      <c r="X11" s="239">
        <f>SUM(X13:X32)</f>
        <v>2</v>
      </c>
      <c r="Y11" s="239">
        <f t="shared" si="1"/>
        <v>0</v>
      </c>
      <c r="Z11" s="254">
        <f t="shared" si="1"/>
        <v>2</v>
      </c>
      <c r="AA11" s="239">
        <f t="shared" si="1"/>
        <v>38</v>
      </c>
      <c r="AB11" s="239">
        <f t="shared" si="1"/>
        <v>0</v>
      </c>
      <c r="AC11" s="254">
        <f t="shared" si="1"/>
        <v>38</v>
      </c>
      <c r="AD11" s="239">
        <f t="shared" si="1"/>
        <v>1729320</v>
      </c>
      <c r="AE11" s="239">
        <f t="shared" si="1"/>
        <v>-430</v>
      </c>
      <c r="AF11" s="254">
        <f t="shared" si="1"/>
        <v>1728890</v>
      </c>
      <c r="AG11" s="239">
        <f t="shared" si="1"/>
        <v>80</v>
      </c>
      <c r="AH11" s="239">
        <f t="shared" si="1"/>
        <v>1</v>
      </c>
      <c r="AI11" s="254">
        <f t="shared" si="1"/>
        <v>81</v>
      </c>
      <c r="AJ11" s="239">
        <f t="shared" si="1"/>
        <v>119</v>
      </c>
      <c r="AK11" s="239">
        <f t="shared" si="1"/>
        <v>1</v>
      </c>
      <c r="AL11" s="254">
        <f t="shared" si="1"/>
        <v>120</v>
      </c>
      <c r="AM11" s="239">
        <f t="shared" si="1"/>
        <v>1119120</v>
      </c>
      <c r="AN11" s="239">
        <f t="shared" si="1"/>
        <v>-89760</v>
      </c>
      <c r="AO11" s="254">
        <f t="shared" si="1"/>
        <v>1029360</v>
      </c>
      <c r="AP11" s="239">
        <f t="shared" si="1"/>
        <v>5</v>
      </c>
      <c r="AQ11" s="239">
        <f t="shared" si="1"/>
        <v>0</v>
      </c>
      <c r="AR11" s="254">
        <f t="shared" si="1"/>
        <v>5</v>
      </c>
      <c r="AS11" s="239">
        <f t="shared" si="1"/>
        <v>9</v>
      </c>
      <c r="AT11" s="239">
        <f t="shared" si="1"/>
        <v>0</v>
      </c>
      <c r="AU11" s="254">
        <f t="shared" si="1"/>
        <v>9</v>
      </c>
      <c r="AV11" s="239">
        <f t="shared" si="1"/>
        <v>54780</v>
      </c>
      <c r="AW11" s="239">
        <f t="shared" si="1"/>
        <v>0</v>
      </c>
      <c r="AX11" s="254">
        <f t="shared" si="1"/>
        <v>54780</v>
      </c>
      <c r="AY11" s="239">
        <f t="shared" si="1"/>
        <v>87</v>
      </c>
      <c r="AZ11" s="239">
        <f t="shared" si="1"/>
        <v>1</v>
      </c>
      <c r="BA11" s="254">
        <f>SUM(BA13:BA32)</f>
        <v>88</v>
      </c>
      <c r="BB11" s="239">
        <f t="shared" si="1"/>
        <v>166</v>
      </c>
      <c r="BC11" s="239">
        <f t="shared" si="1"/>
        <v>1</v>
      </c>
      <c r="BD11" s="254">
        <f t="shared" si="1"/>
        <v>167</v>
      </c>
      <c r="BE11" s="239">
        <f t="shared" si="1"/>
        <v>2903220</v>
      </c>
      <c r="BF11" s="239">
        <f t="shared" si="1"/>
        <v>-90190</v>
      </c>
      <c r="BG11" s="254">
        <f t="shared" si="1"/>
        <v>2813030</v>
      </c>
    </row>
    <row r="12" spans="2:59" ht="30" customHeight="1">
      <c r="B12" s="104" t="s">
        <v>14</v>
      </c>
      <c r="C12" s="103" t="s">
        <v>9</v>
      </c>
      <c r="D12" s="128" t="s">
        <v>50</v>
      </c>
      <c r="E12" s="128" t="s">
        <v>50</v>
      </c>
      <c r="F12" s="128" t="s">
        <v>50</v>
      </c>
      <c r="G12" s="128" t="s">
        <v>50</v>
      </c>
      <c r="H12" s="129" t="s">
        <v>50</v>
      </c>
      <c r="I12" s="129" t="s">
        <v>50</v>
      </c>
      <c r="J12" s="129" t="s">
        <v>50</v>
      </c>
      <c r="K12" s="130" t="s">
        <v>50</v>
      </c>
      <c r="L12" s="178" t="s">
        <v>50</v>
      </c>
      <c r="M12" s="131" t="s">
        <v>50</v>
      </c>
      <c r="N12" s="131" t="s">
        <v>50</v>
      </c>
      <c r="O12" s="132" t="s">
        <v>50</v>
      </c>
      <c r="P12" s="131" t="s">
        <v>50</v>
      </c>
      <c r="Q12" s="131" t="s">
        <v>50</v>
      </c>
      <c r="R12" s="131" t="s">
        <v>50</v>
      </c>
      <c r="S12" s="132" t="s">
        <v>50</v>
      </c>
      <c r="T12" s="214"/>
      <c r="V12" s="244" t="s">
        <v>9</v>
      </c>
      <c r="W12" s="239">
        <f>SUM(W33:W35)</f>
        <v>0</v>
      </c>
      <c r="X12" s="239">
        <f aca="true" t="shared" si="2" ref="X12:BG12">SUM(X33:X35)</f>
        <v>0</v>
      </c>
      <c r="Y12" s="239">
        <f t="shared" si="2"/>
        <v>0</v>
      </c>
      <c r="Z12" s="239">
        <f t="shared" si="2"/>
        <v>0</v>
      </c>
      <c r="AA12" s="239">
        <f t="shared" si="2"/>
        <v>0</v>
      </c>
      <c r="AB12" s="239">
        <f t="shared" si="2"/>
        <v>0</v>
      </c>
      <c r="AC12" s="239">
        <f t="shared" si="2"/>
        <v>0</v>
      </c>
      <c r="AD12" s="239">
        <f t="shared" si="2"/>
        <v>0</v>
      </c>
      <c r="AE12" s="239">
        <f t="shared" si="2"/>
        <v>0</v>
      </c>
      <c r="AF12" s="239">
        <f t="shared" si="2"/>
        <v>0</v>
      </c>
      <c r="AG12" s="239">
        <f t="shared" si="2"/>
        <v>0</v>
      </c>
      <c r="AH12" s="239">
        <f t="shared" si="2"/>
        <v>0</v>
      </c>
      <c r="AI12" s="239">
        <f t="shared" si="2"/>
        <v>0</v>
      </c>
      <c r="AJ12" s="239">
        <f t="shared" si="2"/>
        <v>0</v>
      </c>
      <c r="AK12" s="239">
        <f t="shared" si="2"/>
        <v>0</v>
      </c>
      <c r="AL12" s="255">
        <f t="shared" si="2"/>
        <v>0</v>
      </c>
      <c r="AM12" s="239">
        <f t="shared" si="2"/>
        <v>0</v>
      </c>
      <c r="AN12" s="239">
        <f t="shared" si="2"/>
        <v>0</v>
      </c>
      <c r="AO12" s="255">
        <f t="shared" si="2"/>
        <v>0</v>
      </c>
      <c r="AP12" s="239">
        <f t="shared" si="2"/>
        <v>0</v>
      </c>
      <c r="AQ12" s="239">
        <f t="shared" si="2"/>
        <v>0</v>
      </c>
      <c r="AR12" s="255">
        <f t="shared" si="2"/>
        <v>0</v>
      </c>
      <c r="AS12" s="239">
        <f t="shared" si="2"/>
        <v>0</v>
      </c>
      <c r="AT12" s="239">
        <f t="shared" si="2"/>
        <v>0</v>
      </c>
      <c r="AU12" s="255">
        <f t="shared" si="2"/>
        <v>0</v>
      </c>
      <c r="AV12" s="239">
        <f t="shared" si="2"/>
        <v>0</v>
      </c>
      <c r="AW12" s="239">
        <f t="shared" si="2"/>
        <v>0</v>
      </c>
      <c r="AX12" s="255">
        <f t="shared" si="2"/>
        <v>0</v>
      </c>
      <c r="AY12" s="239">
        <f t="shared" si="2"/>
        <v>0</v>
      </c>
      <c r="AZ12" s="239">
        <f t="shared" si="2"/>
        <v>0</v>
      </c>
      <c r="BA12" s="255">
        <f t="shared" si="2"/>
        <v>0</v>
      </c>
      <c r="BB12" s="239">
        <f t="shared" si="2"/>
        <v>0</v>
      </c>
      <c r="BC12" s="239">
        <f t="shared" si="2"/>
        <v>0</v>
      </c>
      <c r="BD12" s="255">
        <f t="shared" si="2"/>
        <v>0</v>
      </c>
      <c r="BE12" s="239">
        <f t="shared" si="2"/>
        <v>0</v>
      </c>
      <c r="BF12" s="239">
        <f t="shared" si="2"/>
        <v>0</v>
      </c>
      <c r="BG12" s="255">
        <f t="shared" si="2"/>
        <v>0</v>
      </c>
    </row>
    <row r="13" spans="2:59" ht="30" customHeight="1">
      <c r="B13" s="59">
        <v>41001</v>
      </c>
      <c r="C13" s="60" t="s">
        <v>16</v>
      </c>
      <c r="D13" s="172" t="s">
        <v>106</v>
      </c>
      <c r="E13" s="172" t="s">
        <v>106</v>
      </c>
      <c r="F13" s="172" t="s">
        <v>106</v>
      </c>
      <c r="G13" s="172" t="s">
        <v>106</v>
      </c>
      <c r="H13" s="172" t="s">
        <v>104</v>
      </c>
      <c r="I13" s="179" t="s">
        <v>117</v>
      </c>
      <c r="J13" s="179" t="s">
        <v>118</v>
      </c>
      <c r="K13" s="172" t="s">
        <v>109</v>
      </c>
      <c r="L13" s="172" t="s">
        <v>119</v>
      </c>
      <c r="M13" s="181" t="s">
        <v>120</v>
      </c>
      <c r="N13" s="181" t="s">
        <v>121</v>
      </c>
      <c r="O13" s="172" t="s">
        <v>128</v>
      </c>
      <c r="P13" s="172" t="s">
        <v>106</v>
      </c>
      <c r="Q13" s="172" t="s">
        <v>106</v>
      </c>
      <c r="R13" s="172" t="s">
        <v>106</v>
      </c>
      <c r="S13" s="172" t="s">
        <v>106</v>
      </c>
      <c r="T13" s="68" t="s">
        <v>68</v>
      </c>
      <c r="V13" s="237" t="s">
        <v>16</v>
      </c>
      <c r="W13" s="241">
        <f>'１４表'!X13</f>
        <v>0</v>
      </c>
      <c r="X13" s="241">
        <f>'[4]１３表１'!$D13</f>
        <v>0</v>
      </c>
      <c r="Y13" s="241">
        <f>'[4]１３表３'!$D13</f>
        <v>0</v>
      </c>
      <c r="Z13" s="254">
        <f>SUM(X13:Y13)</f>
        <v>0</v>
      </c>
      <c r="AA13" s="241">
        <f>'[4]１３表１'!$E13</f>
        <v>0</v>
      </c>
      <c r="AB13" s="241">
        <f>'[4]１３表３'!$E13</f>
        <v>0</v>
      </c>
      <c r="AC13" s="254">
        <f>SUM(AA13:AB13)</f>
        <v>0</v>
      </c>
      <c r="AD13" s="241">
        <f>'[4]１３表１'!$F13</f>
        <v>-8360</v>
      </c>
      <c r="AE13" s="241">
        <f>'[4]１３表３'!$F13</f>
        <v>0</v>
      </c>
      <c r="AF13" s="254">
        <f>SUM(AD13:AE13)</f>
        <v>-8360</v>
      </c>
      <c r="AG13" s="241">
        <f>'[4]１３表１'!$G13</f>
        <v>0</v>
      </c>
      <c r="AH13" s="241">
        <f>'[4]１３表３'!$G13</f>
        <v>0</v>
      </c>
      <c r="AI13" s="254">
        <f>SUM(AG13:AH13)</f>
        <v>0</v>
      </c>
      <c r="AJ13" s="241">
        <f>'[4]１３表１'!$H13</f>
        <v>0</v>
      </c>
      <c r="AK13" s="241">
        <f>'[4]１３表３'!$H13</f>
        <v>0</v>
      </c>
      <c r="AL13" s="254">
        <f>SUM(AJ13:AK13)</f>
        <v>0</v>
      </c>
      <c r="AM13" s="241">
        <f>'[4]１３表１'!$I13</f>
        <v>0</v>
      </c>
      <c r="AN13" s="241">
        <f>'[4]１３表３'!$I13</f>
        <v>0</v>
      </c>
      <c r="AO13" s="254">
        <f>SUM(AM13:AN13)</f>
        <v>0</v>
      </c>
      <c r="AP13" s="241">
        <f>'[4]１３表１'!$J13</f>
        <v>0</v>
      </c>
      <c r="AQ13" s="241">
        <f>'[4]１３表３'!$J13</f>
        <v>0</v>
      </c>
      <c r="AR13" s="254">
        <f>SUM(AP13:AQ13)</f>
        <v>0</v>
      </c>
      <c r="AS13" s="241">
        <f>'[4]１３表１'!$K13</f>
        <v>0</v>
      </c>
      <c r="AT13" s="241">
        <f>'[4]１３表３'!$K13</f>
        <v>0</v>
      </c>
      <c r="AU13" s="254">
        <f>SUM(AS13:AT13)</f>
        <v>0</v>
      </c>
      <c r="AV13" s="241">
        <f>'[4]１３表１'!$L13</f>
        <v>0</v>
      </c>
      <c r="AW13" s="241">
        <f>'[4]１３表３'!$L13</f>
        <v>0</v>
      </c>
      <c r="AX13" s="254">
        <f>SUM(AV13:AW13)</f>
        <v>0</v>
      </c>
      <c r="AY13" s="256">
        <f>X13+AG13+AP13</f>
        <v>0</v>
      </c>
      <c r="AZ13" s="256">
        <f>Y13+AH13+AQ13</f>
        <v>0</v>
      </c>
      <c r="BA13" s="254">
        <f aca="true" t="shared" si="3" ref="BA13:BG13">Z13+AI13+AR13</f>
        <v>0</v>
      </c>
      <c r="BB13" s="256">
        <f t="shared" si="3"/>
        <v>0</v>
      </c>
      <c r="BC13" s="256">
        <f t="shared" si="3"/>
        <v>0</v>
      </c>
      <c r="BD13" s="254">
        <f t="shared" si="3"/>
        <v>0</v>
      </c>
      <c r="BE13" s="256">
        <f t="shared" si="3"/>
        <v>-8360</v>
      </c>
      <c r="BF13" s="256">
        <f t="shared" si="3"/>
        <v>0</v>
      </c>
      <c r="BG13" s="254">
        <f t="shared" si="3"/>
        <v>-8360</v>
      </c>
    </row>
    <row r="14" spans="2:62" ht="30" customHeight="1">
      <c r="B14" s="69">
        <v>41002</v>
      </c>
      <c r="C14" s="21" t="s">
        <v>17</v>
      </c>
      <c r="D14" s="192" t="s">
        <v>130</v>
      </c>
      <c r="E14" s="192" t="s">
        <v>130</v>
      </c>
      <c r="F14" s="192" t="s">
        <v>130</v>
      </c>
      <c r="G14" s="192" t="s">
        <v>130</v>
      </c>
      <c r="H14" s="123">
        <f>ROUND(AC14/Z14,2)</f>
        <v>19</v>
      </c>
      <c r="I14" s="123">
        <f>ROUND(AL14/AI14,2)</f>
        <v>1.48</v>
      </c>
      <c r="J14" s="123">
        <f>ROUND(AU14/AR14,2)</f>
        <v>1.8</v>
      </c>
      <c r="K14" s="124">
        <f>ROUND(BD14/BA14,2)</f>
        <v>1.9</v>
      </c>
      <c r="L14" s="173">
        <f>ROUND(AF14/AC14,0)</f>
        <v>48593</v>
      </c>
      <c r="M14" s="126">
        <f>ROUND(AO14/AL14,0)</f>
        <v>9560</v>
      </c>
      <c r="N14" s="126">
        <f>ROUND(AX14/AU14,0)</f>
        <v>6087</v>
      </c>
      <c r="O14" s="127">
        <f>ROUND(BG14/BD14,0)</f>
        <v>18254</v>
      </c>
      <c r="P14" s="182" t="s">
        <v>130</v>
      </c>
      <c r="Q14" s="182" t="s">
        <v>130</v>
      </c>
      <c r="R14" s="182" t="s">
        <v>130</v>
      </c>
      <c r="S14" s="142" t="s">
        <v>130</v>
      </c>
      <c r="T14" s="26" t="s">
        <v>69</v>
      </c>
      <c r="V14" s="237" t="s">
        <v>17</v>
      </c>
      <c r="W14" s="241">
        <f>'１４表'!X14</f>
        <v>0</v>
      </c>
      <c r="X14" s="241">
        <f>'[4]１３表１'!$D14</f>
        <v>2</v>
      </c>
      <c r="Y14" s="241">
        <f>'[4]１３表３'!$D14</f>
        <v>0</v>
      </c>
      <c r="Z14" s="254">
        <f aca="true" t="shared" si="4" ref="Z14:Z35">SUM(X14:Y14)</f>
        <v>2</v>
      </c>
      <c r="AA14" s="241">
        <f>'[4]１３表１'!$E14</f>
        <v>38</v>
      </c>
      <c r="AB14" s="241">
        <f>'[4]１３表３'!$E14</f>
        <v>0</v>
      </c>
      <c r="AC14" s="254">
        <f aca="true" t="shared" si="5" ref="AC14:AC35">SUM(AA14:AB14)</f>
        <v>38</v>
      </c>
      <c r="AD14" s="241">
        <f>'[4]１３表１'!$F14</f>
        <v>1846520</v>
      </c>
      <c r="AE14" s="241">
        <f>'[4]１３表３'!$F14</f>
        <v>0</v>
      </c>
      <c r="AF14" s="254">
        <f aca="true" t="shared" si="6" ref="AF14:AF35">SUM(AD14:AE14)</f>
        <v>1846520</v>
      </c>
      <c r="AG14" s="241">
        <f>'[4]１３表１'!$G14</f>
        <v>81</v>
      </c>
      <c r="AH14" s="241">
        <f>'[4]１３表３'!$G14</f>
        <v>0</v>
      </c>
      <c r="AI14" s="254">
        <f aca="true" t="shared" si="7" ref="AI14:AI35">SUM(AG14:AH14)</f>
        <v>81</v>
      </c>
      <c r="AJ14" s="241">
        <f>'[4]１３表１'!$H14</f>
        <v>120</v>
      </c>
      <c r="AK14" s="241">
        <f>'[4]１３表３'!$H14</f>
        <v>0</v>
      </c>
      <c r="AL14" s="254">
        <f aca="true" t="shared" si="8" ref="AL14:AL35">SUM(AJ14:AK14)</f>
        <v>120</v>
      </c>
      <c r="AM14" s="241">
        <f>'[4]１３表１'!$I14</f>
        <v>1147150</v>
      </c>
      <c r="AN14" s="241">
        <f>'[4]１３表３'!$I14</f>
        <v>0</v>
      </c>
      <c r="AO14" s="254">
        <f aca="true" t="shared" si="9" ref="AO14:AO35">SUM(AM14:AN14)</f>
        <v>1147150</v>
      </c>
      <c r="AP14" s="241">
        <f>'[4]１３表１'!$J14</f>
        <v>5</v>
      </c>
      <c r="AQ14" s="241">
        <f>'[4]１３表３'!$J14</f>
        <v>0</v>
      </c>
      <c r="AR14" s="254">
        <f aca="true" t="shared" si="10" ref="AR14:AR35">SUM(AP14:AQ14)</f>
        <v>5</v>
      </c>
      <c r="AS14" s="241">
        <f>'[4]１３表１'!$K14</f>
        <v>9</v>
      </c>
      <c r="AT14" s="241">
        <f>'[4]１３表３'!$K14</f>
        <v>0</v>
      </c>
      <c r="AU14" s="254">
        <f aca="true" t="shared" si="11" ref="AU14:AU35">SUM(AS14:AT14)</f>
        <v>9</v>
      </c>
      <c r="AV14" s="241">
        <f>'[4]１３表１'!$L14</f>
        <v>54780</v>
      </c>
      <c r="AW14" s="241">
        <f>'[4]１３表３'!$L14</f>
        <v>0</v>
      </c>
      <c r="AX14" s="254">
        <f aca="true" t="shared" si="12" ref="AX14:AX35">SUM(AV14:AW14)</f>
        <v>54780</v>
      </c>
      <c r="AY14" s="256">
        <f aca="true" t="shared" si="13" ref="AY14:AY32">X14+AG14+AP14</f>
        <v>88</v>
      </c>
      <c r="AZ14" s="256">
        <f aca="true" t="shared" si="14" ref="AZ14:AZ32">Y14+AH14+AQ14</f>
        <v>0</v>
      </c>
      <c r="BA14" s="254">
        <f aca="true" t="shared" si="15" ref="BA14:BA35">Z14+AI14+AR14</f>
        <v>88</v>
      </c>
      <c r="BB14" s="256">
        <f aca="true" t="shared" si="16" ref="BB14:BB32">AA14+AJ14+AS14</f>
        <v>167</v>
      </c>
      <c r="BC14" s="256">
        <f aca="true" t="shared" si="17" ref="BC14:BC32">AB14+AK14+AT14</f>
        <v>0</v>
      </c>
      <c r="BD14" s="254">
        <f aca="true" t="shared" si="18" ref="BD14:BD35">AC14+AL14+AU14</f>
        <v>167</v>
      </c>
      <c r="BE14" s="256">
        <f aca="true" t="shared" si="19" ref="BE14:BE32">AD14+AM14+AV14</f>
        <v>3048450</v>
      </c>
      <c r="BF14" s="256">
        <f aca="true" t="shared" si="20" ref="BF14:BF32">AE14+AN14+AW14</f>
        <v>0</v>
      </c>
      <c r="BG14" s="254">
        <f aca="true" t="shared" si="21" ref="BG14:BG35">AF14+AO14+AX14</f>
        <v>3048450</v>
      </c>
      <c r="BJ14" s="257"/>
    </row>
    <row r="15" spans="2:59" ht="30" customHeight="1">
      <c r="B15" s="69">
        <v>41003</v>
      </c>
      <c r="C15" s="21" t="s">
        <v>18</v>
      </c>
      <c r="D15" s="172" t="s">
        <v>106</v>
      </c>
      <c r="E15" s="172" t="s">
        <v>106</v>
      </c>
      <c r="F15" s="172" t="s">
        <v>106</v>
      </c>
      <c r="G15" s="172" t="s">
        <v>106</v>
      </c>
      <c r="H15" s="172" t="s">
        <v>104</v>
      </c>
      <c r="I15" s="180" t="s">
        <v>117</v>
      </c>
      <c r="J15" s="172" t="s">
        <v>108</v>
      </c>
      <c r="K15" s="172" t="s">
        <v>109</v>
      </c>
      <c r="L15" s="172" t="s">
        <v>119</v>
      </c>
      <c r="M15" s="182" t="s">
        <v>120</v>
      </c>
      <c r="N15" s="172" t="s">
        <v>112</v>
      </c>
      <c r="O15" s="172" t="s">
        <v>129</v>
      </c>
      <c r="P15" s="172" t="s">
        <v>106</v>
      </c>
      <c r="Q15" s="172" t="s">
        <v>106</v>
      </c>
      <c r="R15" s="172" t="s">
        <v>106</v>
      </c>
      <c r="S15" s="172" t="s">
        <v>106</v>
      </c>
      <c r="T15" s="26" t="s">
        <v>70</v>
      </c>
      <c r="V15" s="237" t="s">
        <v>18</v>
      </c>
      <c r="W15" s="241">
        <f>'１４表'!X15</f>
        <v>0</v>
      </c>
      <c r="X15" s="241">
        <f>'[4]１３表１'!$D15</f>
        <v>0</v>
      </c>
      <c r="Y15" s="241">
        <f>'[4]１３表３'!$D15</f>
        <v>0</v>
      </c>
      <c r="Z15" s="254">
        <f t="shared" si="4"/>
        <v>0</v>
      </c>
      <c r="AA15" s="241">
        <f>'[4]１３表１'!$E15</f>
        <v>0</v>
      </c>
      <c r="AB15" s="241">
        <f>'[4]１３表３'!$E15</f>
        <v>0</v>
      </c>
      <c r="AC15" s="254">
        <f t="shared" si="5"/>
        <v>0</v>
      </c>
      <c r="AD15" s="241">
        <f>'[4]１３表１'!$F15</f>
        <v>-27050</v>
      </c>
      <c r="AE15" s="241">
        <f>'[4]１３表３'!$F15</f>
        <v>0</v>
      </c>
      <c r="AF15" s="254">
        <f t="shared" si="6"/>
        <v>-27050</v>
      </c>
      <c r="AG15" s="241">
        <f>'[4]１３表１'!$G15</f>
        <v>0</v>
      </c>
      <c r="AH15" s="241">
        <f>'[4]１３表３'!$G15</f>
        <v>0</v>
      </c>
      <c r="AI15" s="254">
        <f t="shared" si="7"/>
        <v>0</v>
      </c>
      <c r="AJ15" s="241">
        <f>'[4]１３表１'!$H15</f>
        <v>0</v>
      </c>
      <c r="AK15" s="241">
        <f>'[4]１３表３'!$H15</f>
        <v>0</v>
      </c>
      <c r="AL15" s="254">
        <f t="shared" si="8"/>
        <v>0</v>
      </c>
      <c r="AM15" s="241">
        <f>'[4]１３表１'!$I15</f>
        <v>-18050</v>
      </c>
      <c r="AN15" s="241">
        <f>'[4]１３表３'!$I15</f>
        <v>-94650</v>
      </c>
      <c r="AO15" s="254">
        <f t="shared" si="9"/>
        <v>-112700</v>
      </c>
      <c r="AP15" s="241">
        <f>'[4]１３表１'!$J15</f>
        <v>0</v>
      </c>
      <c r="AQ15" s="241">
        <f>'[4]１３表３'!$J15</f>
        <v>0</v>
      </c>
      <c r="AR15" s="254">
        <f t="shared" si="10"/>
        <v>0</v>
      </c>
      <c r="AS15" s="241">
        <f>'[4]１３表１'!$K15</f>
        <v>0</v>
      </c>
      <c r="AT15" s="241">
        <f>'[4]１３表３'!$K15</f>
        <v>0</v>
      </c>
      <c r="AU15" s="254">
        <f t="shared" si="11"/>
        <v>0</v>
      </c>
      <c r="AV15" s="241">
        <f>'[4]１３表１'!$L15</f>
        <v>0</v>
      </c>
      <c r="AW15" s="241">
        <f>'[4]１３表３'!$L15</f>
        <v>0</v>
      </c>
      <c r="AX15" s="254">
        <f t="shared" si="12"/>
        <v>0</v>
      </c>
      <c r="AY15" s="256">
        <f t="shared" si="13"/>
        <v>0</v>
      </c>
      <c r="AZ15" s="256">
        <f t="shared" si="14"/>
        <v>0</v>
      </c>
      <c r="BA15" s="254">
        <f t="shared" si="15"/>
        <v>0</v>
      </c>
      <c r="BB15" s="256">
        <f t="shared" si="16"/>
        <v>0</v>
      </c>
      <c r="BC15" s="256">
        <f t="shared" si="17"/>
        <v>0</v>
      </c>
      <c r="BD15" s="254">
        <f t="shared" si="18"/>
        <v>0</v>
      </c>
      <c r="BE15" s="256">
        <f t="shared" si="19"/>
        <v>-45100</v>
      </c>
      <c r="BF15" s="256">
        <f t="shared" si="20"/>
        <v>-94650</v>
      </c>
      <c r="BG15" s="254">
        <f t="shared" si="21"/>
        <v>-139750</v>
      </c>
    </row>
    <row r="16" spans="2:59" ht="30" customHeight="1">
      <c r="B16" s="69">
        <v>41004</v>
      </c>
      <c r="C16" s="21" t="s">
        <v>19</v>
      </c>
      <c r="D16" s="172" t="s">
        <v>106</v>
      </c>
      <c r="E16" s="172" t="s">
        <v>106</v>
      </c>
      <c r="F16" s="172" t="s">
        <v>106</v>
      </c>
      <c r="G16" s="172" t="s">
        <v>106</v>
      </c>
      <c r="H16" s="172" t="s">
        <v>104</v>
      </c>
      <c r="I16" s="180" t="s">
        <v>117</v>
      </c>
      <c r="J16" s="172" t="s">
        <v>108</v>
      </c>
      <c r="K16" s="172" t="s">
        <v>109</v>
      </c>
      <c r="L16" s="172" t="s">
        <v>119</v>
      </c>
      <c r="M16" s="182" t="s">
        <v>120</v>
      </c>
      <c r="N16" s="172" t="s">
        <v>121</v>
      </c>
      <c r="O16" s="172" t="s">
        <v>128</v>
      </c>
      <c r="P16" s="172" t="s">
        <v>106</v>
      </c>
      <c r="Q16" s="172" t="s">
        <v>106</v>
      </c>
      <c r="R16" s="172" t="s">
        <v>106</v>
      </c>
      <c r="S16" s="172" t="s">
        <v>106</v>
      </c>
      <c r="T16" s="26" t="s">
        <v>71</v>
      </c>
      <c r="V16" s="237" t="s">
        <v>19</v>
      </c>
      <c r="W16" s="241">
        <f>'１４表'!X16</f>
        <v>0</v>
      </c>
      <c r="X16" s="241">
        <f>'[4]１３表１'!$D16</f>
        <v>0</v>
      </c>
      <c r="Y16" s="241">
        <f>'[4]１３表３'!$D16</f>
        <v>0</v>
      </c>
      <c r="Z16" s="254">
        <f t="shared" si="4"/>
        <v>0</v>
      </c>
      <c r="AA16" s="241">
        <f>'[4]１３表１'!$E16</f>
        <v>0</v>
      </c>
      <c r="AB16" s="241">
        <f>'[4]１３表３'!$E16</f>
        <v>0</v>
      </c>
      <c r="AC16" s="254">
        <f t="shared" si="5"/>
        <v>0</v>
      </c>
      <c r="AD16" s="241">
        <f>'[4]１３表１'!$F16</f>
        <v>-220</v>
      </c>
      <c r="AE16" s="241">
        <f>'[4]１３表３'!$F16</f>
        <v>0</v>
      </c>
      <c r="AF16" s="254">
        <f t="shared" si="6"/>
        <v>-220</v>
      </c>
      <c r="AG16" s="241">
        <f>'[4]１３表１'!$G16</f>
        <v>0</v>
      </c>
      <c r="AH16" s="241">
        <f>'[4]１３表３'!$G16</f>
        <v>0</v>
      </c>
      <c r="AI16" s="254">
        <f t="shared" si="7"/>
        <v>0</v>
      </c>
      <c r="AJ16" s="241">
        <f>'[4]１３表１'!$H16</f>
        <v>0</v>
      </c>
      <c r="AK16" s="241">
        <f>'[4]１３表３'!$H16</f>
        <v>0</v>
      </c>
      <c r="AL16" s="254">
        <f t="shared" si="8"/>
        <v>0</v>
      </c>
      <c r="AM16" s="241">
        <f>'[4]１３表１'!$I16</f>
        <v>0</v>
      </c>
      <c r="AN16" s="241">
        <f>'[4]１３表３'!$I16</f>
        <v>0</v>
      </c>
      <c r="AO16" s="254">
        <f t="shared" si="9"/>
        <v>0</v>
      </c>
      <c r="AP16" s="241">
        <f>'[4]１３表１'!$J16</f>
        <v>0</v>
      </c>
      <c r="AQ16" s="241">
        <f>'[4]１３表３'!$J16</f>
        <v>0</v>
      </c>
      <c r="AR16" s="254">
        <f t="shared" si="10"/>
        <v>0</v>
      </c>
      <c r="AS16" s="241">
        <f>'[4]１３表１'!$K16</f>
        <v>0</v>
      </c>
      <c r="AT16" s="241">
        <f>'[4]１３表３'!$K16</f>
        <v>0</v>
      </c>
      <c r="AU16" s="254">
        <f t="shared" si="11"/>
        <v>0</v>
      </c>
      <c r="AV16" s="241">
        <f>'[4]１３表１'!$L16</f>
        <v>0</v>
      </c>
      <c r="AW16" s="241">
        <f>'[4]１３表３'!$L16</f>
        <v>0</v>
      </c>
      <c r="AX16" s="254">
        <f t="shared" si="12"/>
        <v>0</v>
      </c>
      <c r="AY16" s="256">
        <f t="shared" si="13"/>
        <v>0</v>
      </c>
      <c r="AZ16" s="256">
        <f t="shared" si="14"/>
        <v>0</v>
      </c>
      <c r="BA16" s="254">
        <f>Z16+AI16+AR16</f>
        <v>0</v>
      </c>
      <c r="BB16" s="256">
        <f t="shared" si="16"/>
        <v>0</v>
      </c>
      <c r="BC16" s="256">
        <f t="shared" si="17"/>
        <v>0</v>
      </c>
      <c r="BD16" s="254">
        <f t="shared" si="18"/>
        <v>0</v>
      </c>
      <c r="BE16" s="256">
        <f t="shared" si="19"/>
        <v>-220</v>
      </c>
      <c r="BF16" s="256">
        <f t="shared" si="20"/>
        <v>0</v>
      </c>
      <c r="BG16" s="254">
        <f t="shared" si="21"/>
        <v>-220</v>
      </c>
    </row>
    <row r="17" spans="2:59" ht="30" customHeight="1">
      <c r="B17" s="69">
        <v>41005</v>
      </c>
      <c r="C17" s="21" t="s">
        <v>20</v>
      </c>
      <c r="D17" s="172" t="s">
        <v>106</v>
      </c>
      <c r="E17" s="172" t="s">
        <v>106</v>
      </c>
      <c r="F17" s="172" t="s">
        <v>106</v>
      </c>
      <c r="G17" s="172" t="s">
        <v>106</v>
      </c>
      <c r="H17" s="172" t="s">
        <v>104</v>
      </c>
      <c r="I17" s="180" t="s">
        <v>117</v>
      </c>
      <c r="J17" s="180" t="s">
        <v>118</v>
      </c>
      <c r="K17" s="172" t="s">
        <v>109</v>
      </c>
      <c r="L17" s="172" t="s">
        <v>119</v>
      </c>
      <c r="M17" s="182" t="s">
        <v>120</v>
      </c>
      <c r="N17" s="182" t="s">
        <v>121</v>
      </c>
      <c r="O17" s="172" t="s">
        <v>128</v>
      </c>
      <c r="P17" s="172" t="s">
        <v>106</v>
      </c>
      <c r="Q17" s="172" t="s">
        <v>106</v>
      </c>
      <c r="R17" s="172" t="s">
        <v>106</v>
      </c>
      <c r="S17" s="172" t="s">
        <v>106</v>
      </c>
      <c r="T17" s="26" t="s">
        <v>72</v>
      </c>
      <c r="V17" s="237" t="s">
        <v>20</v>
      </c>
      <c r="W17" s="241">
        <f>'１４表'!X17</f>
        <v>0</v>
      </c>
      <c r="X17" s="241">
        <f>'[4]１３表１'!$D17</f>
        <v>0</v>
      </c>
      <c r="Y17" s="241">
        <f>'[4]１３表３'!$D17</f>
        <v>0</v>
      </c>
      <c r="Z17" s="254">
        <f t="shared" si="4"/>
        <v>0</v>
      </c>
      <c r="AA17" s="241">
        <f>'[4]１３表１'!$E17</f>
        <v>0</v>
      </c>
      <c r="AB17" s="241">
        <f>'[4]１３表３'!$E17</f>
        <v>0</v>
      </c>
      <c r="AC17" s="254">
        <f t="shared" si="5"/>
        <v>0</v>
      </c>
      <c r="AD17" s="241">
        <f>'[4]１３表１'!$F17</f>
        <v>-110</v>
      </c>
      <c r="AE17" s="241">
        <f>'[4]１３表３'!$F17</f>
        <v>-170</v>
      </c>
      <c r="AF17" s="254">
        <f t="shared" si="6"/>
        <v>-280</v>
      </c>
      <c r="AG17" s="241">
        <f>'[4]１３表１'!$G17</f>
        <v>0</v>
      </c>
      <c r="AH17" s="241">
        <f>'[4]１３表３'!$G17</f>
        <v>0</v>
      </c>
      <c r="AI17" s="254">
        <f t="shared" si="7"/>
        <v>0</v>
      </c>
      <c r="AJ17" s="241">
        <f>'[4]１３表１'!$H17</f>
        <v>0</v>
      </c>
      <c r="AK17" s="241">
        <f>'[4]１３表３'!$H17</f>
        <v>0</v>
      </c>
      <c r="AL17" s="254">
        <f t="shared" si="8"/>
        <v>0</v>
      </c>
      <c r="AM17" s="241">
        <f>'[4]１３表１'!$I17</f>
        <v>0</v>
      </c>
      <c r="AN17" s="241">
        <f>'[4]１３表３'!$I17</f>
        <v>0</v>
      </c>
      <c r="AO17" s="254">
        <f t="shared" si="9"/>
        <v>0</v>
      </c>
      <c r="AP17" s="241">
        <f>'[4]１３表１'!$J17</f>
        <v>0</v>
      </c>
      <c r="AQ17" s="241">
        <f>'[4]１３表３'!$J17</f>
        <v>0</v>
      </c>
      <c r="AR17" s="254">
        <f t="shared" si="10"/>
        <v>0</v>
      </c>
      <c r="AS17" s="241">
        <f>'[4]１３表１'!$K17</f>
        <v>0</v>
      </c>
      <c r="AT17" s="241">
        <f>'[4]１３表３'!$K17</f>
        <v>0</v>
      </c>
      <c r="AU17" s="254">
        <f t="shared" si="11"/>
        <v>0</v>
      </c>
      <c r="AV17" s="241">
        <f>'[4]１３表１'!$L17</f>
        <v>0</v>
      </c>
      <c r="AW17" s="241">
        <f>'[4]１３表３'!$L17</f>
        <v>0</v>
      </c>
      <c r="AX17" s="254">
        <f t="shared" si="12"/>
        <v>0</v>
      </c>
      <c r="AY17" s="256">
        <f t="shared" si="13"/>
        <v>0</v>
      </c>
      <c r="AZ17" s="256">
        <f t="shared" si="14"/>
        <v>0</v>
      </c>
      <c r="BA17" s="254">
        <f t="shared" si="15"/>
        <v>0</v>
      </c>
      <c r="BB17" s="256">
        <f t="shared" si="16"/>
        <v>0</v>
      </c>
      <c r="BC17" s="256">
        <f t="shared" si="17"/>
        <v>0</v>
      </c>
      <c r="BD17" s="254">
        <f t="shared" si="18"/>
        <v>0</v>
      </c>
      <c r="BE17" s="256">
        <f t="shared" si="19"/>
        <v>-110</v>
      </c>
      <c r="BF17" s="256">
        <f t="shared" si="20"/>
        <v>-170</v>
      </c>
      <c r="BG17" s="254">
        <f t="shared" si="21"/>
        <v>-280</v>
      </c>
    </row>
    <row r="18" spans="2:59" ht="30" customHeight="1">
      <c r="B18" s="69">
        <v>41006</v>
      </c>
      <c r="C18" s="21" t="s">
        <v>21</v>
      </c>
      <c r="D18" s="172" t="s">
        <v>106</v>
      </c>
      <c r="E18" s="172" t="s">
        <v>106</v>
      </c>
      <c r="F18" s="172" t="s">
        <v>106</v>
      </c>
      <c r="G18" s="172" t="s">
        <v>106</v>
      </c>
      <c r="H18" s="172" t="s">
        <v>104</v>
      </c>
      <c r="I18" s="180" t="s">
        <v>117</v>
      </c>
      <c r="J18" s="172" t="s">
        <v>108</v>
      </c>
      <c r="K18" s="172" t="s">
        <v>109</v>
      </c>
      <c r="L18" s="172" t="s">
        <v>119</v>
      </c>
      <c r="M18" s="182" t="s">
        <v>120</v>
      </c>
      <c r="N18" s="172" t="s">
        <v>121</v>
      </c>
      <c r="O18" s="172" t="s">
        <v>128</v>
      </c>
      <c r="P18" s="172" t="s">
        <v>106</v>
      </c>
      <c r="Q18" s="172" t="s">
        <v>106</v>
      </c>
      <c r="R18" s="172" t="s">
        <v>106</v>
      </c>
      <c r="S18" s="172" t="s">
        <v>106</v>
      </c>
      <c r="T18" s="26" t="s">
        <v>73</v>
      </c>
      <c r="V18" s="237" t="s">
        <v>21</v>
      </c>
      <c r="W18" s="241">
        <f>'１４表'!X18</f>
        <v>0</v>
      </c>
      <c r="X18" s="241">
        <f>'[4]１３表１'!$D18</f>
        <v>0</v>
      </c>
      <c r="Y18" s="241">
        <f>'[4]１３表３'!$D18</f>
        <v>0</v>
      </c>
      <c r="Z18" s="254">
        <f t="shared" si="4"/>
        <v>0</v>
      </c>
      <c r="AA18" s="241">
        <f>'[4]１３表１'!$E18</f>
        <v>0</v>
      </c>
      <c r="AB18" s="241">
        <f>'[4]１３表３'!$E18</f>
        <v>0</v>
      </c>
      <c r="AC18" s="254">
        <f t="shared" si="5"/>
        <v>0</v>
      </c>
      <c r="AD18" s="241">
        <f>'[4]１３表１'!$F18</f>
        <v>0</v>
      </c>
      <c r="AE18" s="241">
        <f>'[4]１３表３'!$F18</f>
        <v>0</v>
      </c>
      <c r="AF18" s="254">
        <f t="shared" si="6"/>
        <v>0</v>
      </c>
      <c r="AG18" s="241">
        <f>'[4]１３表１'!$G18</f>
        <v>0</v>
      </c>
      <c r="AH18" s="241">
        <f>'[4]１３表３'!$G18</f>
        <v>0</v>
      </c>
      <c r="AI18" s="254">
        <f t="shared" si="7"/>
        <v>0</v>
      </c>
      <c r="AJ18" s="241">
        <f>'[4]１３表１'!$H18</f>
        <v>0</v>
      </c>
      <c r="AK18" s="241">
        <f>'[4]１３表３'!$H18</f>
        <v>0</v>
      </c>
      <c r="AL18" s="254">
        <f t="shared" si="8"/>
        <v>0</v>
      </c>
      <c r="AM18" s="241">
        <f>'[4]１３表１'!$I18</f>
        <v>0</v>
      </c>
      <c r="AN18" s="241">
        <f>'[4]１３表３'!$I18</f>
        <v>0</v>
      </c>
      <c r="AO18" s="254">
        <f t="shared" si="9"/>
        <v>0</v>
      </c>
      <c r="AP18" s="241">
        <f>'[4]１３表１'!$J18</f>
        <v>0</v>
      </c>
      <c r="AQ18" s="241">
        <f>'[4]１３表３'!$J18</f>
        <v>0</v>
      </c>
      <c r="AR18" s="254">
        <f t="shared" si="10"/>
        <v>0</v>
      </c>
      <c r="AS18" s="241">
        <f>'[4]１３表１'!$K18</f>
        <v>0</v>
      </c>
      <c r="AT18" s="241">
        <f>'[4]１３表３'!$K18</f>
        <v>0</v>
      </c>
      <c r="AU18" s="254">
        <f t="shared" si="11"/>
        <v>0</v>
      </c>
      <c r="AV18" s="241">
        <f>'[4]１３表１'!$L18</f>
        <v>0</v>
      </c>
      <c r="AW18" s="241">
        <f>'[4]１３表３'!$L18</f>
        <v>0</v>
      </c>
      <c r="AX18" s="254">
        <f t="shared" si="12"/>
        <v>0</v>
      </c>
      <c r="AY18" s="256">
        <f t="shared" si="13"/>
        <v>0</v>
      </c>
      <c r="AZ18" s="256">
        <f t="shared" si="14"/>
        <v>0</v>
      </c>
      <c r="BA18" s="254">
        <f t="shared" si="15"/>
        <v>0</v>
      </c>
      <c r="BB18" s="256">
        <f t="shared" si="16"/>
        <v>0</v>
      </c>
      <c r="BC18" s="256">
        <f t="shared" si="17"/>
        <v>0</v>
      </c>
      <c r="BD18" s="254">
        <f t="shared" si="18"/>
        <v>0</v>
      </c>
      <c r="BE18" s="256">
        <f t="shared" si="19"/>
        <v>0</v>
      </c>
      <c r="BF18" s="256">
        <f t="shared" si="20"/>
        <v>0</v>
      </c>
      <c r="BG18" s="254">
        <f t="shared" si="21"/>
        <v>0</v>
      </c>
    </row>
    <row r="19" spans="2:59" ht="30" customHeight="1">
      <c r="B19" s="69">
        <v>41007</v>
      </c>
      <c r="C19" s="21" t="s">
        <v>22</v>
      </c>
      <c r="D19" s="172" t="s">
        <v>106</v>
      </c>
      <c r="E19" s="172" t="s">
        <v>106</v>
      </c>
      <c r="F19" s="172" t="s">
        <v>106</v>
      </c>
      <c r="G19" s="172" t="s">
        <v>106</v>
      </c>
      <c r="H19" s="172" t="s">
        <v>104</v>
      </c>
      <c r="I19" s="172" t="s">
        <v>107</v>
      </c>
      <c r="J19" s="172" t="s">
        <v>108</v>
      </c>
      <c r="K19" s="172" t="s">
        <v>109</v>
      </c>
      <c r="L19" s="172" t="s">
        <v>119</v>
      </c>
      <c r="M19" s="172" t="s">
        <v>120</v>
      </c>
      <c r="N19" s="172" t="s">
        <v>121</v>
      </c>
      <c r="O19" s="172" t="s">
        <v>128</v>
      </c>
      <c r="P19" s="172" t="s">
        <v>106</v>
      </c>
      <c r="Q19" s="172" t="s">
        <v>106</v>
      </c>
      <c r="R19" s="172" t="s">
        <v>106</v>
      </c>
      <c r="S19" s="172" t="s">
        <v>106</v>
      </c>
      <c r="T19" s="26" t="s">
        <v>74</v>
      </c>
      <c r="V19" s="237" t="s">
        <v>22</v>
      </c>
      <c r="W19" s="241">
        <f>'１４表'!X19</f>
        <v>0</v>
      </c>
      <c r="X19" s="241">
        <f>'[4]１３表１'!$D19</f>
        <v>0</v>
      </c>
      <c r="Y19" s="241">
        <f>'[4]１３表３'!$D19</f>
        <v>0</v>
      </c>
      <c r="Z19" s="254">
        <f t="shared" si="4"/>
        <v>0</v>
      </c>
      <c r="AA19" s="241">
        <f>'[4]１３表１'!$E19</f>
        <v>0</v>
      </c>
      <c r="AB19" s="241">
        <f>'[4]１３表３'!$E19</f>
        <v>0</v>
      </c>
      <c r="AC19" s="254">
        <f t="shared" si="5"/>
        <v>0</v>
      </c>
      <c r="AD19" s="241">
        <f>'[4]１３表１'!$F19</f>
        <v>0</v>
      </c>
      <c r="AE19" s="241">
        <f>'[4]１３表３'!$F19</f>
        <v>0</v>
      </c>
      <c r="AF19" s="254">
        <f t="shared" si="6"/>
        <v>0</v>
      </c>
      <c r="AG19" s="241">
        <f>'[4]１３表１'!$G19</f>
        <v>0</v>
      </c>
      <c r="AH19" s="241">
        <f>'[4]１３表３'!$G19</f>
        <v>0</v>
      </c>
      <c r="AI19" s="254">
        <f t="shared" si="7"/>
        <v>0</v>
      </c>
      <c r="AJ19" s="241">
        <f>'[4]１３表１'!$H19</f>
        <v>0</v>
      </c>
      <c r="AK19" s="241">
        <f>'[4]１３表３'!$H19</f>
        <v>0</v>
      </c>
      <c r="AL19" s="254">
        <f t="shared" si="8"/>
        <v>0</v>
      </c>
      <c r="AM19" s="241">
        <f>'[4]１３表１'!$I19</f>
        <v>0</v>
      </c>
      <c r="AN19" s="241">
        <f>'[4]１３表３'!$I19</f>
        <v>0</v>
      </c>
      <c r="AO19" s="254">
        <f t="shared" si="9"/>
        <v>0</v>
      </c>
      <c r="AP19" s="241">
        <f>'[4]１３表１'!$J19</f>
        <v>0</v>
      </c>
      <c r="AQ19" s="241">
        <f>'[4]１３表３'!$J19</f>
        <v>0</v>
      </c>
      <c r="AR19" s="254">
        <f t="shared" si="10"/>
        <v>0</v>
      </c>
      <c r="AS19" s="241">
        <f>'[4]１３表１'!$K19</f>
        <v>0</v>
      </c>
      <c r="AT19" s="241">
        <f>'[4]１３表３'!$K19</f>
        <v>0</v>
      </c>
      <c r="AU19" s="254">
        <f t="shared" si="11"/>
        <v>0</v>
      </c>
      <c r="AV19" s="241">
        <f>'[4]１３表１'!$L19</f>
        <v>0</v>
      </c>
      <c r="AW19" s="241">
        <f>'[4]１３表３'!$L19</f>
        <v>0</v>
      </c>
      <c r="AX19" s="254">
        <f t="shared" si="12"/>
        <v>0</v>
      </c>
      <c r="AY19" s="256">
        <f t="shared" si="13"/>
        <v>0</v>
      </c>
      <c r="AZ19" s="256">
        <f t="shared" si="14"/>
        <v>0</v>
      </c>
      <c r="BA19" s="254">
        <f t="shared" si="15"/>
        <v>0</v>
      </c>
      <c r="BB19" s="256">
        <f t="shared" si="16"/>
        <v>0</v>
      </c>
      <c r="BC19" s="256">
        <f t="shared" si="17"/>
        <v>0</v>
      </c>
      <c r="BD19" s="254">
        <f t="shared" si="18"/>
        <v>0</v>
      </c>
      <c r="BE19" s="256">
        <f t="shared" si="19"/>
        <v>0</v>
      </c>
      <c r="BF19" s="256">
        <f t="shared" si="20"/>
        <v>0</v>
      </c>
      <c r="BG19" s="254">
        <f t="shared" si="21"/>
        <v>0</v>
      </c>
    </row>
    <row r="20" spans="2:59" ht="30" customHeight="1">
      <c r="B20" s="69">
        <v>41025</v>
      </c>
      <c r="C20" s="21" t="s">
        <v>54</v>
      </c>
      <c r="D20" s="172" t="s">
        <v>106</v>
      </c>
      <c r="E20" s="172" t="s">
        <v>106</v>
      </c>
      <c r="F20" s="172" t="s">
        <v>106</v>
      </c>
      <c r="G20" s="172" t="s">
        <v>106</v>
      </c>
      <c r="H20" s="172" t="s">
        <v>104</v>
      </c>
      <c r="I20" s="172" t="s">
        <v>107</v>
      </c>
      <c r="J20" s="180" t="s">
        <v>118</v>
      </c>
      <c r="K20" s="172" t="s">
        <v>109</v>
      </c>
      <c r="L20" s="172" t="s">
        <v>119</v>
      </c>
      <c r="M20" s="182" t="s">
        <v>120</v>
      </c>
      <c r="N20" s="182" t="s">
        <v>121</v>
      </c>
      <c r="O20" s="172" t="s">
        <v>128</v>
      </c>
      <c r="P20" s="172" t="s">
        <v>106</v>
      </c>
      <c r="Q20" s="172" t="s">
        <v>106</v>
      </c>
      <c r="R20" s="172" t="s">
        <v>106</v>
      </c>
      <c r="S20" s="172" t="s">
        <v>106</v>
      </c>
      <c r="T20" s="26" t="s">
        <v>75</v>
      </c>
      <c r="V20" s="237" t="s">
        <v>54</v>
      </c>
      <c r="W20" s="241">
        <f>'１４表'!X20</f>
        <v>0</v>
      </c>
      <c r="X20" s="241">
        <f>'[4]１３表１'!$D20</f>
        <v>0</v>
      </c>
      <c r="Y20" s="241">
        <f>'[4]１３表３'!$D20</f>
        <v>0</v>
      </c>
      <c r="Z20" s="254">
        <f t="shared" si="4"/>
        <v>0</v>
      </c>
      <c r="AA20" s="241">
        <f>'[4]１３表１'!$E20</f>
        <v>0</v>
      </c>
      <c r="AB20" s="241">
        <f>'[4]１３表３'!$E20</f>
        <v>0</v>
      </c>
      <c r="AC20" s="254">
        <f t="shared" si="5"/>
        <v>0</v>
      </c>
      <c r="AD20" s="241">
        <f>'[4]１３表１'!$F20</f>
        <v>0</v>
      </c>
      <c r="AE20" s="241">
        <f>'[4]１３表３'!$F20</f>
        <v>0</v>
      </c>
      <c r="AF20" s="254">
        <f t="shared" si="6"/>
        <v>0</v>
      </c>
      <c r="AG20" s="241">
        <f>'[4]１３表１'!$G20</f>
        <v>0</v>
      </c>
      <c r="AH20" s="241">
        <f>'[4]１３表３'!$G20</f>
        <v>0</v>
      </c>
      <c r="AI20" s="254">
        <f t="shared" si="7"/>
        <v>0</v>
      </c>
      <c r="AJ20" s="241">
        <f>'[4]１３表１'!$H20</f>
        <v>0</v>
      </c>
      <c r="AK20" s="241">
        <f>'[4]１３表３'!$H20</f>
        <v>0</v>
      </c>
      <c r="AL20" s="254">
        <f t="shared" si="8"/>
        <v>0</v>
      </c>
      <c r="AM20" s="241">
        <f>'[4]１３表１'!$I20</f>
        <v>0</v>
      </c>
      <c r="AN20" s="241">
        <f>'[4]１３表３'!$I20</f>
        <v>0</v>
      </c>
      <c r="AO20" s="254">
        <f t="shared" si="9"/>
        <v>0</v>
      </c>
      <c r="AP20" s="241">
        <f>'[4]１３表１'!$J20</f>
        <v>0</v>
      </c>
      <c r="AQ20" s="241">
        <f>'[4]１３表３'!$J20</f>
        <v>0</v>
      </c>
      <c r="AR20" s="254">
        <f t="shared" si="10"/>
        <v>0</v>
      </c>
      <c r="AS20" s="241">
        <f>'[4]１３表１'!$K20</f>
        <v>0</v>
      </c>
      <c r="AT20" s="241">
        <f>'[4]１３表３'!$K20</f>
        <v>0</v>
      </c>
      <c r="AU20" s="254">
        <f t="shared" si="11"/>
        <v>0</v>
      </c>
      <c r="AV20" s="241">
        <f>'[4]１３表１'!$L20</f>
        <v>0</v>
      </c>
      <c r="AW20" s="241">
        <f>'[4]１３表３'!$L20</f>
        <v>0</v>
      </c>
      <c r="AX20" s="254">
        <f t="shared" si="12"/>
        <v>0</v>
      </c>
      <c r="AY20" s="256">
        <f t="shared" si="13"/>
        <v>0</v>
      </c>
      <c r="AZ20" s="256">
        <f t="shared" si="14"/>
        <v>0</v>
      </c>
      <c r="BA20" s="254">
        <f t="shared" si="15"/>
        <v>0</v>
      </c>
      <c r="BB20" s="256">
        <f t="shared" si="16"/>
        <v>0</v>
      </c>
      <c r="BC20" s="256">
        <f t="shared" si="17"/>
        <v>0</v>
      </c>
      <c r="BD20" s="254">
        <f t="shared" si="18"/>
        <v>0</v>
      </c>
      <c r="BE20" s="256">
        <f t="shared" si="19"/>
        <v>0</v>
      </c>
      <c r="BF20" s="256">
        <f t="shared" si="20"/>
        <v>0</v>
      </c>
      <c r="BG20" s="254">
        <f t="shared" si="21"/>
        <v>0</v>
      </c>
    </row>
    <row r="21" spans="2:59" ht="30" customHeight="1">
      <c r="B21" s="69">
        <v>41048</v>
      </c>
      <c r="C21" s="21" t="s">
        <v>55</v>
      </c>
      <c r="D21" s="172" t="s">
        <v>106</v>
      </c>
      <c r="E21" s="172" t="s">
        <v>106</v>
      </c>
      <c r="F21" s="172" t="s">
        <v>106</v>
      </c>
      <c r="G21" s="172" t="s">
        <v>106</v>
      </c>
      <c r="H21" s="172" t="s">
        <v>104</v>
      </c>
      <c r="I21" s="172" t="s">
        <v>107</v>
      </c>
      <c r="J21" s="172" t="s">
        <v>108</v>
      </c>
      <c r="K21" s="172" t="s">
        <v>109</v>
      </c>
      <c r="L21" s="172" t="s">
        <v>119</v>
      </c>
      <c r="M21" s="172" t="s">
        <v>120</v>
      </c>
      <c r="N21" s="172" t="s">
        <v>121</v>
      </c>
      <c r="O21" s="172" t="s">
        <v>129</v>
      </c>
      <c r="P21" s="172" t="s">
        <v>106</v>
      </c>
      <c r="Q21" s="172" t="s">
        <v>106</v>
      </c>
      <c r="R21" s="172" t="s">
        <v>106</v>
      </c>
      <c r="S21" s="172" t="s">
        <v>106</v>
      </c>
      <c r="T21" s="26" t="s">
        <v>76</v>
      </c>
      <c r="V21" s="237" t="s">
        <v>55</v>
      </c>
      <c r="W21" s="241">
        <f>'１４表'!X21</f>
        <v>0</v>
      </c>
      <c r="X21" s="241">
        <f>'[4]１３表１'!$D21</f>
        <v>0</v>
      </c>
      <c r="Y21" s="241">
        <f>'[4]１３表３'!$D21</f>
        <v>0</v>
      </c>
      <c r="Z21" s="254">
        <f t="shared" si="4"/>
        <v>0</v>
      </c>
      <c r="AA21" s="241">
        <f>'[4]１３表１'!$E21</f>
        <v>0</v>
      </c>
      <c r="AB21" s="241">
        <f>'[4]１３表３'!$E21</f>
        <v>0</v>
      </c>
      <c r="AC21" s="254">
        <f t="shared" si="5"/>
        <v>0</v>
      </c>
      <c r="AD21" s="241">
        <f>'[4]１３表１'!$F21</f>
        <v>0</v>
      </c>
      <c r="AE21" s="241">
        <f>'[4]１３表３'!$F21</f>
        <v>0</v>
      </c>
      <c r="AF21" s="254">
        <f t="shared" si="6"/>
        <v>0</v>
      </c>
      <c r="AG21" s="241">
        <f>'[4]１３表１'!$G21</f>
        <v>0</v>
      </c>
      <c r="AH21" s="241">
        <f>'[4]１３表３'!$G21</f>
        <v>0</v>
      </c>
      <c r="AI21" s="254">
        <f t="shared" si="7"/>
        <v>0</v>
      </c>
      <c r="AJ21" s="241">
        <f>'[4]１３表１'!$H21</f>
        <v>0</v>
      </c>
      <c r="AK21" s="241">
        <f>'[4]１３表３'!$H21</f>
        <v>0</v>
      </c>
      <c r="AL21" s="254">
        <f t="shared" si="8"/>
        <v>0</v>
      </c>
      <c r="AM21" s="241">
        <f>'[4]１３表１'!$I21</f>
        <v>0</v>
      </c>
      <c r="AN21" s="241">
        <f>'[4]１３表３'!$I21</f>
        <v>0</v>
      </c>
      <c r="AO21" s="254">
        <f t="shared" si="9"/>
        <v>0</v>
      </c>
      <c r="AP21" s="241">
        <f>'[4]１３表１'!$J21</f>
        <v>0</v>
      </c>
      <c r="AQ21" s="241">
        <f>'[4]１３表３'!$J21</f>
        <v>0</v>
      </c>
      <c r="AR21" s="254">
        <f t="shared" si="10"/>
        <v>0</v>
      </c>
      <c r="AS21" s="241">
        <f>'[4]１３表１'!$K21</f>
        <v>0</v>
      </c>
      <c r="AT21" s="241">
        <f>'[4]１３表３'!$K21</f>
        <v>0</v>
      </c>
      <c r="AU21" s="254">
        <f t="shared" si="11"/>
        <v>0</v>
      </c>
      <c r="AV21" s="241">
        <f>'[4]１３表１'!$L21</f>
        <v>0</v>
      </c>
      <c r="AW21" s="241">
        <f>'[4]１３表３'!$L21</f>
        <v>0</v>
      </c>
      <c r="AX21" s="254">
        <f t="shared" si="12"/>
        <v>0</v>
      </c>
      <c r="AY21" s="256">
        <f aca="true" t="shared" si="22" ref="AY21:BG21">X21+AG21+AP21</f>
        <v>0</v>
      </c>
      <c r="AZ21" s="256">
        <f t="shared" si="22"/>
        <v>0</v>
      </c>
      <c r="BA21" s="254">
        <f t="shared" si="22"/>
        <v>0</v>
      </c>
      <c r="BB21" s="256">
        <f t="shared" si="22"/>
        <v>0</v>
      </c>
      <c r="BC21" s="256">
        <f t="shared" si="22"/>
        <v>0</v>
      </c>
      <c r="BD21" s="254">
        <f t="shared" si="22"/>
        <v>0</v>
      </c>
      <c r="BE21" s="256">
        <f t="shared" si="22"/>
        <v>0</v>
      </c>
      <c r="BF21" s="256">
        <f t="shared" si="22"/>
        <v>0</v>
      </c>
      <c r="BG21" s="254">
        <f t="shared" si="22"/>
        <v>0</v>
      </c>
    </row>
    <row r="22" spans="2:59" ht="30" customHeight="1">
      <c r="B22" s="69">
        <v>41014</v>
      </c>
      <c r="C22" s="21" t="s">
        <v>56</v>
      </c>
      <c r="D22" s="172" t="s">
        <v>106</v>
      </c>
      <c r="E22" s="172" t="s">
        <v>106</v>
      </c>
      <c r="F22" s="172" t="s">
        <v>106</v>
      </c>
      <c r="G22" s="172" t="s">
        <v>106</v>
      </c>
      <c r="H22" s="172" t="s">
        <v>104</v>
      </c>
      <c r="I22" s="123">
        <f>ROUND(AL22/AI22,2)</f>
        <v>1</v>
      </c>
      <c r="J22" s="172" t="s">
        <v>108</v>
      </c>
      <c r="K22" s="124">
        <f>ROUND(BD22/BA22,2)</f>
        <v>1</v>
      </c>
      <c r="L22" s="172" t="s">
        <v>119</v>
      </c>
      <c r="M22" s="126">
        <f>ROUND(AO22/AL22,0)</f>
        <v>3370</v>
      </c>
      <c r="N22" s="172" t="s">
        <v>121</v>
      </c>
      <c r="O22" s="127">
        <f>ROUND(BG22/BD22,0)</f>
        <v>-72580</v>
      </c>
      <c r="P22" s="172" t="s">
        <v>106</v>
      </c>
      <c r="Q22" s="172" t="s">
        <v>106</v>
      </c>
      <c r="R22" s="172" t="s">
        <v>106</v>
      </c>
      <c r="S22" s="172" t="s">
        <v>106</v>
      </c>
      <c r="T22" s="26" t="s">
        <v>77</v>
      </c>
      <c r="V22" s="237" t="s">
        <v>56</v>
      </c>
      <c r="W22" s="241">
        <f>'１４表'!X22</f>
        <v>0</v>
      </c>
      <c r="X22" s="241">
        <f>'[4]１３表１'!$D22</f>
        <v>0</v>
      </c>
      <c r="Y22" s="241">
        <f>'[4]１３表３'!$D22</f>
        <v>0</v>
      </c>
      <c r="Z22" s="254">
        <f t="shared" si="4"/>
        <v>0</v>
      </c>
      <c r="AA22" s="241">
        <f>'[4]１３表１'!$E22</f>
        <v>0</v>
      </c>
      <c r="AB22" s="241">
        <f>'[4]１３表３'!$E22</f>
        <v>0</v>
      </c>
      <c r="AC22" s="254">
        <f t="shared" si="5"/>
        <v>0</v>
      </c>
      <c r="AD22" s="241">
        <f>'[4]１３表１'!$F22</f>
        <v>-75950</v>
      </c>
      <c r="AE22" s="241">
        <f>'[4]１３表３'!$F22</f>
        <v>0</v>
      </c>
      <c r="AF22" s="254">
        <f t="shared" si="6"/>
        <v>-75950</v>
      </c>
      <c r="AG22" s="241">
        <f>'[4]１３表１'!$G22</f>
        <v>0</v>
      </c>
      <c r="AH22" s="241">
        <f>'[4]１３表３'!$G22</f>
        <v>1</v>
      </c>
      <c r="AI22" s="254">
        <f t="shared" si="7"/>
        <v>1</v>
      </c>
      <c r="AJ22" s="241">
        <f>'[4]１３表１'!$H22</f>
        <v>0</v>
      </c>
      <c r="AK22" s="241">
        <f>'[4]１３表３'!$H22</f>
        <v>1</v>
      </c>
      <c r="AL22" s="254">
        <f t="shared" si="8"/>
        <v>1</v>
      </c>
      <c r="AM22" s="241">
        <f>'[4]１３表１'!$I22</f>
        <v>-2000</v>
      </c>
      <c r="AN22" s="241">
        <f>'[4]１３表３'!$I22</f>
        <v>5370</v>
      </c>
      <c r="AO22" s="254">
        <f t="shared" si="9"/>
        <v>3370</v>
      </c>
      <c r="AP22" s="241">
        <f>'[4]１３表１'!$J22</f>
        <v>0</v>
      </c>
      <c r="AQ22" s="241">
        <f>'[4]１３表３'!$J22</f>
        <v>0</v>
      </c>
      <c r="AR22" s="254">
        <f t="shared" si="10"/>
        <v>0</v>
      </c>
      <c r="AS22" s="241">
        <f>'[4]１３表１'!$K22</f>
        <v>0</v>
      </c>
      <c r="AT22" s="241">
        <f>'[4]１３表３'!$K22</f>
        <v>0</v>
      </c>
      <c r="AU22" s="254">
        <f t="shared" si="11"/>
        <v>0</v>
      </c>
      <c r="AV22" s="241">
        <f>'[4]１３表１'!$L22</f>
        <v>0</v>
      </c>
      <c r="AW22" s="241">
        <f>'[4]１３表３'!$L22</f>
        <v>0</v>
      </c>
      <c r="AX22" s="254">
        <f t="shared" si="12"/>
        <v>0</v>
      </c>
      <c r="AY22" s="256">
        <f t="shared" si="13"/>
        <v>0</v>
      </c>
      <c r="AZ22" s="256">
        <f t="shared" si="14"/>
        <v>1</v>
      </c>
      <c r="BA22" s="254">
        <f t="shared" si="15"/>
        <v>1</v>
      </c>
      <c r="BB22" s="256">
        <f t="shared" si="16"/>
        <v>0</v>
      </c>
      <c r="BC22" s="256">
        <f t="shared" si="17"/>
        <v>1</v>
      </c>
      <c r="BD22" s="254">
        <f t="shared" si="18"/>
        <v>1</v>
      </c>
      <c r="BE22" s="256">
        <f t="shared" si="19"/>
        <v>-77950</v>
      </c>
      <c r="BF22" s="256">
        <f t="shared" si="20"/>
        <v>5370</v>
      </c>
      <c r="BG22" s="254">
        <f t="shared" si="21"/>
        <v>-72580</v>
      </c>
    </row>
    <row r="23" spans="2:59" ht="30" customHeight="1">
      <c r="B23" s="69">
        <v>41016</v>
      </c>
      <c r="C23" s="21" t="s">
        <v>57</v>
      </c>
      <c r="D23" s="172" t="s">
        <v>106</v>
      </c>
      <c r="E23" s="172" t="s">
        <v>106</v>
      </c>
      <c r="F23" s="172" t="s">
        <v>106</v>
      </c>
      <c r="G23" s="172" t="s">
        <v>106</v>
      </c>
      <c r="H23" s="172" t="s">
        <v>104</v>
      </c>
      <c r="I23" s="172" t="s">
        <v>107</v>
      </c>
      <c r="J23" s="172" t="s">
        <v>108</v>
      </c>
      <c r="K23" s="172" t="s">
        <v>109</v>
      </c>
      <c r="L23" s="172" t="s">
        <v>119</v>
      </c>
      <c r="M23" s="172" t="s">
        <v>120</v>
      </c>
      <c r="N23" s="172" t="s">
        <v>121</v>
      </c>
      <c r="O23" s="172" t="s">
        <v>128</v>
      </c>
      <c r="P23" s="172" t="s">
        <v>106</v>
      </c>
      <c r="Q23" s="172" t="s">
        <v>106</v>
      </c>
      <c r="R23" s="172" t="s">
        <v>106</v>
      </c>
      <c r="S23" s="172" t="s">
        <v>106</v>
      </c>
      <c r="T23" s="26" t="s">
        <v>78</v>
      </c>
      <c r="V23" s="237" t="s">
        <v>57</v>
      </c>
      <c r="W23" s="241">
        <f>'１４表'!X23</f>
        <v>0</v>
      </c>
      <c r="X23" s="241">
        <f>'[4]１３表１'!$D23</f>
        <v>0</v>
      </c>
      <c r="Y23" s="241">
        <f>'[4]１３表３'!$D23</f>
        <v>0</v>
      </c>
      <c r="Z23" s="254">
        <f t="shared" si="4"/>
        <v>0</v>
      </c>
      <c r="AA23" s="241">
        <f>'[4]１３表１'!$E23</f>
        <v>0</v>
      </c>
      <c r="AB23" s="241">
        <f>'[4]１３表３'!$E23</f>
        <v>0</v>
      </c>
      <c r="AC23" s="254">
        <f t="shared" si="5"/>
        <v>0</v>
      </c>
      <c r="AD23" s="241">
        <f>'[4]１３表１'!$F23</f>
        <v>0</v>
      </c>
      <c r="AE23" s="241">
        <f>'[4]１３表３'!$F23</f>
        <v>0</v>
      </c>
      <c r="AF23" s="254">
        <f t="shared" si="6"/>
        <v>0</v>
      </c>
      <c r="AG23" s="241">
        <f>'[4]１３表１'!$G23</f>
        <v>0</v>
      </c>
      <c r="AH23" s="241">
        <f>'[4]１３表３'!$G23</f>
        <v>0</v>
      </c>
      <c r="AI23" s="254">
        <f t="shared" si="7"/>
        <v>0</v>
      </c>
      <c r="AJ23" s="241">
        <f>'[4]１３表１'!$H23</f>
        <v>0</v>
      </c>
      <c r="AK23" s="241">
        <f>'[4]１３表３'!$H23</f>
        <v>0</v>
      </c>
      <c r="AL23" s="254">
        <f t="shared" si="8"/>
        <v>0</v>
      </c>
      <c r="AM23" s="241">
        <f>'[4]１３表１'!$I23</f>
        <v>0</v>
      </c>
      <c r="AN23" s="241">
        <f>'[4]１３表３'!$I23</f>
        <v>0</v>
      </c>
      <c r="AO23" s="254">
        <f t="shared" si="9"/>
        <v>0</v>
      </c>
      <c r="AP23" s="241">
        <f>'[4]１３表１'!$J23</f>
        <v>0</v>
      </c>
      <c r="AQ23" s="241">
        <f>'[4]１３表３'!$J23</f>
        <v>0</v>
      </c>
      <c r="AR23" s="254">
        <f t="shared" si="10"/>
        <v>0</v>
      </c>
      <c r="AS23" s="241">
        <f>'[4]１３表１'!$K23</f>
        <v>0</v>
      </c>
      <c r="AT23" s="241">
        <f>'[4]１３表３'!$K23</f>
        <v>0</v>
      </c>
      <c r="AU23" s="254">
        <f t="shared" si="11"/>
        <v>0</v>
      </c>
      <c r="AV23" s="241">
        <f>'[4]１３表１'!$L23</f>
        <v>0</v>
      </c>
      <c r="AW23" s="241">
        <f>'[4]１３表３'!$L23</f>
        <v>0</v>
      </c>
      <c r="AX23" s="254">
        <f t="shared" si="12"/>
        <v>0</v>
      </c>
      <c r="AY23" s="256">
        <f t="shared" si="13"/>
        <v>0</v>
      </c>
      <c r="AZ23" s="256">
        <f t="shared" si="14"/>
        <v>0</v>
      </c>
      <c r="BA23" s="254">
        <f t="shared" si="15"/>
        <v>0</v>
      </c>
      <c r="BB23" s="256">
        <f t="shared" si="16"/>
        <v>0</v>
      </c>
      <c r="BC23" s="256">
        <f t="shared" si="17"/>
        <v>0</v>
      </c>
      <c r="BD23" s="254">
        <f t="shared" si="18"/>
        <v>0</v>
      </c>
      <c r="BE23" s="256">
        <f t="shared" si="19"/>
        <v>0</v>
      </c>
      <c r="BF23" s="256">
        <f t="shared" si="20"/>
        <v>0</v>
      </c>
      <c r="BG23" s="254">
        <f t="shared" si="21"/>
        <v>0</v>
      </c>
    </row>
    <row r="24" spans="2:59" ht="30" customHeight="1">
      <c r="B24" s="69">
        <v>41020</v>
      </c>
      <c r="C24" s="21" t="s">
        <v>32</v>
      </c>
      <c r="D24" s="172" t="s">
        <v>106</v>
      </c>
      <c r="E24" s="172" t="s">
        <v>106</v>
      </c>
      <c r="F24" s="172" t="s">
        <v>106</v>
      </c>
      <c r="G24" s="172" t="s">
        <v>106</v>
      </c>
      <c r="H24" s="172" t="s">
        <v>104</v>
      </c>
      <c r="I24" s="172" t="s">
        <v>107</v>
      </c>
      <c r="J24" s="172" t="s">
        <v>108</v>
      </c>
      <c r="K24" s="172" t="s">
        <v>109</v>
      </c>
      <c r="L24" s="172" t="s">
        <v>119</v>
      </c>
      <c r="M24" s="172" t="s">
        <v>120</v>
      </c>
      <c r="N24" s="172" t="s">
        <v>121</v>
      </c>
      <c r="O24" s="172" t="s">
        <v>128</v>
      </c>
      <c r="P24" s="172" t="s">
        <v>106</v>
      </c>
      <c r="Q24" s="172" t="s">
        <v>106</v>
      </c>
      <c r="R24" s="172" t="s">
        <v>106</v>
      </c>
      <c r="S24" s="172" t="s">
        <v>106</v>
      </c>
      <c r="T24" s="26" t="s">
        <v>79</v>
      </c>
      <c r="V24" s="237" t="s">
        <v>32</v>
      </c>
      <c r="W24" s="241">
        <f>'１４表'!X24</f>
        <v>0</v>
      </c>
      <c r="X24" s="241">
        <f>'[4]１３表１'!$D24</f>
        <v>0</v>
      </c>
      <c r="Y24" s="241">
        <f>'[4]１３表３'!$D24</f>
        <v>0</v>
      </c>
      <c r="Z24" s="254">
        <f t="shared" si="4"/>
        <v>0</v>
      </c>
      <c r="AA24" s="241">
        <f>'[4]１３表１'!$E24</f>
        <v>0</v>
      </c>
      <c r="AB24" s="241">
        <f>'[4]１３表３'!$E24</f>
        <v>0</v>
      </c>
      <c r="AC24" s="254">
        <f t="shared" si="5"/>
        <v>0</v>
      </c>
      <c r="AD24" s="241">
        <f>'[4]１３表１'!$F24</f>
        <v>0</v>
      </c>
      <c r="AE24" s="241">
        <f>'[4]１３表３'!$F24</f>
        <v>0</v>
      </c>
      <c r="AF24" s="254">
        <f t="shared" si="6"/>
        <v>0</v>
      </c>
      <c r="AG24" s="241">
        <f>'[4]１３表１'!$G24</f>
        <v>0</v>
      </c>
      <c r="AH24" s="241">
        <f>'[4]１３表３'!$G24</f>
        <v>0</v>
      </c>
      <c r="AI24" s="254">
        <f t="shared" si="7"/>
        <v>0</v>
      </c>
      <c r="AJ24" s="241">
        <f>'[4]１３表１'!$H24</f>
        <v>0</v>
      </c>
      <c r="AK24" s="241">
        <f>'[4]１３表３'!$H24</f>
        <v>0</v>
      </c>
      <c r="AL24" s="254">
        <f t="shared" si="8"/>
        <v>0</v>
      </c>
      <c r="AM24" s="241">
        <f>'[4]１３表１'!$I24</f>
        <v>0</v>
      </c>
      <c r="AN24" s="241">
        <f>'[4]１３表３'!$I24</f>
        <v>0</v>
      </c>
      <c r="AO24" s="254">
        <f t="shared" si="9"/>
        <v>0</v>
      </c>
      <c r="AP24" s="241">
        <f>'[4]１３表１'!$J24</f>
        <v>0</v>
      </c>
      <c r="AQ24" s="241">
        <f>'[4]１３表３'!$J24</f>
        <v>0</v>
      </c>
      <c r="AR24" s="254">
        <f t="shared" si="10"/>
        <v>0</v>
      </c>
      <c r="AS24" s="241">
        <f>'[4]１３表１'!$K24</f>
        <v>0</v>
      </c>
      <c r="AT24" s="241">
        <f>'[4]１３表３'!$K24</f>
        <v>0</v>
      </c>
      <c r="AU24" s="254">
        <f t="shared" si="11"/>
        <v>0</v>
      </c>
      <c r="AV24" s="241">
        <f>'[4]１３表１'!$L24</f>
        <v>0</v>
      </c>
      <c r="AW24" s="241">
        <f>'[4]１３表３'!$L24</f>
        <v>0</v>
      </c>
      <c r="AX24" s="254">
        <f t="shared" si="12"/>
        <v>0</v>
      </c>
      <c r="AY24" s="256">
        <f t="shared" si="13"/>
        <v>0</v>
      </c>
      <c r="AZ24" s="256">
        <f t="shared" si="14"/>
        <v>0</v>
      </c>
      <c r="BA24" s="254">
        <f t="shared" si="15"/>
        <v>0</v>
      </c>
      <c r="BB24" s="256">
        <f t="shared" si="16"/>
        <v>0</v>
      </c>
      <c r="BC24" s="256">
        <f t="shared" si="17"/>
        <v>0</v>
      </c>
      <c r="BD24" s="254">
        <f t="shared" si="18"/>
        <v>0</v>
      </c>
      <c r="BE24" s="256">
        <f t="shared" si="19"/>
        <v>0</v>
      </c>
      <c r="BF24" s="256">
        <f t="shared" si="20"/>
        <v>0</v>
      </c>
      <c r="BG24" s="254">
        <f t="shared" si="21"/>
        <v>0</v>
      </c>
    </row>
    <row r="25" spans="2:59" ht="30" customHeight="1">
      <c r="B25" s="69">
        <v>41024</v>
      </c>
      <c r="C25" s="21" t="s">
        <v>33</v>
      </c>
      <c r="D25" s="172" t="s">
        <v>106</v>
      </c>
      <c r="E25" s="172" t="s">
        <v>106</v>
      </c>
      <c r="F25" s="172" t="s">
        <v>106</v>
      </c>
      <c r="G25" s="172" t="s">
        <v>106</v>
      </c>
      <c r="H25" s="172" t="s">
        <v>104</v>
      </c>
      <c r="I25" s="172" t="s">
        <v>107</v>
      </c>
      <c r="J25" s="172" t="s">
        <v>108</v>
      </c>
      <c r="K25" s="172" t="s">
        <v>109</v>
      </c>
      <c r="L25" s="172" t="s">
        <v>119</v>
      </c>
      <c r="M25" s="172" t="s">
        <v>120</v>
      </c>
      <c r="N25" s="172" t="s">
        <v>121</v>
      </c>
      <c r="O25" s="172" t="s">
        <v>128</v>
      </c>
      <c r="P25" s="172" t="s">
        <v>106</v>
      </c>
      <c r="Q25" s="172" t="s">
        <v>106</v>
      </c>
      <c r="R25" s="172" t="s">
        <v>106</v>
      </c>
      <c r="S25" s="172" t="s">
        <v>106</v>
      </c>
      <c r="T25" s="26" t="s">
        <v>80</v>
      </c>
      <c r="V25" s="237" t="s">
        <v>33</v>
      </c>
      <c r="W25" s="241">
        <f>'１４表'!X25</f>
        <v>0</v>
      </c>
      <c r="X25" s="241">
        <f>'[4]１３表１'!$D25</f>
        <v>0</v>
      </c>
      <c r="Y25" s="241">
        <f>'[4]１３表３'!$D25</f>
        <v>0</v>
      </c>
      <c r="Z25" s="254">
        <f t="shared" si="4"/>
        <v>0</v>
      </c>
      <c r="AA25" s="241">
        <f>'[4]１３表１'!$E25</f>
        <v>0</v>
      </c>
      <c r="AB25" s="241">
        <f>'[4]１３表３'!$E25</f>
        <v>0</v>
      </c>
      <c r="AC25" s="254">
        <f t="shared" si="5"/>
        <v>0</v>
      </c>
      <c r="AD25" s="241">
        <f>'[4]１３表１'!$F25</f>
        <v>0</v>
      </c>
      <c r="AE25" s="241">
        <f>'[4]１３表３'!$F25</f>
        <v>0</v>
      </c>
      <c r="AF25" s="254">
        <f t="shared" si="6"/>
        <v>0</v>
      </c>
      <c r="AG25" s="241">
        <f>'[4]１３表１'!$G25</f>
        <v>0</v>
      </c>
      <c r="AH25" s="241">
        <f>'[4]１３表３'!$G25</f>
        <v>0</v>
      </c>
      <c r="AI25" s="254">
        <f t="shared" si="7"/>
        <v>0</v>
      </c>
      <c r="AJ25" s="241">
        <f>'[4]１３表１'!$H25</f>
        <v>0</v>
      </c>
      <c r="AK25" s="241">
        <f>'[4]１３表３'!$H25</f>
        <v>0</v>
      </c>
      <c r="AL25" s="254">
        <f t="shared" si="8"/>
        <v>0</v>
      </c>
      <c r="AM25" s="241">
        <f>'[4]１３表１'!$I25</f>
        <v>0</v>
      </c>
      <c r="AN25" s="241">
        <f>'[4]１３表３'!$I25</f>
        <v>0</v>
      </c>
      <c r="AO25" s="254">
        <f t="shared" si="9"/>
        <v>0</v>
      </c>
      <c r="AP25" s="241">
        <f>'[4]１３表１'!$J25</f>
        <v>0</v>
      </c>
      <c r="AQ25" s="241">
        <f>'[4]１３表３'!$J25</f>
        <v>0</v>
      </c>
      <c r="AR25" s="254">
        <f t="shared" si="10"/>
        <v>0</v>
      </c>
      <c r="AS25" s="241">
        <f>'[4]１３表１'!$K25</f>
        <v>0</v>
      </c>
      <c r="AT25" s="241">
        <f>'[4]１３表３'!$K25</f>
        <v>0</v>
      </c>
      <c r="AU25" s="254">
        <f t="shared" si="11"/>
        <v>0</v>
      </c>
      <c r="AV25" s="241">
        <f>'[4]１３表１'!$L25</f>
        <v>0</v>
      </c>
      <c r="AW25" s="241">
        <f>'[4]１３表３'!$L25</f>
        <v>0</v>
      </c>
      <c r="AX25" s="254">
        <f t="shared" si="12"/>
        <v>0</v>
      </c>
      <c r="AY25" s="256">
        <f t="shared" si="13"/>
        <v>0</v>
      </c>
      <c r="AZ25" s="256">
        <f t="shared" si="14"/>
        <v>0</v>
      </c>
      <c r="BA25" s="254">
        <f t="shared" si="15"/>
        <v>0</v>
      </c>
      <c r="BB25" s="256">
        <f t="shared" si="16"/>
        <v>0</v>
      </c>
      <c r="BC25" s="256">
        <f t="shared" si="17"/>
        <v>0</v>
      </c>
      <c r="BD25" s="254">
        <f t="shared" si="18"/>
        <v>0</v>
      </c>
      <c r="BE25" s="256">
        <f t="shared" si="19"/>
        <v>0</v>
      </c>
      <c r="BF25" s="256">
        <f t="shared" si="20"/>
        <v>0</v>
      </c>
      <c r="BG25" s="254">
        <f t="shared" si="21"/>
        <v>0</v>
      </c>
    </row>
    <row r="26" spans="2:59" ht="30" customHeight="1">
      <c r="B26" s="69">
        <v>41021</v>
      </c>
      <c r="C26" s="21" t="s">
        <v>52</v>
      </c>
      <c r="D26" s="172" t="s">
        <v>106</v>
      </c>
      <c r="E26" s="172" t="s">
        <v>106</v>
      </c>
      <c r="F26" s="172" t="s">
        <v>106</v>
      </c>
      <c r="G26" s="172" t="s">
        <v>106</v>
      </c>
      <c r="H26" s="172" t="s">
        <v>104</v>
      </c>
      <c r="I26" s="172" t="s">
        <v>107</v>
      </c>
      <c r="J26" s="172" t="s">
        <v>108</v>
      </c>
      <c r="K26" s="172" t="s">
        <v>109</v>
      </c>
      <c r="L26" s="172" t="s">
        <v>119</v>
      </c>
      <c r="M26" s="172" t="s">
        <v>120</v>
      </c>
      <c r="N26" s="172" t="s">
        <v>121</v>
      </c>
      <c r="O26" s="172" t="s">
        <v>128</v>
      </c>
      <c r="P26" s="172" t="s">
        <v>106</v>
      </c>
      <c r="Q26" s="172" t="s">
        <v>106</v>
      </c>
      <c r="R26" s="172" t="s">
        <v>106</v>
      </c>
      <c r="S26" s="172" t="s">
        <v>106</v>
      </c>
      <c r="T26" s="26" t="s">
        <v>81</v>
      </c>
      <c r="V26" s="237" t="s">
        <v>52</v>
      </c>
      <c r="W26" s="241">
        <f>'１４表'!X26</f>
        <v>0</v>
      </c>
      <c r="X26" s="241">
        <f>'[4]１３表１'!$D26</f>
        <v>0</v>
      </c>
      <c r="Y26" s="241">
        <f>'[4]１３表３'!$D26</f>
        <v>0</v>
      </c>
      <c r="Z26" s="254">
        <f t="shared" si="4"/>
        <v>0</v>
      </c>
      <c r="AA26" s="241">
        <f>'[4]１３表１'!$E26</f>
        <v>0</v>
      </c>
      <c r="AB26" s="241">
        <f>'[4]１３表３'!$E26</f>
        <v>0</v>
      </c>
      <c r="AC26" s="254">
        <f t="shared" si="5"/>
        <v>0</v>
      </c>
      <c r="AD26" s="241">
        <f>'[4]１３表１'!$F26</f>
        <v>0</v>
      </c>
      <c r="AE26" s="241">
        <f>'[4]１３表３'!$F26</f>
        <v>0</v>
      </c>
      <c r="AF26" s="254">
        <f t="shared" si="6"/>
        <v>0</v>
      </c>
      <c r="AG26" s="241">
        <f>'[4]１３表１'!$G26</f>
        <v>0</v>
      </c>
      <c r="AH26" s="241">
        <f>'[4]１３表３'!$G26</f>
        <v>0</v>
      </c>
      <c r="AI26" s="254">
        <f t="shared" si="7"/>
        <v>0</v>
      </c>
      <c r="AJ26" s="241">
        <f>'[4]１３表１'!$H26</f>
        <v>0</v>
      </c>
      <c r="AK26" s="241">
        <f>'[4]１３表３'!$H26</f>
        <v>0</v>
      </c>
      <c r="AL26" s="254">
        <f t="shared" si="8"/>
        <v>0</v>
      </c>
      <c r="AM26" s="241">
        <f>'[4]１３表１'!$I26</f>
        <v>0</v>
      </c>
      <c r="AN26" s="241">
        <f>'[4]１３表３'!$I26</f>
        <v>0</v>
      </c>
      <c r="AO26" s="254">
        <f t="shared" si="9"/>
        <v>0</v>
      </c>
      <c r="AP26" s="241">
        <f>'[4]１３表１'!$J26</f>
        <v>0</v>
      </c>
      <c r="AQ26" s="241">
        <f>'[4]１３表３'!$J26</f>
        <v>0</v>
      </c>
      <c r="AR26" s="254">
        <f t="shared" si="10"/>
        <v>0</v>
      </c>
      <c r="AS26" s="241">
        <f>'[4]１３表１'!$K26</f>
        <v>0</v>
      </c>
      <c r="AT26" s="241">
        <f>'[4]１３表３'!$K26</f>
        <v>0</v>
      </c>
      <c r="AU26" s="254">
        <f t="shared" si="11"/>
        <v>0</v>
      </c>
      <c r="AV26" s="241">
        <f>'[4]１３表１'!$L26</f>
        <v>0</v>
      </c>
      <c r="AW26" s="241">
        <f>'[4]１３表３'!$L26</f>
        <v>0</v>
      </c>
      <c r="AX26" s="254">
        <f t="shared" si="12"/>
        <v>0</v>
      </c>
      <c r="AY26" s="256">
        <f t="shared" si="13"/>
        <v>0</v>
      </c>
      <c r="AZ26" s="256">
        <f t="shared" si="14"/>
        <v>0</v>
      </c>
      <c r="BA26" s="254">
        <f t="shared" si="15"/>
        <v>0</v>
      </c>
      <c r="BB26" s="256">
        <f t="shared" si="16"/>
        <v>0</v>
      </c>
      <c r="BC26" s="256">
        <f t="shared" si="17"/>
        <v>0</v>
      </c>
      <c r="BD26" s="254">
        <f t="shared" si="18"/>
        <v>0</v>
      </c>
      <c r="BE26" s="256">
        <f t="shared" si="19"/>
        <v>0</v>
      </c>
      <c r="BF26" s="256">
        <f t="shared" si="20"/>
        <v>0</v>
      </c>
      <c r="BG26" s="254">
        <f t="shared" si="21"/>
        <v>0</v>
      </c>
    </row>
    <row r="27" spans="2:59" ht="30" customHeight="1">
      <c r="B27" s="69">
        <v>41035</v>
      </c>
      <c r="C27" s="21" t="s">
        <v>34</v>
      </c>
      <c r="D27" s="172" t="s">
        <v>106</v>
      </c>
      <c r="E27" s="172" t="s">
        <v>106</v>
      </c>
      <c r="F27" s="172" t="s">
        <v>106</v>
      </c>
      <c r="G27" s="172" t="s">
        <v>106</v>
      </c>
      <c r="H27" s="172" t="s">
        <v>104</v>
      </c>
      <c r="I27" s="172" t="s">
        <v>107</v>
      </c>
      <c r="J27" s="172" t="s">
        <v>108</v>
      </c>
      <c r="K27" s="172" t="s">
        <v>109</v>
      </c>
      <c r="L27" s="172" t="s">
        <v>119</v>
      </c>
      <c r="M27" s="172" t="s">
        <v>120</v>
      </c>
      <c r="N27" s="172" t="s">
        <v>121</v>
      </c>
      <c r="O27" s="172" t="s">
        <v>128</v>
      </c>
      <c r="P27" s="172" t="s">
        <v>106</v>
      </c>
      <c r="Q27" s="172" t="s">
        <v>106</v>
      </c>
      <c r="R27" s="172" t="s">
        <v>106</v>
      </c>
      <c r="S27" s="172" t="s">
        <v>106</v>
      </c>
      <c r="T27" s="26" t="s">
        <v>82</v>
      </c>
      <c r="V27" s="237" t="s">
        <v>34</v>
      </c>
      <c r="W27" s="241">
        <f>'１４表'!X27</f>
        <v>0</v>
      </c>
      <c r="X27" s="241">
        <f>'[4]１３表１'!$D27</f>
        <v>0</v>
      </c>
      <c r="Y27" s="241">
        <f>'[4]１３表３'!$D27</f>
        <v>0</v>
      </c>
      <c r="Z27" s="254">
        <f t="shared" si="4"/>
        <v>0</v>
      </c>
      <c r="AA27" s="241">
        <f>'[4]１３表１'!$E27</f>
        <v>0</v>
      </c>
      <c r="AB27" s="241">
        <f>'[4]１３表３'!$E27</f>
        <v>0</v>
      </c>
      <c r="AC27" s="254">
        <f t="shared" si="5"/>
        <v>0</v>
      </c>
      <c r="AD27" s="241">
        <f>'[4]１３表１'!$F27</f>
        <v>-5510</v>
      </c>
      <c r="AE27" s="241">
        <f>'[4]１３表３'!$F27</f>
        <v>-260</v>
      </c>
      <c r="AF27" s="254">
        <f t="shared" si="6"/>
        <v>-5770</v>
      </c>
      <c r="AG27" s="241">
        <f>'[4]１３表１'!$G27</f>
        <v>0</v>
      </c>
      <c r="AH27" s="241">
        <f>'[4]１３表３'!$G27</f>
        <v>0</v>
      </c>
      <c r="AI27" s="254">
        <f t="shared" si="7"/>
        <v>0</v>
      </c>
      <c r="AJ27" s="241">
        <f>'[4]１３表１'!$H27</f>
        <v>0</v>
      </c>
      <c r="AK27" s="241">
        <f>'[4]１３表３'!$H27</f>
        <v>0</v>
      </c>
      <c r="AL27" s="254">
        <f t="shared" si="8"/>
        <v>0</v>
      </c>
      <c r="AM27" s="241">
        <f>'[4]１３表１'!$I27</f>
        <v>0</v>
      </c>
      <c r="AN27" s="241">
        <f>'[4]１３表３'!$I27</f>
        <v>-480</v>
      </c>
      <c r="AO27" s="254">
        <f t="shared" si="9"/>
        <v>-480</v>
      </c>
      <c r="AP27" s="241">
        <f>'[4]１３表１'!$J27</f>
        <v>0</v>
      </c>
      <c r="AQ27" s="241">
        <f>'[4]１３表３'!$J27</f>
        <v>0</v>
      </c>
      <c r="AR27" s="254">
        <f t="shared" si="10"/>
        <v>0</v>
      </c>
      <c r="AS27" s="241">
        <f>'[4]１３表１'!$K27</f>
        <v>0</v>
      </c>
      <c r="AT27" s="241">
        <f>'[4]１３表３'!$K27</f>
        <v>0</v>
      </c>
      <c r="AU27" s="254">
        <f t="shared" si="11"/>
        <v>0</v>
      </c>
      <c r="AV27" s="241">
        <f>'[4]１３表１'!$L27</f>
        <v>0</v>
      </c>
      <c r="AW27" s="241">
        <f>'[4]１３表３'!$L27</f>
        <v>0</v>
      </c>
      <c r="AX27" s="254">
        <f t="shared" si="12"/>
        <v>0</v>
      </c>
      <c r="AY27" s="256">
        <f t="shared" si="13"/>
        <v>0</v>
      </c>
      <c r="AZ27" s="256">
        <f t="shared" si="14"/>
        <v>0</v>
      </c>
      <c r="BA27" s="254">
        <f t="shared" si="15"/>
        <v>0</v>
      </c>
      <c r="BB27" s="256">
        <f t="shared" si="16"/>
        <v>0</v>
      </c>
      <c r="BC27" s="256">
        <f t="shared" si="17"/>
        <v>0</v>
      </c>
      <c r="BD27" s="254">
        <f t="shared" si="18"/>
        <v>0</v>
      </c>
      <c r="BE27" s="256">
        <f t="shared" si="19"/>
        <v>-5510</v>
      </c>
      <c r="BF27" s="256">
        <f t="shared" si="20"/>
        <v>-740</v>
      </c>
      <c r="BG27" s="254">
        <f t="shared" si="21"/>
        <v>-6250</v>
      </c>
    </row>
    <row r="28" spans="2:59" ht="30" customHeight="1">
      <c r="B28" s="69">
        <v>41038</v>
      </c>
      <c r="C28" s="21" t="s">
        <v>35</v>
      </c>
      <c r="D28" s="172" t="s">
        <v>106</v>
      </c>
      <c r="E28" s="172" t="s">
        <v>106</v>
      </c>
      <c r="F28" s="172" t="s">
        <v>106</v>
      </c>
      <c r="G28" s="172" t="s">
        <v>106</v>
      </c>
      <c r="H28" s="172" t="s">
        <v>104</v>
      </c>
      <c r="I28" s="172" t="s">
        <v>107</v>
      </c>
      <c r="J28" s="172" t="s">
        <v>108</v>
      </c>
      <c r="K28" s="172" t="s">
        <v>109</v>
      </c>
      <c r="L28" s="172" t="s">
        <v>119</v>
      </c>
      <c r="M28" s="172" t="s">
        <v>120</v>
      </c>
      <c r="N28" s="172" t="s">
        <v>121</v>
      </c>
      <c r="O28" s="172" t="s">
        <v>128</v>
      </c>
      <c r="P28" s="172" t="s">
        <v>106</v>
      </c>
      <c r="Q28" s="172" t="s">
        <v>106</v>
      </c>
      <c r="R28" s="172" t="s">
        <v>106</v>
      </c>
      <c r="S28" s="172" t="s">
        <v>106</v>
      </c>
      <c r="T28" s="26" t="s">
        <v>83</v>
      </c>
      <c r="V28" s="237" t="s">
        <v>35</v>
      </c>
      <c r="W28" s="241">
        <f>'１４表'!X28</f>
        <v>0</v>
      </c>
      <c r="X28" s="241">
        <f>'[4]１３表１'!$D28</f>
        <v>0</v>
      </c>
      <c r="Y28" s="241">
        <f>'[4]１３表３'!$D28</f>
        <v>0</v>
      </c>
      <c r="Z28" s="254">
        <f t="shared" si="4"/>
        <v>0</v>
      </c>
      <c r="AA28" s="241">
        <f>'[4]１３表１'!$E28</f>
        <v>0</v>
      </c>
      <c r="AB28" s="241">
        <f>'[4]１３表３'!$E28</f>
        <v>0</v>
      </c>
      <c r="AC28" s="254">
        <f t="shared" si="5"/>
        <v>0</v>
      </c>
      <c r="AD28" s="241">
        <f>'[4]１３表１'!$F28</f>
        <v>0</v>
      </c>
      <c r="AE28" s="241">
        <f>'[4]１３表３'!$F28</f>
        <v>0</v>
      </c>
      <c r="AF28" s="254">
        <f t="shared" si="6"/>
        <v>0</v>
      </c>
      <c r="AG28" s="241">
        <f>'[4]１３表１'!$G28</f>
        <v>0</v>
      </c>
      <c r="AH28" s="241">
        <f>'[4]１３表３'!$G28</f>
        <v>0</v>
      </c>
      <c r="AI28" s="254">
        <f t="shared" si="7"/>
        <v>0</v>
      </c>
      <c r="AJ28" s="241">
        <f>'[4]１３表１'!$H28</f>
        <v>0</v>
      </c>
      <c r="AK28" s="241">
        <f>'[4]１３表３'!$H28</f>
        <v>0</v>
      </c>
      <c r="AL28" s="254">
        <f t="shared" si="8"/>
        <v>0</v>
      </c>
      <c r="AM28" s="241">
        <f>'[4]１３表１'!$I28</f>
        <v>0</v>
      </c>
      <c r="AN28" s="241">
        <f>'[4]１３表３'!$I28</f>
        <v>0</v>
      </c>
      <c r="AO28" s="254">
        <f t="shared" si="9"/>
        <v>0</v>
      </c>
      <c r="AP28" s="241">
        <f>'[4]１３表１'!$J28</f>
        <v>0</v>
      </c>
      <c r="AQ28" s="241">
        <f>'[4]１３表３'!$J28</f>
        <v>0</v>
      </c>
      <c r="AR28" s="254">
        <f t="shared" si="10"/>
        <v>0</v>
      </c>
      <c r="AS28" s="241">
        <f>'[4]１３表１'!$K28</f>
        <v>0</v>
      </c>
      <c r="AT28" s="241">
        <f>'[4]１３表３'!$K28</f>
        <v>0</v>
      </c>
      <c r="AU28" s="254">
        <f t="shared" si="11"/>
        <v>0</v>
      </c>
      <c r="AV28" s="241">
        <f>'[4]１３表１'!$L28</f>
        <v>0</v>
      </c>
      <c r="AW28" s="241">
        <f>'[4]１３表３'!$L28</f>
        <v>0</v>
      </c>
      <c r="AX28" s="254">
        <f t="shared" si="12"/>
        <v>0</v>
      </c>
      <c r="AY28" s="256">
        <f t="shared" si="13"/>
        <v>0</v>
      </c>
      <c r="AZ28" s="256">
        <f t="shared" si="14"/>
        <v>0</v>
      </c>
      <c r="BA28" s="254">
        <f t="shared" si="15"/>
        <v>0</v>
      </c>
      <c r="BB28" s="256">
        <f t="shared" si="16"/>
        <v>0</v>
      </c>
      <c r="BC28" s="256">
        <f t="shared" si="17"/>
        <v>0</v>
      </c>
      <c r="BD28" s="254">
        <f t="shared" si="18"/>
        <v>0</v>
      </c>
      <c r="BE28" s="256">
        <f t="shared" si="19"/>
        <v>0</v>
      </c>
      <c r="BF28" s="256">
        <f t="shared" si="20"/>
        <v>0</v>
      </c>
      <c r="BG28" s="254">
        <f t="shared" si="21"/>
        <v>0</v>
      </c>
    </row>
    <row r="29" spans="2:59" ht="30" customHeight="1">
      <c r="B29" s="69">
        <v>41042</v>
      </c>
      <c r="C29" s="21" t="s">
        <v>36</v>
      </c>
      <c r="D29" s="172" t="s">
        <v>106</v>
      </c>
      <c r="E29" s="172" t="s">
        <v>106</v>
      </c>
      <c r="F29" s="172" t="s">
        <v>106</v>
      </c>
      <c r="G29" s="172" t="s">
        <v>106</v>
      </c>
      <c r="H29" s="172" t="s">
        <v>104</v>
      </c>
      <c r="I29" s="123">
        <v>-1</v>
      </c>
      <c r="J29" s="172" t="s">
        <v>108</v>
      </c>
      <c r="K29" s="172" t="s">
        <v>109</v>
      </c>
      <c r="L29" s="172" t="s">
        <v>119</v>
      </c>
      <c r="M29" s="182" t="s">
        <v>120</v>
      </c>
      <c r="N29" s="172" t="s">
        <v>121</v>
      </c>
      <c r="O29" s="172" t="s">
        <v>128</v>
      </c>
      <c r="P29" s="172" t="s">
        <v>106</v>
      </c>
      <c r="Q29" s="172" t="s">
        <v>106</v>
      </c>
      <c r="R29" s="172" t="s">
        <v>106</v>
      </c>
      <c r="S29" s="172" t="s">
        <v>106</v>
      </c>
      <c r="T29" s="26" t="s">
        <v>84</v>
      </c>
      <c r="V29" s="237" t="s">
        <v>36</v>
      </c>
      <c r="W29" s="241">
        <f>'１４表'!X29</f>
        <v>0</v>
      </c>
      <c r="X29" s="241">
        <f>'[4]１３表１'!$D29</f>
        <v>0</v>
      </c>
      <c r="Y29" s="241">
        <f>'[4]１３表３'!$D29</f>
        <v>0</v>
      </c>
      <c r="Z29" s="254">
        <f t="shared" si="4"/>
        <v>0</v>
      </c>
      <c r="AA29" s="241">
        <f>'[4]１３表１'!$E29</f>
        <v>0</v>
      </c>
      <c r="AB29" s="241">
        <f>'[4]１３表３'!$E29</f>
        <v>0</v>
      </c>
      <c r="AC29" s="254">
        <f t="shared" si="5"/>
        <v>0</v>
      </c>
      <c r="AD29" s="241">
        <f>'[4]１３表１'!$F29</f>
        <v>0</v>
      </c>
      <c r="AE29" s="241">
        <f>'[4]１３表３'!$F29</f>
        <v>0</v>
      </c>
      <c r="AF29" s="254">
        <f t="shared" si="6"/>
        <v>0</v>
      </c>
      <c r="AG29" s="241">
        <f>'[4]１３表１'!$G29</f>
        <v>-1</v>
      </c>
      <c r="AH29" s="241">
        <f>'[4]１３表３'!$G29</f>
        <v>0</v>
      </c>
      <c r="AI29" s="254">
        <f t="shared" si="7"/>
        <v>-1</v>
      </c>
      <c r="AJ29" s="241">
        <f>'[4]１３表１'!$H29</f>
        <v>-1</v>
      </c>
      <c r="AK29" s="241">
        <f>'[4]１３表３'!$H29</f>
        <v>0</v>
      </c>
      <c r="AL29" s="254">
        <f t="shared" si="8"/>
        <v>-1</v>
      </c>
      <c r="AM29" s="241">
        <f>'[4]１３表１'!$I29</f>
        <v>-7980</v>
      </c>
      <c r="AN29" s="241">
        <f>'[4]１３表３'!$I29</f>
        <v>0</v>
      </c>
      <c r="AO29" s="254">
        <f t="shared" si="9"/>
        <v>-7980</v>
      </c>
      <c r="AP29" s="241">
        <f>'[4]１３表１'!$J29</f>
        <v>0</v>
      </c>
      <c r="AQ29" s="241">
        <f>'[4]１３表３'!$J29</f>
        <v>0</v>
      </c>
      <c r="AR29" s="254">
        <f t="shared" si="10"/>
        <v>0</v>
      </c>
      <c r="AS29" s="241">
        <f>'[4]１３表１'!$K29</f>
        <v>0</v>
      </c>
      <c r="AT29" s="241">
        <f>'[4]１３表３'!$K29</f>
        <v>0</v>
      </c>
      <c r="AU29" s="254">
        <f t="shared" si="11"/>
        <v>0</v>
      </c>
      <c r="AV29" s="241">
        <f>'[4]１３表１'!$L29</f>
        <v>0</v>
      </c>
      <c r="AW29" s="241">
        <f>'[4]１３表３'!$L29</f>
        <v>0</v>
      </c>
      <c r="AX29" s="254">
        <f t="shared" si="12"/>
        <v>0</v>
      </c>
      <c r="AY29" s="256">
        <f t="shared" si="13"/>
        <v>-1</v>
      </c>
      <c r="AZ29" s="256">
        <f t="shared" si="14"/>
        <v>0</v>
      </c>
      <c r="BA29" s="254">
        <f t="shared" si="15"/>
        <v>-1</v>
      </c>
      <c r="BB29" s="256">
        <f t="shared" si="16"/>
        <v>-1</v>
      </c>
      <c r="BC29" s="256">
        <f t="shared" si="17"/>
        <v>0</v>
      </c>
      <c r="BD29" s="254">
        <f t="shared" si="18"/>
        <v>-1</v>
      </c>
      <c r="BE29" s="256">
        <f t="shared" si="19"/>
        <v>-7980</v>
      </c>
      <c r="BF29" s="256">
        <f t="shared" si="20"/>
        <v>0</v>
      </c>
      <c r="BG29" s="254">
        <f t="shared" si="21"/>
        <v>-7980</v>
      </c>
    </row>
    <row r="30" spans="2:59" ht="30" customHeight="1">
      <c r="B30" s="69">
        <v>41043</v>
      </c>
      <c r="C30" s="21" t="s">
        <v>37</v>
      </c>
      <c r="D30" s="172" t="s">
        <v>106</v>
      </c>
      <c r="E30" s="172" t="s">
        <v>106</v>
      </c>
      <c r="F30" s="172" t="s">
        <v>106</v>
      </c>
      <c r="G30" s="172" t="s">
        <v>106</v>
      </c>
      <c r="H30" s="172" t="s">
        <v>104</v>
      </c>
      <c r="I30" s="180" t="s">
        <v>117</v>
      </c>
      <c r="J30" s="172" t="s">
        <v>108</v>
      </c>
      <c r="K30" s="172" t="s">
        <v>109</v>
      </c>
      <c r="L30" s="172" t="s">
        <v>119</v>
      </c>
      <c r="M30" s="182" t="s">
        <v>120</v>
      </c>
      <c r="N30" s="172" t="s">
        <v>121</v>
      </c>
      <c r="O30" s="172" t="s">
        <v>128</v>
      </c>
      <c r="P30" s="172" t="s">
        <v>106</v>
      </c>
      <c r="Q30" s="172" t="s">
        <v>106</v>
      </c>
      <c r="R30" s="172" t="s">
        <v>106</v>
      </c>
      <c r="S30" s="172" t="s">
        <v>106</v>
      </c>
      <c r="T30" s="26" t="s">
        <v>85</v>
      </c>
      <c r="V30" s="237" t="s">
        <v>37</v>
      </c>
      <c r="W30" s="241">
        <f>'１４表'!X30</f>
        <v>0</v>
      </c>
      <c r="X30" s="241">
        <f>'[4]１３表１'!$D30</f>
        <v>0</v>
      </c>
      <c r="Y30" s="241">
        <f>'[4]１３表３'!$D30</f>
        <v>0</v>
      </c>
      <c r="Z30" s="254">
        <f t="shared" si="4"/>
        <v>0</v>
      </c>
      <c r="AA30" s="241">
        <f>'[4]１３表１'!$E30</f>
        <v>0</v>
      </c>
      <c r="AB30" s="241">
        <f>'[4]１３表３'!$E30</f>
        <v>0</v>
      </c>
      <c r="AC30" s="254">
        <f t="shared" si="5"/>
        <v>0</v>
      </c>
      <c r="AD30" s="241">
        <f>'[4]１３表１'!$F30</f>
        <v>0</v>
      </c>
      <c r="AE30" s="241">
        <f>'[4]１３表３'!$F30</f>
        <v>0</v>
      </c>
      <c r="AF30" s="254">
        <f t="shared" si="6"/>
        <v>0</v>
      </c>
      <c r="AG30" s="241">
        <f>'[4]１３表１'!$G30</f>
        <v>0</v>
      </c>
      <c r="AH30" s="241">
        <f>'[4]１３表３'!$G30</f>
        <v>0</v>
      </c>
      <c r="AI30" s="254">
        <f t="shared" si="7"/>
        <v>0</v>
      </c>
      <c r="AJ30" s="241">
        <f>'[4]１３表１'!$H30</f>
        <v>0</v>
      </c>
      <c r="AK30" s="241">
        <f>'[4]１３表３'!$H30</f>
        <v>0</v>
      </c>
      <c r="AL30" s="254">
        <f t="shared" si="8"/>
        <v>0</v>
      </c>
      <c r="AM30" s="241">
        <f>'[4]１３表１'!$I30</f>
        <v>0</v>
      </c>
      <c r="AN30" s="241">
        <f>'[4]１３表３'!$I30</f>
        <v>0</v>
      </c>
      <c r="AO30" s="254">
        <f t="shared" si="9"/>
        <v>0</v>
      </c>
      <c r="AP30" s="241">
        <f>'[4]１３表１'!$J30</f>
        <v>0</v>
      </c>
      <c r="AQ30" s="241">
        <f>'[4]１３表３'!$J30</f>
        <v>0</v>
      </c>
      <c r="AR30" s="254">
        <f t="shared" si="10"/>
        <v>0</v>
      </c>
      <c r="AS30" s="241">
        <f>'[4]１３表１'!$K30</f>
        <v>0</v>
      </c>
      <c r="AT30" s="241">
        <f>'[4]１３表３'!$K30</f>
        <v>0</v>
      </c>
      <c r="AU30" s="254">
        <f t="shared" si="11"/>
        <v>0</v>
      </c>
      <c r="AV30" s="241">
        <f>'[4]１３表１'!$L30</f>
        <v>0</v>
      </c>
      <c r="AW30" s="241">
        <f>'[4]１３表３'!$L30</f>
        <v>0</v>
      </c>
      <c r="AX30" s="254">
        <f t="shared" si="12"/>
        <v>0</v>
      </c>
      <c r="AY30" s="256">
        <f t="shared" si="13"/>
        <v>0</v>
      </c>
      <c r="AZ30" s="256">
        <f t="shared" si="14"/>
        <v>0</v>
      </c>
      <c r="BA30" s="254">
        <f t="shared" si="15"/>
        <v>0</v>
      </c>
      <c r="BB30" s="256">
        <f t="shared" si="16"/>
        <v>0</v>
      </c>
      <c r="BC30" s="256">
        <f t="shared" si="17"/>
        <v>0</v>
      </c>
      <c r="BD30" s="254">
        <f t="shared" si="18"/>
        <v>0</v>
      </c>
      <c r="BE30" s="256">
        <f t="shared" si="19"/>
        <v>0</v>
      </c>
      <c r="BF30" s="256">
        <f t="shared" si="20"/>
        <v>0</v>
      </c>
      <c r="BG30" s="254">
        <f t="shared" si="21"/>
        <v>0</v>
      </c>
    </row>
    <row r="31" spans="2:59" ht="30" customHeight="1">
      <c r="B31" s="69">
        <v>41044</v>
      </c>
      <c r="C31" s="21" t="s">
        <v>38</v>
      </c>
      <c r="D31" s="172" t="s">
        <v>106</v>
      </c>
      <c r="E31" s="172" t="s">
        <v>106</v>
      </c>
      <c r="F31" s="172" t="s">
        <v>106</v>
      </c>
      <c r="G31" s="172" t="s">
        <v>106</v>
      </c>
      <c r="H31" s="172" t="s">
        <v>104</v>
      </c>
      <c r="I31" s="180" t="s">
        <v>117</v>
      </c>
      <c r="J31" s="172" t="s">
        <v>108</v>
      </c>
      <c r="K31" s="172" t="s">
        <v>109</v>
      </c>
      <c r="L31" s="172" t="s">
        <v>119</v>
      </c>
      <c r="M31" s="182" t="s">
        <v>120</v>
      </c>
      <c r="N31" s="172" t="s">
        <v>121</v>
      </c>
      <c r="O31" s="172" t="s">
        <v>128</v>
      </c>
      <c r="P31" s="172" t="s">
        <v>106</v>
      </c>
      <c r="Q31" s="172" t="s">
        <v>106</v>
      </c>
      <c r="R31" s="172" t="s">
        <v>106</v>
      </c>
      <c r="S31" s="172" t="s">
        <v>106</v>
      </c>
      <c r="T31" s="26" t="s">
        <v>86</v>
      </c>
      <c r="V31" s="237" t="s">
        <v>38</v>
      </c>
      <c r="W31" s="241">
        <f>'１４表'!X31</f>
        <v>0</v>
      </c>
      <c r="X31" s="241">
        <f>'[4]１３表１'!$D31</f>
        <v>0</v>
      </c>
      <c r="Y31" s="241">
        <f>'[4]１３表３'!$D31</f>
        <v>0</v>
      </c>
      <c r="Z31" s="254">
        <f t="shared" si="4"/>
        <v>0</v>
      </c>
      <c r="AA31" s="241">
        <f>'[4]１３表１'!$E31</f>
        <v>0</v>
      </c>
      <c r="AB31" s="241">
        <f>'[4]１３表３'!$E31</f>
        <v>0</v>
      </c>
      <c r="AC31" s="254">
        <f t="shared" si="5"/>
        <v>0</v>
      </c>
      <c r="AD31" s="241">
        <f>'[4]１３表１'!$F31</f>
        <v>0</v>
      </c>
      <c r="AE31" s="241">
        <f>'[4]１３表３'!$F31</f>
        <v>0</v>
      </c>
      <c r="AF31" s="254">
        <f t="shared" si="6"/>
        <v>0</v>
      </c>
      <c r="AG31" s="241">
        <f>'[4]１３表１'!$G31</f>
        <v>0</v>
      </c>
      <c r="AH31" s="241">
        <f>'[4]１３表３'!$G31</f>
        <v>0</v>
      </c>
      <c r="AI31" s="254">
        <f t="shared" si="7"/>
        <v>0</v>
      </c>
      <c r="AJ31" s="241">
        <f>'[4]１３表１'!$H31</f>
        <v>0</v>
      </c>
      <c r="AK31" s="241">
        <f>'[4]１３表３'!$H31</f>
        <v>0</v>
      </c>
      <c r="AL31" s="254">
        <f t="shared" si="8"/>
        <v>0</v>
      </c>
      <c r="AM31" s="241">
        <f>'[4]１３表１'!$I31</f>
        <v>0</v>
      </c>
      <c r="AN31" s="241">
        <f>'[4]１３表３'!$I31</f>
        <v>0</v>
      </c>
      <c r="AO31" s="254">
        <f t="shared" si="9"/>
        <v>0</v>
      </c>
      <c r="AP31" s="241">
        <f>'[4]１３表１'!$J31</f>
        <v>0</v>
      </c>
      <c r="AQ31" s="241">
        <f>'[4]１３表３'!$J31</f>
        <v>0</v>
      </c>
      <c r="AR31" s="254">
        <f t="shared" si="10"/>
        <v>0</v>
      </c>
      <c r="AS31" s="241">
        <f>'[4]１３表１'!$K31</f>
        <v>0</v>
      </c>
      <c r="AT31" s="241">
        <f>'[4]１３表３'!$K31</f>
        <v>0</v>
      </c>
      <c r="AU31" s="254">
        <f t="shared" si="11"/>
        <v>0</v>
      </c>
      <c r="AV31" s="241">
        <f>'[4]１３表１'!$L31</f>
        <v>0</v>
      </c>
      <c r="AW31" s="241">
        <f>'[4]１３表３'!$L31</f>
        <v>0</v>
      </c>
      <c r="AX31" s="254">
        <f t="shared" si="12"/>
        <v>0</v>
      </c>
      <c r="AY31" s="256">
        <f t="shared" si="13"/>
        <v>0</v>
      </c>
      <c r="AZ31" s="256">
        <f t="shared" si="14"/>
        <v>0</v>
      </c>
      <c r="BA31" s="254">
        <f t="shared" si="15"/>
        <v>0</v>
      </c>
      <c r="BB31" s="256">
        <f t="shared" si="16"/>
        <v>0</v>
      </c>
      <c r="BC31" s="256">
        <f t="shared" si="17"/>
        <v>0</v>
      </c>
      <c r="BD31" s="254">
        <f t="shared" si="18"/>
        <v>0</v>
      </c>
      <c r="BE31" s="256">
        <f t="shared" si="19"/>
        <v>0</v>
      </c>
      <c r="BF31" s="256">
        <f t="shared" si="20"/>
        <v>0</v>
      </c>
      <c r="BG31" s="254">
        <f t="shared" si="21"/>
        <v>0</v>
      </c>
    </row>
    <row r="32" spans="2:59" ht="30" customHeight="1">
      <c r="B32" s="77">
        <v>41047</v>
      </c>
      <c r="C32" s="78" t="s">
        <v>39</v>
      </c>
      <c r="D32" s="172" t="s">
        <v>106</v>
      </c>
      <c r="E32" s="172" t="s">
        <v>106</v>
      </c>
      <c r="F32" s="172" t="s">
        <v>106</v>
      </c>
      <c r="G32" s="172" t="s">
        <v>106</v>
      </c>
      <c r="H32" s="172" t="s">
        <v>104</v>
      </c>
      <c r="I32" s="172" t="s">
        <v>107</v>
      </c>
      <c r="J32" s="172" t="s">
        <v>108</v>
      </c>
      <c r="K32" s="172" t="s">
        <v>109</v>
      </c>
      <c r="L32" s="172" t="s">
        <v>119</v>
      </c>
      <c r="M32" s="172" t="s">
        <v>120</v>
      </c>
      <c r="N32" s="172" t="s">
        <v>121</v>
      </c>
      <c r="O32" s="172" t="s">
        <v>128</v>
      </c>
      <c r="P32" s="172" t="s">
        <v>106</v>
      </c>
      <c r="Q32" s="172" t="s">
        <v>106</v>
      </c>
      <c r="R32" s="172" t="s">
        <v>106</v>
      </c>
      <c r="S32" s="172" t="s">
        <v>106</v>
      </c>
      <c r="T32" s="86" t="s">
        <v>87</v>
      </c>
      <c r="V32" s="237" t="s">
        <v>39</v>
      </c>
      <c r="W32" s="241">
        <f>'１４表'!X32</f>
        <v>0</v>
      </c>
      <c r="X32" s="241">
        <f>'[4]１３表１'!$D32</f>
        <v>0</v>
      </c>
      <c r="Y32" s="241">
        <f>'[4]１３表３'!$D32</f>
        <v>0</v>
      </c>
      <c r="Z32" s="254">
        <f t="shared" si="4"/>
        <v>0</v>
      </c>
      <c r="AA32" s="241">
        <f>'[4]１３表１'!$E32</f>
        <v>0</v>
      </c>
      <c r="AB32" s="241">
        <f>'[4]１３表３'!$E32</f>
        <v>0</v>
      </c>
      <c r="AC32" s="254">
        <f t="shared" si="5"/>
        <v>0</v>
      </c>
      <c r="AD32" s="241">
        <f>'[4]１３表１'!$F32</f>
        <v>0</v>
      </c>
      <c r="AE32" s="241">
        <f>'[4]１３表３'!$F32</f>
        <v>0</v>
      </c>
      <c r="AF32" s="254">
        <f t="shared" si="6"/>
        <v>0</v>
      </c>
      <c r="AG32" s="241">
        <f>'[4]１３表１'!$G32</f>
        <v>0</v>
      </c>
      <c r="AH32" s="241">
        <f>'[4]１３表３'!$G32</f>
        <v>0</v>
      </c>
      <c r="AI32" s="254">
        <f t="shared" si="7"/>
        <v>0</v>
      </c>
      <c r="AJ32" s="241">
        <f>'[4]１３表１'!$H32</f>
        <v>0</v>
      </c>
      <c r="AK32" s="241">
        <f>'[4]１３表３'!$H32</f>
        <v>0</v>
      </c>
      <c r="AL32" s="254">
        <f t="shared" si="8"/>
        <v>0</v>
      </c>
      <c r="AM32" s="241">
        <f>'[4]１３表１'!$I32</f>
        <v>0</v>
      </c>
      <c r="AN32" s="241">
        <f>'[4]１３表３'!$I32</f>
        <v>0</v>
      </c>
      <c r="AO32" s="254">
        <f t="shared" si="9"/>
        <v>0</v>
      </c>
      <c r="AP32" s="241">
        <f>'[4]１３表１'!$J32</f>
        <v>0</v>
      </c>
      <c r="AQ32" s="241">
        <f>'[4]１３表３'!$J32</f>
        <v>0</v>
      </c>
      <c r="AR32" s="254">
        <f t="shared" si="10"/>
        <v>0</v>
      </c>
      <c r="AS32" s="241">
        <f>'[4]１３表１'!$K32</f>
        <v>0</v>
      </c>
      <c r="AT32" s="241">
        <f>'[4]１３表３'!$K32</f>
        <v>0</v>
      </c>
      <c r="AU32" s="254">
        <f t="shared" si="11"/>
        <v>0</v>
      </c>
      <c r="AV32" s="241">
        <f>'[4]１３表１'!$L32</f>
        <v>0</v>
      </c>
      <c r="AW32" s="241">
        <f>'[4]１３表３'!$L32</f>
        <v>0</v>
      </c>
      <c r="AX32" s="254">
        <f t="shared" si="12"/>
        <v>0</v>
      </c>
      <c r="AY32" s="256">
        <f t="shared" si="13"/>
        <v>0</v>
      </c>
      <c r="AZ32" s="256">
        <f t="shared" si="14"/>
        <v>0</v>
      </c>
      <c r="BA32" s="254">
        <f t="shared" si="15"/>
        <v>0</v>
      </c>
      <c r="BB32" s="256">
        <f t="shared" si="16"/>
        <v>0</v>
      </c>
      <c r="BC32" s="256">
        <f t="shared" si="17"/>
        <v>0</v>
      </c>
      <c r="BD32" s="254">
        <f t="shared" si="18"/>
        <v>0</v>
      </c>
      <c r="BE32" s="256">
        <f t="shared" si="19"/>
        <v>0</v>
      </c>
      <c r="BF32" s="256">
        <f t="shared" si="20"/>
        <v>0</v>
      </c>
      <c r="BG32" s="254">
        <f t="shared" si="21"/>
        <v>0</v>
      </c>
    </row>
    <row r="33" spans="2:59" ht="30" customHeight="1">
      <c r="B33" s="69">
        <v>41301</v>
      </c>
      <c r="C33" s="21" t="s">
        <v>40</v>
      </c>
      <c r="D33" s="139" t="s">
        <v>50</v>
      </c>
      <c r="E33" s="139" t="s">
        <v>50</v>
      </c>
      <c r="F33" s="139" t="s">
        <v>50</v>
      </c>
      <c r="G33" s="139" t="s">
        <v>50</v>
      </c>
      <c r="H33" s="139" t="s">
        <v>50</v>
      </c>
      <c r="I33" s="139" t="s">
        <v>50</v>
      </c>
      <c r="J33" s="139" t="s">
        <v>50</v>
      </c>
      <c r="K33" s="140" t="s">
        <v>50</v>
      </c>
      <c r="L33" s="141" t="s">
        <v>50</v>
      </c>
      <c r="M33" s="139" t="s">
        <v>50</v>
      </c>
      <c r="N33" s="139" t="s">
        <v>50</v>
      </c>
      <c r="O33" s="139" t="s">
        <v>50</v>
      </c>
      <c r="P33" s="139" t="s">
        <v>50</v>
      </c>
      <c r="Q33" s="139" t="s">
        <v>50</v>
      </c>
      <c r="R33" s="139" t="s">
        <v>50</v>
      </c>
      <c r="S33" s="139" t="s">
        <v>50</v>
      </c>
      <c r="T33" s="26" t="s">
        <v>88</v>
      </c>
      <c r="V33" s="237" t="s">
        <v>40</v>
      </c>
      <c r="W33" s="241" t="str">
        <f>'１４表'!X33</f>
        <v>－</v>
      </c>
      <c r="X33" s="241" t="str">
        <f>'[4]１３表１'!$D33</f>
        <v>－</v>
      </c>
      <c r="Y33" s="241" t="str">
        <f>'[4]１３表３'!$D33</f>
        <v>－</v>
      </c>
      <c r="Z33" s="254">
        <f t="shared" si="4"/>
        <v>0</v>
      </c>
      <c r="AA33" s="241" t="str">
        <f>'[4]１３表１'!$E33</f>
        <v>－</v>
      </c>
      <c r="AB33" s="241" t="str">
        <f>'[4]１３表３'!$E33</f>
        <v>－</v>
      </c>
      <c r="AC33" s="254">
        <f t="shared" si="5"/>
        <v>0</v>
      </c>
      <c r="AD33" s="241" t="str">
        <f>'[4]１３表１'!$F33</f>
        <v>－</v>
      </c>
      <c r="AE33" s="241" t="str">
        <f>'[4]１３表３'!$F33</f>
        <v>－</v>
      </c>
      <c r="AF33" s="254">
        <f t="shared" si="6"/>
        <v>0</v>
      </c>
      <c r="AG33" s="241" t="str">
        <f>'[4]１３表１'!$G33</f>
        <v>－</v>
      </c>
      <c r="AH33" s="241" t="str">
        <f>'[4]１３表３'!$G33</f>
        <v>－</v>
      </c>
      <c r="AI33" s="254">
        <f t="shared" si="7"/>
        <v>0</v>
      </c>
      <c r="AJ33" s="241" t="str">
        <f>'[4]１３表１'!$H33</f>
        <v>－</v>
      </c>
      <c r="AK33" s="241" t="str">
        <f>'[4]１３表３'!$H33</f>
        <v>－</v>
      </c>
      <c r="AL33" s="254">
        <f t="shared" si="8"/>
        <v>0</v>
      </c>
      <c r="AM33" s="241" t="str">
        <f>'[4]１３表１'!$I33</f>
        <v>－</v>
      </c>
      <c r="AN33" s="241" t="str">
        <f>'[4]１３表３'!$I33</f>
        <v>－</v>
      </c>
      <c r="AO33" s="254">
        <f t="shared" si="9"/>
        <v>0</v>
      </c>
      <c r="AP33" s="241" t="str">
        <f>'[4]１３表１'!$J33</f>
        <v>－</v>
      </c>
      <c r="AQ33" s="241" t="str">
        <f>'[4]１３表３'!$J33</f>
        <v>－</v>
      </c>
      <c r="AR33" s="254">
        <f t="shared" si="10"/>
        <v>0</v>
      </c>
      <c r="AS33" s="241" t="str">
        <f>'[4]１３表１'!$K33</f>
        <v>－</v>
      </c>
      <c r="AT33" s="241" t="str">
        <f>'[4]１３表３'!$K33</f>
        <v>－</v>
      </c>
      <c r="AU33" s="254">
        <f t="shared" si="11"/>
        <v>0</v>
      </c>
      <c r="AV33" s="241" t="str">
        <f>'[4]１３表１'!$L33</f>
        <v>－</v>
      </c>
      <c r="AW33" s="241" t="str">
        <f>'[4]１３表３'!$L33</f>
        <v>－</v>
      </c>
      <c r="AX33" s="256">
        <f t="shared" si="12"/>
        <v>0</v>
      </c>
      <c r="AY33" s="256" t="s">
        <v>50</v>
      </c>
      <c r="AZ33" s="256" t="s">
        <v>50</v>
      </c>
      <c r="BA33" s="254">
        <f t="shared" si="15"/>
        <v>0</v>
      </c>
      <c r="BB33" s="256" t="s">
        <v>50</v>
      </c>
      <c r="BC33" s="256" t="s">
        <v>50</v>
      </c>
      <c r="BD33" s="254">
        <f t="shared" si="18"/>
        <v>0</v>
      </c>
      <c r="BE33" s="256" t="s">
        <v>50</v>
      </c>
      <c r="BF33" s="256" t="s">
        <v>50</v>
      </c>
      <c r="BG33" s="254">
        <f t="shared" si="21"/>
        <v>0</v>
      </c>
    </row>
    <row r="34" spans="2:59" ht="30" customHeight="1">
      <c r="B34" s="69">
        <v>41302</v>
      </c>
      <c r="C34" s="21" t="s">
        <v>41</v>
      </c>
      <c r="D34" s="142" t="s">
        <v>50</v>
      </c>
      <c r="E34" s="142" t="s">
        <v>50</v>
      </c>
      <c r="F34" s="142" t="s">
        <v>50</v>
      </c>
      <c r="G34" s="142" t="s">
        <v>50</v>
      </c>
      <c r="H34" s="142" t="s">
        <v>50</v>
      </c>
      <c r="I34" s="142" t="s">
        <v>50</v>
      </c>
      <c r="J34" s="142" t="s">
        <v>50</v>
      </c>
      <c r="K34" s="143" t="s">
        <v>50</v>
      </c>
      <c r="L34" s="144" t="s">
        <v>50</v>
      </c>
      <c r="M34" s="142" t="s">
        <v>50</v>
      </c>
      <c r="N34" s="142" t="s">
        <v>50</v>
      </c>
      <c r="O34" s="142" t="s">
        <v>50</v>
      </c>
      <c r="P34" s="142" t="s">
        <v>50</v>
      </c>
      <c r="Q34" s="142" t="s">
        <v>50</v>
      </c>
      <c r="R34" s="142" t="s">
        <v>50</v>
      </c>
      <c r="S34" s="142" t="s">
        <v>50</v>
      </c>
      <c r="T34" s="26" t="s">
        <v>89</v>
      </c>
      <c r="V34" s="237" t="s">
        <v>41</v>
      </c>
      <c r="W34" s="241" t="str">
        <f>'１４表'!X34</f>
        <v>－</v>
      </c>
      <c r="X34" s="241" t="str">
        <f>'[4]１３表１'!$D34</f>
        <v>－</v>
      </c>
      <c r="Y34" s="241" t="str">
        <f>'[4]１３表３'!$D34</f>
        <v>－</v>
      </c>
      <c r="Z34" s="254">
        <f t="shared" si="4"/>
        <v>0</v>
      </c>
      <c r="AA34" s="241" t="str">
        <f>'[4]１３表１'!$E34</f>
        <v>－</v>
      </c>
      <c r="AB34" s="241" t="str">
        <f>'[4]１３表３'!$E34</f>
        <v>－</v>
      </c>
      <c r="AC34" s="254">
        <f t="shared" si="5"/>
        <v>0</v>
      </c>
      <c r="AD34" s="241" t="str">
        <f>'[4]１３表１'!$F34</f>
        <v>－</v>
      </c>
      <c r="AE34" s="241" t="str">
        <f>'[4]１３表３'!$F34</f>
        <v>－</v>
      </c>
      <c r="AF34" s="254">
        <f t="shared" si="6"/>
        <v>0</v>
      </c>
      <c r="AG34" s="241" t="str">
        <f>'[4]１３表１'!$G34</f>
        <v>－</v>
      </c>
      <c r="AH34" s="241" t="str">
        <f>'[4]１３表３'!$G34</f>
        <v>－</v>
      </c>
      <c r="AI34" s="254">
        <f t="shared" si="7"/>
        <v>0</v>
      </c>
      <c r="AJ34" s="241" t="str">
        <f>'[4]１３表１'!$H34</f>
        <v>－</v>
      </c>
      <c r="AK34" s="241" t="str">
        <f>'[4]１３表３'!$H34</f>
        <v>－</v>
      </c>
      <c r="AL34" s="254">
        <f t="shared" si="8"/>
        <v>0</v>
      </c>
      <c r="AM34" s="241" t="str">
        <f>'[4]１３表１'!$I34</f>
        <v>－</v>
      </c>
      <c r="AN34" s="241" t="str">
        <f>'[4]１３表３'!$I34</f>
        <v>－</v>
      </c>
      <c r="AO34" s="254">
        <f t="shared" si="9"/>
        <v>0</v>
      </c>
      <c r="AP34" s="241" t="str">
        <f>'[4]１３表１'!$J34</f>
        <v>－</v>
      </c>
      <c r="AQ34" s="241" t="str">
        <f>'[4]１３表３'!$J34</f>
        <v>－</v>
      </c>
      <c r="AR34" s="254">
        <f t="shared" si="10"/>
        <v>0</v>
      </c>
      <c r="AS34" s="241" t="str">
        <f>'[4]１３表１'!$K34</f>
        <v>－</v>
      </c>
      <c r="AT34" s="241" t="str">
        <f>'[4]１３表３'!$K34</f>
        <v>－</v>
      </c>
      <c r="AU34" s="254">
        <f t="shared" si="11"/>
        <v>0</v>
      </c>
      <c r="AV34" s="241" t="str">
        <f>'[4]１３表１'!$L34</f>
        <v>－</v>
      </c>
      <c r="AW34" s="241" t="str">
        <f>'[4]１３表３'!$L34</f>
        <v>－</v>
      </c>
      <c r="AX34" s="256">
        <f t="shared" si="12"/>
        <v>0</v>
      </c>
      <c r="AY34" s="256" t="s">
        <v>50</v>
      </c>
      <c r="AZ34" s="256" t="s">
        <v>50</v>
      </c>
      <c r="BA34" s="254">
        <f t="shared" si="15"/>
        <v>0</v>
      </c>
      <c r="BB34" s="256" t="s">
        <v>50</v>
      </c>
      <c r="BC34" s="256" t="s">
        <v>50</v>
      </c>
      <c r="BD34" s="254">
        <f t="shared" si="18"/>
        <v>0</v>
      </c>
      <c r="BE34" s="256" t="s">
        <v>50</v>
      </c>
      <c r="BF34" s="256" t="s">
        <v>50</v>
      </c>
      <c r="BG34" s="254">
        <f t="shared" si="21"/>
        <v>0</v>
      </c>
    </row>
    <row r="35" spans="2:59" ht="30" customHeight="1" thickBot="1">
      <c r="B35" s="87">
        <v>41303</v>
      </c>
      <c r="C35" s="88" t="s">
        <v>42</v>
      </c>
      <c r="D35" s="145" t="s">
        <v>50</v>
      </c>
      <c r="E35" s="145" t="s">
        <v>50</v>
      </c>
      <c r="F35" s="145" t="s">
        <v>50</v>
      </c>
      <c r="G35" s="145" t="s">
        <v>50</v>
      </c>
      <c r="H35" s="145" t="s">
        <v>50</v>
      </c>
      <c r="I35" s="145" t="s">
        <v>50</v>
      </c>
      <c r="J35" s="145" t="s">
        <v>50</v>
      </c>
      <c r="K35" s="146" t="s">
        <v>50</v>
      </c>
      <c r="L35" s="147" t="s">
        <v>50</v>
      </c>
      <c r="M35" s="145" t="s">
        <v>50</v>
      </c>
      <c r="N35" s="145" t="s">
        <v>50</v>
      </c>
      <c r="O35" s="145" t="s">
        <v>50</v>
      </c>
      <c r="P35" s="145" t="s">
        <v>50</v>
      </c>
      <c r="Q35" s="145" t="s">
        <v>50</v>
      </c>
      <c r="R35" s="145" t="s">
        <v>50</v>
      </c>
      <c r="S35" s="145" t="s">
        <v>50</v>
      </c>
      <c r="T35" s="96" t="s">
        <v>90</v>
      </c>
      <c r="V35" s="237" t="s">
        <v>42</v>
      </c>
      <c r="W35" s="241" t="str">
        <f>'１４表'!X35</f>
        <v>－</v>
      </c>
      <c r="X35" s="241" t="str">
        <f>'[4]１３表１'!$D35</f>
        <v>－</v>
      </c>
      <c r="Y35" s="241" t="str">
        <f>'[4]１３表３'!$D35</f>
        <v>－</v>
      </c>
      <c r="Z35" s="254">
        <f t="shared" si="4"/>
        <v>0</v>
      </c>
      <c r="AA35" s="241" t="str">
        <f>'[4]１３表１'!$E35</f>
        <v>－</v>
      </c>
      <c r="AB35" s="241" t="str">
        <f>'[4]１３表３'!$E35</f>
        <v>－</v>
      </c>
      <c r="AC35" s="254">
        <f t="shared" si="5"/>
        <v>0</v>
      </c>
      <c r="AD35" s="241" t="str">
        <f>'[4]１３表１'!$F35</f>
        <v>－</v>
      </c>
      <c r="AE35" s="241" t="str">
        <f>'[4]１３表３'!$F35</f>
        <v>－</v>
      </c>
      <c r="AF35" s="254">
        <f t="shared" si="6"/>
        <v>0</v>
      </c>
      <c r="AG35" s="241" t="str">
        <f>'[4]１３表１'!$G35</f>
        <v>－</v>
      </c>
      <c r="AH35" s="241" t="str">
        <f>'[4]１３表３'!$G35</f>
        <v>－</v>
      </c>
      <c r="AI35" s="254">
        <f t="shared" si="7"/>
        <v>0</v>
      </c>
      <c r="AJ35" s="241" t="str">
        <f>'[4]１３表１'!$H35</f>
        <v>－</v>
      </c>
      <c r="AK35" s="241" t="str">
        <f>'[4]１３表３'!$H35</f>
        <v>－</v>
      </c>
      <c r="AL35" s="254">
        <f t="shared" si="8"/>
        <v>0</v>
      </c>
      <c r="AM35" s="241" t="str">
        <f>'[4]１３表１'!$I35</f>
        <v>－</v>
      </c>
      <c r="AN35" s="241" t="str">
        <f>'[4]１３表３'!$I35</f>
        <v>－</v>
      </c>
      <c r="AO35" s="254">
        <f t="shared" si="9"/>
        <v>0</v>
      </c>
      <c r="AP35" s="241" t="str">
        <f>'[4]１３表１'!$J35</f>
        <v>－</v>
      </c>
      <c r="AQ35" s="241" t="str">
        <f>'[4]１３表３'!$J35</f>
        <v>－</v>
      </c>
      <c r="AR35" s="254">
        <f t="shared" si="10"/>
        <v>0</v>
      </c>
      <c r="AS35" s="241" t="str">
        <f>'[4]１３表１'!$K35</f>
        <v>－</v>
      </c>
      <c r="AT35" s="241" t="str">
        <f>'[4]１３表３'!$K35</f>
        <v>－</v>
      </c>
      <c r="AU35" s="254">
        <f t="shared" si="11"/>
        <v>0</v>
      </c>
      <c r="AV35" s="241" t="str">
        <f>'[4]１３表１'!$L35</f>
        <v>－</v>
      </c>
      <c r="AW35" s="241" t="str">
        <f>'[4]１３表３'!$L35</f>
        <v>－</v>
      </c>
      <c r="AX35" s="256">
        <f t="shared" si="12"/>
        <v>0</v>
      </c>
      <c r="AY35" s="256" t="s">
        <v>50</v>
      </c>
      <c r="AZ35" s="256" t="s">
        <v>50</v>
      </c>
      <c r="BA35" s="254">
        <f t="shared" si="15"/>
        <v>0</v>
      </c>
      <c r="BB35" s="256" t="s">
        <v>50</v>
      </c>
      <c r="BC35" s="256" t="s">
        <v>50</v>
      </c>
      <c r="BD35" s="254">
        <f t="shared" si="18"/>
        <v>0</v>
      </c>
      <c r="BE35" s="256" t="s">
        <v>50</v>
      </c>
      <c r="BF35" s="256" t="s">
        <v>50</v>
      </c>
      <c r="BG35" s="254">
        <f t="shared" si="21"/>
        <v>0</v>
      </c>
    </row>
    <row r="36" spans="4:22" ht="16.5" customHeight="1">
      <c r="D36" s="14" t="s">
        <v>111</v>
      </c>
      <c r="G36" s="14" t="s">
        <v>127</v>
      </c>
      <c r="H36" s="191"/>
      <c r="I36" s="191"/>
      <c r="J36" s="14" t="s">
        <v>125</v>
      </c>
      <c r="L36" s="14" t="s">
        <v>111</v>
      </c>
      <c r="P36" s="14" t="s">
        <v>105</v>
      </c>
      <c r="V36" s="15"/>
    </row>
    <row r="37" spans="4:22" ht="16.5" customHeight="1">
      <c r="D37" s="14" t="s">
        <v>97</v>
      </c>
      <c r="G37" s="14" t="s">
        <v>122</v>
      </c>
      <c r="J37" s="14" t="s">
        <v>126</v>
      </c>
      <c r="L37" s="14" t="s">
        <v>97</v>
      </c>
      <c r="P37" s="14" t="s">
        <v>100</v>
      </c>
      <c r="V37" s="15"/>
    </row>
    <row r="38" spans="4:22" ht="16.5" customHeight="1">
      <c r="D38" s="14" t="s">
        <v>98</v>
      </c>
      <c r="G38" s="14" t="s">
        <v>123</v>
      </c>
      <c r="L38" s="14" t="s">
        <v>98</v>
      </c>
      <c r="P38" s="14" t="s">
        <v>110</v>
      </c>
      <c r="V38" s="15"/>
    </row>
    <row r="39" spans="4:22" ht="16.5" customHeight="1">
      <c r="D39" s="14" t="s">
        <v>99</v>
      </c>
      <c r="G39" s="14" t="s">
        <v>124</v>
      </c>
      <c r="L39" s="14" t="s">
        <v>99</v>
      </c>
      <c r="P39" s="14" t="s">
        <v>113</v>
      </c>
      <c r="V39" s="15"/>
    </row>
    <row r="40" ht="16.5" customHeight="1">
      <c r="V40" s="15"/>
    </row>
    <row r="41" ht="16.5" customHeight="1">
      <c r="V41" s="15"/>
    </row>
    <row r="42" ht="16.5" customHeight="1">
      <c r="V42" s="15"/>
    </row>
    <row r="43" ht="16.5" customHeight="1">
      <c r="V43" s="15"/>
    </row>
    <row r="44" ht="16.5" customHeight="1">
      <c r="V44" s="15"/>
    </row>
    <row r="45" ht="16.5" customHeight="1">
      <c r="V45" s="15"/>
    </row>
    <row r="46" ht="16.5" customHeight="1">
      <c r="V46" s="15"/>
    </row>
    <row r="47" ht="16.5" customHeight="1">
      <c r="V47" s="15"/>
    </row>
    <row r="48" ht="16.5" customHeight="1">
      <c r="V48" s="15"/>
    </row>
    <row r="49" ht="16.5" customHeight="1">
      <c r="V49" s="15"/>
    </row>
    <row r="50" ht="16.5" customHeight="1">
      <c r="V50" s="15"/>
    </row>
    <row r="51" ht="16.5" customHeight="1">
      <c r="V51" s="15"/>
    </row>
  </sheetData>
  <sheetProtection/>
  <mergeCells count="58">
    <mergeCell ref="BF8:BF9"/>
    <mergeCell ref="BG8:BG9"/>
    <mergeCell ref="BB8:BB9"/>
    <mergeCell ref="BC8:BC9"/>
    <mergeCell ref="BD8:BD9"/>
    <mergeCell ref="BE8:BE9"/>
    <mergeCell ref="AX8:AX9"/>
    <mergeCell ref="AY8:AY9"/>
    <mergeCell ref="AZ8:AZ9"/>
    <mergeCell ref="BA8:BA9"/>
    <mergeCell ref="AT8:AT9"/>
    <mergeCell ref="AU8:AU9"/>
    <mergeCell ref="AV8:AV9"/>
    <mergeCell ref="AW8:AW9"/>
    <mergeCell ref="AP8:AP9"/>
    <mergeCell ref="AQ8:AQ9"/>
    <mergeCell ref="AR8:AR9"/>
    <mergeCell ref="AS8:AS9"/>
    <mergeCell ref="AL8:AL9"/>
    <mergeCell ref="AM8:AM9"/>
    <mergeCell ref="AN8:AN9"/>
    <mergeCell ref="AO8:AO9"/>
    <mergeCell ref="AH8:AH9"/>
    <mergeCell ref="AI8:AI9"/>
    <mergeCell ref="AJ8:AJ9"/>
    <mergeCell ref="AK8:AK9"/>
    <mergeCell ref="AD8:AD9"/>
    <mergeCell ref="AE8:AE9"/>
    <mergeCell ref="AF8:AF9"/>
    <mergeCell ref="AG8:AG9"/>
    <mergeCell ref="BB6:BD7"/>
    <mergeCell ref="BE6:BG7"/>
    <mergeCell ref="AP4:AX5"/>
    <mergeCell ref="AY4:BG5"/>
    <mergeCell ref="AP6:AR7"/>
    <mergeCell ref="AS6:AU7"/>
    <mergeCell ref="AD6:AF7"/>
    <mergeCell ref="AG6:AI7"/>
    <mergeCell ref="AJ6:AL7"/>
    <mergeCell ref="AM6:AO7"/>
    <mergeCell ref="AV6:AX7"/>
    <mergeCell ref="AY6:BA7"/>
    <mergeCell ref="X4:AF5"/>
    <mergeCell ref="AG4:AO5"/>
    <mergeCell ref="X8:X9"/>
    <mergeCell ref="Y8:Y9"/>
    <mergeCell ref="Z8:Z9"/>
    <mergeCell ref="AA8:AA9"/>
    <mergeCell ref="AB8:AB9"/>
    <mergeCell ref="AC8:AC9"/>
    <mergeCell ref="X6:Z7"/>
    <mergeCell ref="AA6:AC7"/>
    <mergeCell ref="D2:G4"/>
    <mergeCell ref="H2:K4"/>
    <mergeCell ref="L2:O4"/>
    <mergeCell ref="P2:S4"/>
    <mergeCell ref="T2:T12"/>
    <mergeCell ref="W4:W9"/>
  </mergeCells>
  <printOptions horizontalCentered="1"/>
  <pageMargins left="0.2755905511811024" right="0.2755905511811024" top="0.984251968503937" bottom="0.4724409448818898" header="0.5118110236220472" footer="0.5118110236220472"/>
  <pageSetup horizontalDpi="600" verticalDpi="600" orientation="portrait" paperSize="9" scale="67" r:id="rId1"/>
  <colBreaks count="2" manualBreakCount="2">
    <brk id="11" max="38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佐賀県庁</dc:creator>
  <cp:keywords/>
  <dc:description/>
  <cp:lastModifiedBy>力武　佑香（国民健康保険課）</cp:lastModifiedBy>
  <cp:lastPrinted>2023-04-05T01:09:26Z</cp:lastPrinted>
  <dcterms:created xsi:type="dcterms:W3CDTF">2003-10-02T13:14:29Z</dcterms:created>
  <dcterms:modified xsi:type="dcterms:W3CDTF">2023-04-11T01:10:20Z</dcterms:modified>
  <cp:category/>
  <cp:version/>
  <cp:contentType/>
  <cp:contentStatus/>
</cp:coreProperties>
</file>