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11254\Desktop\補助金（HP用）\"/>
    </mc:Choice>
  </mc:AlternateContent>
  <xr:revisionPtr revIDLastSave="0" documentId="13_ncr:1_{17881446-6570-483D-A9FB-BE49FFAAD55B}" xr6:coauthVersionLast="47" xr6:coauthVersionMax="47" xr10:uidLastSave="{00000000-0000-0000-0000-000000000000}"/>
  <bookViews>
    <workbookView xWindow="-120" yWindow="-120" windowWidth="29040" windowHeight="15840" xr2:uid="{30BAB516-D6D1-4ADD-9CA7-5BB17D769866}"/>
  </bookViews>
  <sheets>
    <sheet name="事業計画書①" sheetId="1" r:id="rId1"/>
    <sheet name="事業計画書②③" sheetId="2" r:id="rId2"/>
  </sheets>
  <externalReferences>
    <externalReference r:id="rId3"/>
  </externalReferences>
  <definedNames>
    <definedName name="_01_北海道" localSheetId="0">OFFSET(#REF!,0,0,COUNTA(#REF!)-1,1)</definedName>
    <definedName name="_01_北海道">OFFSET(#REF!,0,0,COUNTA(#REF!)-1,1)</definedName>
    <definedName name="_02_青森県">#REF!</definedName>
    <definedName name="_03_岩手県">#REF!</definedName>
    <definedName name="_04_宮城県">#REF!</definedName>
    <definedName name="_05_秋田県">#REF!</definedName>
    <definedName name="_06_山形県">#REF!</definedName>
    <definedName name="_07_福島県">#REF!</definedName>
    <definedName name="_08_茨城県">#REF!</definedName>
    <definedName name="_09_栃木県">#REF!</definedName>
    <definedName name="_10_群馬県">#REF!</definedName>
    <definedName name="_11_埼玉県">#REF!</definedName>
    <definedName name="_12_千葉県">#REF!</definedName>
    <definedName name="_13_東京都">#REF!</definedName>
    <definedName name="_14_神奈川県">#REF!</definedName>
    <definedName name="_15_新潟県">#REF!</definedName>
    <definedName name="_16_富山県">#REF!</definedName>
    <definedName name="_17_石川県">#REF!</definedName>
    <definedName name="_18_福井県">#REF!</definedName>
    <definedName name="_19_山梨県">#REF!</definedName>
    <definedName name="_20_長野県">#REF!</definedName>
    <definedName name="_21_岐阜県">#REF!</definedName>
    <definedName name="_22_静岡県">#REF!</definedName>
    <definedName name="_23_愛知県">#REF!</definedName>
    <definedName name="_24_三重県">#REF!</definedName>
    <definedName name="_25_滋賀県">#REF!</definedName>
    <definedName name="_26_京都府">#REF!</definedName>
    <definedName name="_27_大阪府">#REF!</definedName>
    <definedName name="_28_兵庫県">#REF!</definedName>
    <definedName name="_29_奈良県">#REF!</definedName>
    <definedName name="_30_和歌山県">#REF!</definedName>
    <definedName name="_31_鳥取県">#REF!</definedName>
    <definedName name="_32_島根県">#REF!</definedName>
    <definedName name="_33_岡山県">#REF!</definedName>
    <definedName name="_34_広島県">#REF!</definedName>
    <definedName name="_35_山口県">#REF!</definedName>
    <definedName name="_36_徳島県">#REF!</definedName>
    <definedName name="_37_香川県">#REF!</definedName>
    <definedName name="_38_愛媛県">#REF!</definedName>
    <definedName name="_39_高知県">#REF!</definedName>
    <definedName name="_40_福岡県">#REF!</definedName>
    <definedName name="_41_佐賀県">#REF!</definedName>
    <definedName name="_42_長崎県">#REF!</definedName>
    <definedName name="_43_熊本県">#REF!</definedName>
    <definedName name="_44_大分県">#REF!</definedName>
    <definedName name="_45_宮崎県">#REF!</definedName>
    <definedName name="_46_鹿児島県">#REF!</definedName>
    <definedName name="_47_沖縄県">#REF!</definedName>
    <definedName name="_Order1" hidden="1">255</definedName>
    <definedName name="_Order2" hidden="1">255</definedName>
    <definedName name="Autoshape1">#REF!</definedName>
    <definedName name="_xlnm.Print_Area" localSheetId="0">事業計画書①!$A$1:$Q$76</definedName>
    <definedName name="_xlnm.Print_Area" localSheetId="1">事業計画書②③!$A$1:$R$45</definedName>
    <definedName name="_xlnm.Print_Area">#REF!</definedName>
    <definedName name="_xlnm.Print_Titles" localSheetId="0">事業計画書①!$1:$19</definedName>
    <definedName name="syuukeihyou11">[1]集計表２!$A$3:$AD$109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2" l="1"/>
  <c r="N5" i="2"/>
  <c r="J15" i="2"/>
  <c r="E15" i="2"/>
  <c r="G15" i="2"/>
  <c r="E14" i="1"/>
  <c r="E12" i="1"/>
  <c r="E10" i="1"/>
  <c r="F10" i="1"/>
  <c r="F16" i="1"/>
  <c r="J51" i="1"/>
  <c r="J23" i="1"/>
  <c r="H36" i="2" l="1"/>
  <c r="J36" i="2"/>
  <c r="G36" i="2"/>
  <c r="G46" i="1"/>
  <c r="G30" i="1"/>
  <c r="H15" i="2"/>
  <c r="I34" i="2"/>
  <c r="K34" i="2" s="1"/>
  <c r="L34" i="2" s="1"/>
  <c r="M34" i="2" s="1"/>
  <c r="I33" i="2"/>
  <c r="K33" i="2" s="1"/>
  <c r="L33" i="2" s="1"/>
  <c r="M33" i="2" s="1"/>
  <c r="I32" i="2"/>
  <c r="K32" i="2" s="1"/>
  <c r="L32" i="2" s="1"/>
  <c r="M32" i="2" s="1"/>
  <c r="I31" i="2"/>
  <c r="K31" i="2" s="1"/>
  <c r="I13" i="2"/>
  <c r="K13" i="2" s="1"/>
  <c r="L13" i="2" s="1"/>
  <c r="M13" i="2" s="1"/>
  <c r="I12" i="2"/>
  <c r="K12" i="2" s="1"/>
  <c r="L12" i="2" s="1"/>
  <c r="M12" i="2" s="1"/>
  <c r="I11" i="2"/>
  <c r="K11" i="2" s="1"/>
  <c r="L11" i="2" s="1"/>
  <c r="M11" i="2" s="1"/>
  <c r="I10" i="2"/>
  <c r="K10" i="2" s="1"/>
  <c r="L10" i="2" s="1"/>
  <c r="M10" i="2" s="1"/>
  <c r="I15" i="2" l="1"/>
  <c r="K15" i="2"/>
  <c r="L36" i="2"/>
  <c r="I36" i="2"/>
  <c r="K36" i="2"/>
  <c r="N11" i="2"/>
  <c r="L15" i="2"/>
  <c r="M15" i="2"/>
  <c r="N34" i="2"/>
  <c r="O34" i="2" s="1"/>
  <c r="N13" i="2"/>
  <c r="O13" i="2" s="1"/>
  <c r="L31" i="2"/>
  <c r="M31" i="2" s="1"/>
  <c r="M36" i="2" l="1"/>
  <c r="N12" i="2"/>
  <c r="O12" i="2" s="1"/>
  <c r="N32" i="2"/>
  <c r="O11" i="2"/>
  <c r="N33" i="2"/>
  <c r="O33" i="2" s="1"/>
  <c r="N10" i="2"/>
  <c r="O10" i="2" s="1"/>
  <c r="N31" i="2"/>
  <c r="O15" i="2" l="1"/>
  <c r="N15" i="2"/>
  <c r="O32" i="2"/>
  <c r="O36" i="2" s="1"/>
  <c r="N36" i="2"/>
  <c r="O31" i="2"/>
  <c r="I37" i="1" l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J24" i="1"/>
  <c r="I24" i="1"/>
  <c r="K43" i="1" l="1"/>
  <c r="L43" i="1" s="1"/>
  <c r="K41" i="1"/>
  <c r="L41" i="1" s="1"/>
  <c r="K37" i="1"/>
  <c r="K40" i="1"/>
  <c r="L40" i="1" s="1"/>
  <c r="K39" i="1"/>
  <c r="L39" i="1" s="1"/>
  <c r="K44" i="1"/>
  <c r="L44" i="1" s="1"/>
  <c r="K42" i="1"/>
  <c r="L42" i="1" s="1"/>
  <c r="K38" i="1"/>
  <c r="L38" i="1" s="1"/>
  <c r="K24" i="1"/>
  <c r="L37" i="1" l="1"/>
  <c r="L24" i="1"/>
  <c r="M62" i="1"/>
  <c r="H62" i="1"/>
  <c r="G62" i="1"/>
  <c r="F62" i="1"/>
  <c r="D62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B52" i="1"/>
  <c r="B53" i="1" s="1"/>
  <c r="B54" i="1" s="1"/>
  <c r="B55" i="1" s="1"/>
  <c r="B56" i="1" s="1"/>
  <c r="B57" i="1" s="1"/>
  <c r="B58" i="1" s="1"/>
  <c r="B59" i="1" s="1"/>
  <c r="B60" i="1" s="1"/>
  <c r="I51" i="1"/>
  <c r="M46" i="1"/>
  <c r="H46" i="1"/>
  <c r="F46" i="1"/>
  <c r="D46" i="1"/>
  <c r="J36" i="1"/>
  <c r="I36" i="1"/>
  <c r="B36" i="1"/>
  <c r="J35" i="1"/>
  <c r="I35" i="1"/>
  <c r="M30" i="1"/>
  <c r="H30" i="1"/>
  <c r="F30" i="1"/>
  <c r="D30" i="1"/>
  <c r="J28" i="1"/>
  <c r="I28" i="1"/>
  <c r="J27" i="1"/>
  <c r="I27" i="1"/>
  <c r="J26" i="1"/>
  <c r="I26" i="1"/>
  <c r="J25" i="1"/>
  <c r="I25" i="1"/>
  <c r="B25" i="1"/>
  <c r="B26" i="1" s="1"/>
  <c r="B27" i="1" s="1"/>
  <c r="B28" i="1" s="1"/>
  <c r="I23" i="1"/>
  <c r="K23" i="1" s="1"/>
  <c r="L23" i="1" s="1"/>
  <c r="F14" i="1"/>
  <c r="F12" i="1"/>
  <c r="B37" i="1" l="1"/>
  <c r="B38" i="1" s="1"/>
  <c r="B39" i="1" s="1"/>
  <c r="B40" i="1" s="1"/>
  <c r="B41" i="1" s="1"/>
  <c r="B42" i="1" s="1"/>
  <c r="B43" i="1" s="1"/>
  <c r="B44" i="1" s="1"/>
  <c r="K51" i="1"/>
  <c r="L51" i="1" s="1"/>
  <c r="K36" i="1"/>
  <c r="K26" i="1"/>
  <c r="L26" i="1" s="1"/>
  <c r="K53" i="1"/>
  <c r="L53" i="1" s="1"/>
  <c r="K57" i="1"/>
  <c r="L57" i="1" s="1"/>
  <c r="K54" i="1"/>
  <c r="L54" i="1" s="1"/>
  <c r="K28" i="1"/>
  <c r="L28" i="1" s="1"/>
  <c r="K25" i="1"/>
  <c r="L25" i="1" s="1"/>
  <c r="K56" i="1"/>
  <c r="L56" i="1" s="1"/>
  <c r="K58" i="1"/>
  <c r="L58" i="1" s="1"/>
  <c r="J62" i="1"/>
  <c r="K59" i="1"/>
  <c r="L59" i="1" s="1"/>
  <c r="I62" i="1"/>
  <c r="J30" i="1"/>
  <c r="K27" i="1"/>
  <c r="L27" i="1" s="1"/>
  <c r="I30" i="1"/>
  <c r="K35" i="1"/>
  <c r="L35" i="1" s="1"/>
  <c r="K52" i="1"/>
  <c r="L52" i="1" s="1"/>
  <c r="K55" i="1"/>
  <c r="L55" i="1" s="1"/>
  <c r="K60" i="1"/>
  <c r="L60" i="1" s="1"/>
  <c r="J46" i="1"/>
  <c r="I46" i="1"/>
  <c r="L62" i="1" l="1"/>
  <c r="L30" i="1"/>
  <c r="L36" i="1"/>
  <c r="K62" i="1"/>
  <c r="E16" i="1"/>
  <c r="K30" i="1"/>
  <c r="K46" i="1"/>
  <c r="L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原田　吉人（障害福祉課）</author>
  </authors>
  <commentList>
    <comment ref="H21" authorId="0" shapeId="0" xr:uid="{DAE5ACFD-2E05-4069-BA68-355F5220CD69}">
      <text>
        <r>
          <rPr>
            <b/>
            <sz val="9"/>
            <color indexed="81"/>
            <rFont val="MS P ゴシック"/>
            <family val="3"/>
            <charset val="128"/>
          </rPr>
          <t>通常、「0」円です。今回の県からの補助金額は、ここには含まれません。</t>
        </r>
      </text>
    </comment>
    <comment ref="H33" authorId="0" shapeId="0" xr:uid="{D98402A7-1201-49BC-BE70-0329EE8863B1}">
      <text>
        <r>
          <rPr>
            <b/>
            <sz val="9"/>
            <color indexed="81"/>
            <rFont val="MS P ゴシック"/>
            <family val="3"/>
            <charset val="128"/>
          </rPr>
          <t>通常、「0」円です。今回の県からの補助金額は、ここには含まれません。</t>
        </r>
      </text>
    </comment>
    <comment ref="H49" authorId="0" shapeId="0" xr:uid="{A7FECEA1-CCC0-45C6-A9D3-6BAFCC99044F}">
      <text>
        <r>
          <rPr>
            <b/>
            <sz val="9"/>
            <color indexed="81"/>
            <rFont val="MS P ゴシック"/>
            <family val="3"/>
            <charset val="128"/>
          </rPr>
          <t>通常、「0」円です。今回の県からの補助金額は、ここには含まれません。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原田　吉人（障害福祉課）</author>
  </authors>
  <commentList>
    <comment ref="H8" authorId="0" shapeId="0" xr:uid="{9FB59DF4-4FF6-4C8A-B562-AC203672F27C}">
      <text>
        <r>
          <rPr>
            <b/>
            <sz val="9"/>
            <color indexed="81"/>
            <rFont val="MS P ゴシック"/>
            <family val="3"/>
            <charset val="128"/>
          </rPr>
          <t>通常、「0」円です。今回の県からの補助金額は、ここには含まれません。</t>
        </r>
      </text>
    </comment>
    <comment ref="J8" authorId="0" shapeId="0" xr:uid="{FC9AB34A-2175-4359-8C94-174ABC82EF30}">
      <text>
        <r>
          <rPr>
            <b/>
            <sz val="9"/>
            <color indexed="81"/>
            <rFont val="MS P ゴシック"/>
            <family val="3"/>
            <charset val="128"/>
          </rPr>
          <t>200,000と入力してください。</t>
        </r>
      </text>
    </comment>
    <comment ref="H29" authorId="0" shapeId="0" xr:uid="{0D6A85DA-FA12-4785-8646-150E54A89D56}">
      <text>
        <r>
          <rPr>
            <b/>
            <sz val="9"/>
            <color indexed="81"/>
            <rFont val="MS P ゴシック"/>
            <family val="3"/>
            <charset val="128"/>
          </rPr>
          <t>通常、「0」円です。今回の県からの補助金額は、ここには含まれません。</t>
        </r>
      </text>
    </comment>
    <comment ref="J29" authorId="0" shapeId="0" xr:uid="{A13429F0-9876-4FFA-B3DA-97D65A8A99BF}">
      <text>
        <r>
          <rPr>
            <b/>
            <sz val="9"/>
            <color indexed="81"/>
            <rFont val="MS P ゴシック"/>
            <family val="3"/>
            <charset val="128"/>
          </rPr>
          <t>端末を購入しない場合は200,000、端末を購入する場合は700,000と入力してください。</t>
        </r>
      </text>
    </comment>
  </commentList>
</comments>
</file>

<file path=xl/sharedStrings.xml><?xml version="1.0" encoding="utf-8"?>
<sst xmlns="http://schemas.openxmlformats.org/spreadsheetml/2006/main" count="287" uniqueCount="115">
  <si>
    <t>法人名</t>
    <rPh sb="0" eb="2">
      <t>ホウジン</t>
    </rPh>
    <rPh sb="2" eb="3">
      <t>メイ</t>
    </rPh>
    <phoneticPr fontId="3"/>
  </si>
  <si>
    <t>【１．施設種別の補助事業実施施設数】※自動計算の為、記入不要</t>
  </si>
  <si>
    <t>種別</t>
    <rPh sb="0" eb="2">
      <t>シュベツ</t>
    </rPh>
    <phoneticPr fontId="3"/>
  </si>
  <si>
    <t>設置種別計</t>
    <rPh sb="0" eb="2">
      <t>セッチ</t>
    </rPh>
    <rPh sb="2" eb="4">
      <t>シュベツ</t>
    </rPh>
    <rPh sb="4" eb="5">
      <t>ケイ</t>
    </rPh>
    <phoneticPr fontId="3"/>
  </si>
  <si>
    <t>設置台数計</t>
    <phoneticPr fontId="3"/>
  </si>
  <si>
    <t>児童発達支援センター</t>
    <rPh sb="0" eb="2">
      <t>ジドウ</t>
    </rPh>
    <rPh sb="2" eb="4">
      <t>ハッタツ</t>
    </rPh>
    <rPh sb="4" eb="6">
      <t>シエン</t>
    </rPh>
    <phoneticPr fontId="2"/>
  </si>
  <si>
    <t>公立</t>
    <rPh sb="0" eb="2">
      <t>コウリツ</t>
    </rPh>
    <phoneticPr fontId="3"/>
  </si>
  <si>
    <t>私立</t>
    <rPh sb="0" eb="2">
      <t>シリツ</t>
    </rPh>
    <phoneticPr fontId="3"/>
  </si>
  <si>
    <t>児童発達支援事業所</t>
    <rPh sb="0" eb="9">
      <t>ジドウハッタツシエンジギョウショ</t>
    </rPh>
    <phoneticPr fontId="2"/>
  </si>
  <si>
    <t>放課後等デイサービス事業所</t>
    <rPh sb="0" eb="4">
      <t>ホウカゴトウ</t>
    </rPh>
    <rPh sb="10" eb="13">
      <t>ジギョウショ</t>
    </rPh>
    <phoneticPr fontId="2"/>
  </si>
  <si>
    <t>合計</t>
    <rPh sb="0" eb="2">
      <t>ゴウケイ</t>
    </rPh>
    <phoneticPr fontId="3"/>
  </si>
  <si>
    <t>【２．事業計画の概要】</t>
    <rPh sb="3" eb="5">
      <t>ジギョウ</t>
    </rPh>
    <rPh sb="5" eb="7">
      <t>ケイカク</t>
    </rPh>
    <rPh sb="8" eb="10">
      <t>ガイヨウ</t>
    </rPh>
    <phoneticPr fontId="3"/>
  </si>
  <si>
    <t>（１）児童発達支援センター</t>
    <rPh sb="3" eb="5">
      <t>ジドウ</t>
    </rPh>
    <rPh sb="5" eb="7">
      <t>ハッタツ</t>
    </rPh>
    <rPh sb="7" eb="9">
      <t>シエン</t>
    </rPh>
    <phoneticPr fontId="3"/>
  </si>
  <si>
    <t>整理
番号</t>
    <rPh sb="0" eb="2">
      <t>セイリ</t>
    </rPh>
    <rPh sb="3" eb="5">
      <t>バンゴウ</t>
    </rPh>
    <phoneticPr fontId="3"/>
  </si>
  <si>
    <t>差引額</t>
    <rPh sb="0" eb="3">
      <t>サシヒキガク</t>
    </rPh>
    <phoneticPr fontId="3"/>
  </si>
  <si>
    <t>選定額</t>
    <rPh sb="0" eb="2">
      <t>センテイ</t>
    </rPh>
    <rPh sb="2" eb="3">
      <t>ガク</t>
    </rPh>
    <phoneticPr fontId="3"/>
  </si>
  <si>
    <t>自治体補助額</t>
    <rPh sb="0" eb="3">
      <t>ジチタイ</t>
    </rPh>
    <rPh sb="3" eb="6">
      <t>ホジョガク</t>
    </rPh>
    <phoneticPr fontId="3"/>
  </si>
  <si>
    <t>国庫補助基本額</t>
    <rPh sb="0" eb="2">
      <t>コッコ</t>
    </rPh>
    <rPh sb="2" eb="4">
      <t>ホジョ</t>
    </rPh>
    <rPh sb="4" eb="7">
      <t>キホンガク</t>
    </rPh>
    <phoneticPr fontId="3"/>
  </si>
  <si>
    <t>国庫補助所要額</t>
    <rPh sb="0" eb="2">
      <t>コッコ</t>
    </rPh>
    <rPh sb="2" eb="4">
      <t>ホジョ</t>
    </rPh>
    <rPh sb="4" eb="7">
      <t>ショヨウガク</t>
    </rPh>
    <phoneticPr fontId="3"/>
  </si>
  <si>
    <t>装置を装備する車両の台数</t>
    <rPh sb="10" eb="12">
      <t>ダイスウ</t>
    </rPh>
    <phoneticPr fontId="3"/>
  </si>
  <si>
    <t>装置を装備する車両の乗車定員数</t>
    <phoneticPr fontId="3"/>
  </si>
  <si>
    <t>装置の認定番号</t>
    <rPh sb="0" eb="2">
      <t>ソウチ</t>
    </rPh>
    <rPh sb="3" eb="5">
      <t>ニンテイ</t>
    </rPh>
    <rPh sb="5" eb="7">
      <t>バンゴウ</t>
    </rPh>
    <phoneticPr fontId="3"/>
  </si>
  <si>
    <t>購入日
（年・月・日）</t>
    <rPh sb="0" eb="2">
      <t>コウニュウ</t>
    </rPh>
    <rPh sb="2" eb="3">
      <t>ビ</t>
    </rPh>
    <rPh sb="5" eb="6">
      <t>ネン</t>
    </rPh>
    <rPh sb="7" eb="8">
      <t>ツキ</t>
    </rPh>
    <rPh sb="9" eb="10">
      <t>ヒ</t>
    </rPh>
    <phoneticPr fontId="16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</si>
  <si>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</si>
  <si>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</si>
  <si>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</si>
  <si>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</si>
  <si>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</si>
  <si>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</si>
  <si>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⑦（⑤ー⑥）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</si>
  <si>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</si>
  <si>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</si>
  <si>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</si>
  <si>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</si>
  <si>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</si>
  <si>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</si>
  <si>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</si>
  <si>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</si>
  <si>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16"/>
  </si>
  <si>
    <t>車両a：6
車両b：8
車両c：9</t>
    <rPh sb="0" eb="2">
      <t>シャリョウ</t>
    </rPh>
    <rPh sb="6" eb="8">
      <t>シャリョウ</t>
    </rPh>
    <rPh sb="12" eb="14">
      <t>シャリョウ</t>
    </rPh>
    <phoneticPr fontId="16"/>
  </si>
  <si>
    <t>車両a：A-001
車両b：C-001
車両c：C-001</t>
    <rPh sb="0" eb="2">
      <t>シャリョウ</t>
    </rPh>
    <rPh sb="10" eb="12">
      <t>シャリョウ</t>
    </rPh>
    <rPh sb="20" eb="22">
      <t>シャリョウ</t>
    </rPh>
    <phoneticPr fontId="16"/>
  </si>
  <si>
    <t>か所</t>
    <rPh sb="1" eb="2">
      <t>トコロ</t>
    </rPh>
    <phoneticPr fontId="3"/>
  </si>
  <si>
    <t>所在市区町村数</t>
    <rPh sb="0" eb="2">
      <t>ショザイ</t>
    </rPh>
    <rPh sb="2" eb="6">
      <t>シクチョウソン</t>
    </rPh>
    <rPh sb="6" eb="7">
      <t>スウ</t>
    </rPh>
    <phoneticPr fontId="3"/>
  </si>
  <si>
    <t>円</t>
    <rPh sb="0" eb="1">
      <t>エン</t>
    </rPh>
    <phoneticPr fontId="3"/>
  </si>
  <si>
    <t>台</t>
    <rPh sb="0" eb="1">
      <t>ダイ</t>
    </rPh>
    <phoneticPr fontId="3"/>
  </si>
  <si>
    <t>（２）児童発達支援事業所</t>
    <rPh sb="3" eb="5">
      <t>ジドウ</t>
    </rPh>
    <rPh sb="5" eb="7">
      <t>ハッタツ</t>
    </rPh>
    <rPh sb="7" eb="9">
      <t>シエン</t>
    </rPh>
    <rPh sb="9" eb="11">
      <t>ジギョウ</t>
    </rPh>
    <rPh sb="11" eb="12">
      <t>トコロ</t>
    </rPh>
    <phoneticPr fontId="3"/>
  </si>
  <si>
    <t>所在市区町村数</t>
    <rPh sb="0" eb="7">
      <t>ショザイシクチョウソンスウ</t>
    </rPh>
    <phoneticPr fontId="3"/>
  </si>
  <si>
    <t>（３）放課後等デイサービス事業所</t>
    <rPh sb="3" eb="7">
      <t>ホウカゴナド</t>
    </rPh>
    <rPh sb="13" eb="16">
      <t>ジギョウショ</t>
    </rPh>
    <phoneticPr fontId="3"/>
  </si>
  <si>
    <t>◆</t>
    <phoneticPr fontId="3"/>
  </si>
  <si>
    <t>記載要領</t>
    <rPh sb="0" eb="2">
      <t>キサイ</t>
    </rPh>
    <rPh sb="2" eb="4">
      <t>ヨウリョウ</t>
    </rPh>
    <phoneticPr fontId="3"/>
  </si>
  <si>
    <t>・</t>
    <phoneticPr fontId="3"/>
  </si>
  <si>
    <t>　【（１）児童発達支援センター】と【（２）児童発達支援事業所】と【（３）放課後等デイサービス事業所】の多機能型の場合</t>
    <rPh sb="29" eb="30">
      <t>トコロ</t>
    </rPh>
    <rPh sb="46" eb="49">
      <t>ジギョウショ</t>
    </rPh>
    <rPh sb="51" eb="55">
      <t>タキノウガタ</t>
    </rPh>
    <rPh sb="56" eb="58">
      <t>バアイ</t>
    </rPh>
    <phoneticPr fontId="3"/>
  </si>
  <si>
    <t>⇒【（１）児童発達支援センター】に集約する。</t>
    <rPh sb="17" eb="19">
      <t>シュウヤク</t>
    </rPh>
    <phoneticPr fontId="3"/>
  </si>
  <si>
    <t>　【（１）児童発達支援センター】と【（２）児童発達支援事業所】の多機能型の場合</t>
    <rPh sb="29" eb="30">
      <t>トコロ</t>
    </rPh>
    <rPh sb="32" eb="36">
      <t>タキノウガタ</t>
    </rPh>
    <rPh sb="37" eb="39">
      <t>バアイ</t>
    </rPh>
    <phoneticPr fontId="3"/>
  </si>
  <si>
    <t>　【（１）児童発達支援センター】と【（３）放課後等デイサービス事業所】の多機能型の場合</t>
    <rPh sb="31" eb="34">
      <t>ジギョウショ</t>
    </rPh>
    <rPh sb="36" eb="40">
      <t>タキノウガタ</t>
    </rPh>
    <rPh sb="41" eb="43">
      <t>バアイ</t>
    </rPh>
    <phoneticPr fontId="3"/>
  </si>
  <si>
    <t>　【（２）児童発達支援事業所】と【（３）放課後等デイサービス事業所】の多機能型の場合</t>
    <rPh sb="13" eb="14">
      <t>トコロ</t>
    </rPh>
    <rPh sb="30" eb="33">
      <t>ジギョウショ</t>
    </rPh>
    <rPh sb="35" eb="39">
      <t>タキノウガタ</t>
    </rPh>
    <rPh sb="40" eb="42">
      <t>バアイ</t>
    </rPh>
    <phoneticPr fontId="3"/>
  </si>
  <si>
    <t>⇒【（２）児童発達支援事業所】に集約する。</t>
    <rPh sb="13" eb="14">
      <t>トコロ</t>
    </rPh>
    <rPh sb="16" eb="18">
      <t>シュウヤク</t>
    </rPh>
    <phoneticPr fontId="3"/>
  </si>
  <si>
    <t>事業所番号</t>
    <rPh sb="0" eb="5">
      <t>ジギョウショバンゴウ</t>
    </rPh>
    <phoneticPr fontId="2"/>
  </si>
  <si>
    <t>佐賀市</t>
    <rPh sb="0" eb="3">
      <t>サガシ</t>
    </rPh>
    <phoneticPr fontId="16"/>
  </si>
  <si>
    <t>別紙１</t>
    <rPh sb="0" eb="2">
      <t>ベッシ</t>
    </rPh>
    <phoneticPr fontId="3"/>
  </si>
  <si>
    <t>事業計画書「①送迎用バスの改修支援事業」</t>
    <rPh sb="0" eb="2">
      <t>ジギョウ</t>
    </rPh>
    <rPh sb="2" eb="4">
      <t>ケイカク</t>
    </rPh>
    <rPh sb="4" eb="5">
      <t>ショ</t>
    </rPh>
    <phoneticPr fontId="3"/>
  </si>
  <si>
    <t>「②ＩＣＴを活用した子供の見守り支援事業」</t>
    <phoneticPr fontId="3"/>
  </si>
  <si>
    <t>整理
番号</t>
    <rPh sb="0" eb="2">
      <t>セイリ</t>
    </rPh>
    <rPh sb="3" eb="5">
      <t>バンゴウ</t>
    </rPh>
    <phoneticPr fontId="2"/>
  </si>
  <si>
    <t>施設種別</t>
    <rPh sb="0" eb="2">
      <t>シセツ</t>
    </rPh>
    <rPh sb="2" eb="3">
      <t>シュ</t>
    </rPh>
    <rPh sb="3" eb="4">
      <t>ベツ</t>
    </rPh>
    <phoneticPr fontId="16"/>
  </si>
  <si>
    <t>対象経費支出予定額</t>
    <rPh sb="0" eb="2">
      <t>タイショウ</t>
    </rPh>
    <rPh sb="2" eb="4">
      <t>ケイヒ</t>
    </rPh>
    <rPh sb="4" eb="6">
      <t>シシュツ</t>
    </rPh>
    <rPh sb="6" eb="8">
      <t>ヨテイ</t>
    </rPh>
    <rPh sb="8" eb="9">
      <t>ガク</t>
    </rPh>
    <phoneticPr fontId="2"/>
  </si>
  <si>
    <t>差引額</t>
    <rPh sb="0" eb="3">
      <t>サシヒキガク</t>
    </rPh>
    <phoneticPr fontId="2"/>
  </si>
  <si>
    <t>（⑨×４／５）</t>
    <phoneticPr fontId="3"/>
  </si>
  <si>
    <t>導入備品内容
（主な購入物品）</t>
    <rPh sb="8" eb="9">
      <t>オモ</t>
    </rPh>
    <rPh sb="10" eb="12">
      <t>コウニュウ</t>
    </rPh>
    <rPh sb="12" eb="14">
      <t>ブッピン</t>
    </rPh>
    <phoneticPr fontId="2"/>
  </si>
  <si>
    <r>
      <t xml:space="preserve">購入日
</t>
    </r>
    <r>
      <rPr>
        <sz val="10"/>
        <color theme="1"/>
        <rFont val="ＭＳ 明朝"/>
        <family val="1"/>
        <charset val="128"/>
      </rPr>
      <t>（年・月・日）</t>
    </r>
    <rPh sb="0" eb="2">
      <t>コウニュウ</t>
    </rPh>
    <rPh sb="2" eb="3">
      <t>ビ</t>
    </rPh>
    <rPh sb="5" eb="6">
      <t>ネン</t>
    </rPh>
    <rPh sb="7" eb="8">
      <t>ツキ</t>
    </rPh>
    <rPh sb="9" eb="10">
      <t>ヒ</t>
    </rPh>
    <phoneticPr fontId="16"/>
  </si>
  <si>
    <t>⑦（⑤－⑥）</t>
    <phoneticPr fontId="3"/>
  </si>
  <si>
    <t>（記載上の注意）</t>
    <rPh sb="1" eb="3">
      <t>キサイ</t>
    </rPh>
    <rPh sb="3" eb="4">
      <t>ジョウ</t>
    </rPh>
    <rPh sb="5" eb="7">
      <t>チュウイ</t>
    </rPh>
    <phoneticPr fontId="20"/>
  </si>
  <si>
    <t>「③登降園管理システム導入支援事業」</t>
    <phoneticPr fontId="3"/>
  </si>
  <si>
    <t>事業計画書「②ICTを活用した子どもの見守り支援事業」「③登降園管理システム支援事業」</t>
    <rPh sb="11" eb="13">
      <t>カツヨウ</t>
    </rPh>
    <rPh sb="15" eb="16">
      <t>コ</t>
    </rPh>
    <rPh sb="19" eb="21">
      <t>ミマモ</t>
    </rPh>
    <rPh sb="22" eb="24">
      <t>シエン</t>
    </rPh>
    <rPh sb="24" eb="26">
      <t>ジギョウ</t>
    </rPh>
    <rPh sb="29" eb="30">
      <t>ノボル</t>
    </rPh>
    <rPh sb="30" eb="32">
      <t>コウエン</t>
    </rPh>
    <rPh sb="32" eb="34">
      <t>カンリ</t>
    </rPh>
    <rPh sb="38" eb="40">
      <t>シエン</t>
    </rPh>
    <rPh sb="40" eb="42">
      <t>ジギョウ</t>
    </rPh>
    <phoneticPr fontId="2"/>
  </si>
  <si>
    <t>法人名</t>
    <rPh sb="0" eb="3">
      <t>ホウジンメイ</t>
    </rPh>
    <phoneticPr fontId="3"/>
  </si>
  <si>
    <t>例</t>
    <rPh sb="0" eb="1">
      <t>レイ</t>
    </rPh>
    <phoneticPr fontId="16"/>
  </si>
  <si>
    <t>例</t>
    <rPh sb="0" eb="1">
      <t>レイ</t>
    </rPh>
    <phoneticPr fontId="2"/>
  </si>
  <si>
    <t>児童発達支援センター</t>
  </si>
  <si>
    <t>社会福祉法人</t>
    <rPh sb="0" eb="6">
      <t>シャカイフクシホウジン</t>
    </rPh>
    <phoneticPr fontId="2"/>
  </si>
  <si>
    <t>A児童発達支援センター</t>
    <phoneticPr fontId="2"/>
  </si>
  <si>
    <t>○○タグ</t>
    <phoneticPr fontId="2"/>
  </si>
  <si>
    <t>○○システム、タブレット２台</t>
    <rPh sb="13" eb="14">
      <t>ダイ</t>
    </rPh>
    <phoneticPr fontId="2"/>
  </si>
  <si>
    <t>車両a：令和５年４月１日
車両b：令和５年６月３０日
車両c：令和５年６月１日</t>
    <rPh sb="4" eb="6">
      <t>レイワ</t>
    </rPh>
    <rPh sb="7" eb="8">
      <t>ネン</t>
    </rPh>
    <rPh sb="9" eb="10">
      <t>ツキ</t>
    </rPh>
    <rPh sb="11" eb="12">
      <t>ニチ</t>
    </rPh>
    <rPh sb="17" eb="19">
      <t>レイワ</t>
    </rPh>
    <rPh sb="20" eb="21">
      <t>ネン</t>
    </rPh>
    <rPh sb="22" eb="23">
      <t>ツキ</t>
    </rPh>
    <rPh sb="25" eb="26">
      <t>ニチ</t>
    </rPh>
    <rPh sb="27" eb="29">
      <t>シャリョウ</t>
    </rPh>
    <rPh sb="31" eb="33">
      <t>レイワ</t>
    </rPh>
    <rPh sb="34" eb="35">
      <t>ネン</t>
    </rPh>
    <rPh sb="36" eb="37">
      <t>ツキ</t>
    </rPh>
    <rPh sb="38" eb="39">
      <t>ニチ</t>
    </rPh>
    <phoneticPr fontId="16"/>
  </si>
  <si>
    <t>児童発達支援センター○○</t>
    <phoneticPr fontId="16"/>
  </si>
  <si>
    <t>事業所名</t>
    <rPh sb="0" eb="4">
      <t>ジギョウショメイ</t>
    </rPh>
    <phoneticPr fontId="3"/>
  </si>
  <si>
    <t>所在市町名</t>
    <rPh sb="0" eb="2">
      <t>ショザイ</t>
    </rPh>
    <rPh sb="2" eb="3">
      <t>シ</t>
    </rPh>
    <rPh sb="3" eb="4">
      <t>マチ</t>
    </rPh>
    <rPh sb="4" eb="5">
      <t>メイ</t>
    </rPh>
    <phoneticPr fontId="3"/>
  </si>
  <si>
    <t>対象経費
支出予定額</t>
    <rPh sb="0" eb="2">
      <t>タイショウ</t>
    </rPh>
    <rPh sb="2" eb="4">
      <t>ケイヒ</t>
    </rPh>
    <rPh sb="5" eb="7">
      <t>シシュツ</t>
    </rPh>
    <rPh sb="7" eb="10">
      <t>ヨテイガク</t>
    </rPh>
    <phoneticPr fontId="3"/>
  </si>
  <si>
    <t>自己資金（寄付金
その他の収入予定額）</t>
    <rPh sb="0" eb="2">
      <t>ジコ</t>
    </rPh>
    <rPh sb="2" eb="4">
      <t>シキン</t>
    </rPh>
    <rPh sb="5" eb="8">
      <t>キフキン</t>
    </rPh>
    <rPh sb="11" eb="12">
      <t>タ</t>
    </rPh>
    <rPh sb="13" eb="15">
      <t>シュウニュウ</t>
    </rPh>
    <rPh sb="15" eb="18">
      <t>ヨテイガク</t>
    </rPh>
    <phoneticPr fontId="3"/>
  </si>
  <si>
    <t>補助基準額</t>
    <rPh sb="0" eb="2">
      <t>ホジョ</t>
    </rPh>
    <rPh sb="2" eb="5">
      <t>キジュンガク</t>
    </rPh>
    <phoneticPr fontId="3"/>
  </si>
  <si>
    <t>県補助額
（定額）</t>
    <rPh sb="0" eb="1">
      <t>ケン</t>
    </rPh>
    <rPh sb="1" eb="4">
      <t>ホジョガク</t>
    </rPh>
    <rPh sb="6" eb="8">
      <t>テイガク</t>
    </rPh>
    <phoneticPr fontId="3"/>
  </si>
  <si>
    <t>事業者名</t>
    <rPh sb="0" eb="3">
      <t>ジギョウシャ</t>
    </rPh>
    <rPh sb="3" eb="4">
      <t>メイ</t>
    </rPh>
    <phoneticPr fontId="2"/>
  </si>
  <si>
    <t>事業所番号</t>
    <rPh sb="0" eb="5">
      <t>ジギョウショバンゴウ</t>
    </rPh>
    <phoneticPr fontId="3"/>
  </si>
  <si>
    <t>社会福祉法人○○</t>
    <rPh sb="0" eb="2">
      <t>シャカイ</t>
    </rPh>
    <rPh sb="2" eb="4">
      <t>フクシ</t>
    </rPh>
    <rPh sb="4" eb="6">
      <t>ホウジン</t>
    </rPh>
    <phoneticPr fontId="2"/>
  </si>
  <si>
    <t>県補助額
（定額）</t>
    <rPh sb="0" eb="1">
      <t>ケン</t>
    </rPh>
    <rPh sb="1" eb="3">
      <t>ホジョ</t>
    </rPh>
    <rPh sb="3" eb="4">
      <t>ガク</t>
    </rPh>
    <rPh sb="6" eb="8">
      <t>テイガク</t>
    </rPh>
    <phoneticPr fontId="3"/>
  </si>
  <si>
    <t>①</t>
    <phoneticPr fontId="2"/>
  </si>
  <si>
    <t>⑩</t>
    <phoneticPr fontId="2"/>
  </si>
  <si>
    <t>⑭</t>
    <phoneticPr fontId="16"/>
  </si>
  <si>
    <t>⑤欄は、１，０００円未満の端数が生じた場合でも、これを切り捨てず、円単位で記載すること。</t>
    <rPh sb="1" eb="2">
      <t>ラン</t>
    </rPh>
    <rPh sb="37" eb="39">
      <t>キサイ</t>
    </rPh>
    <phoneticPr fontId="2"/>
  </si>
  <si>
    <t>⑪欄は、安全装置を設置する送迎用バスの台数を記載すること。</t>
    <rPh sb="1" eb="2">
      <t>ラン</t>
    </rPh>
    <rPh sb="4" eb="6">
      <t>アンゼン</t>
    </rPh>
    <rPh sb="6" eb="8">
      <t>ソウチ</t>
    </rPh>
    <rPh sb="9" eb="11">
      <t>セッチ</t>
    </rPh>
    <rPh sb="13" eb="16">
      <t>ソウゲイヨウ</t>
    </rPh>
    <rPh sb="19" eb="21">
      <t>ダイスウ</t>
    </rPh>
    <rPh sb="22" eb="24">
      <t>キサイ</t>
    </rPh>
    <phoneticPr fontId="2"/>
  </si>
  <si>
    <t>⑫欄は、安全装置を設置する送迎用バスの乗車定員を記載すること。なお、送迎用バスを複数所持している場合は、例で示したように、それぞれの乗車定員を記載すること。</t>
    <rPh sb="1" eb="2">
      <t>ラン</t>
    </rPh>
    <rPh sb="4" eb="6">
      <t>アンゼン</t>
    </rPh>
    <rPh sb="6" eb="8">
      <t>ソウチ</t>
    </rPh>
    <rPh sb="9" eb="11">
      <t>セッチ</t>
    </rPh>
    <rPh sb="13" eb="16">
      <t>ソウゲイヨウ</t>
    </rPh>
    <rPh sb="19" eb="21">
      <t>ジョウシャ</t>
    </rPh>
    <rPh sb="21" eb="23">
      <t>テイイン</t>
    </rPh>
    <rPh sb="24" eb="26">
      <t>キサイ</t>
    </rPh>
    <rPh sb="34" eb="37">
      <t>ソウゲイヨウ</t>
    </rPh>
    <rPh sb="40" eb="42">
      <t>フクスウ</t>
    </rPh>
    <rPh sb="42" eb="44">
      <t>ショジ</t>
    </rPh>
    <rPh sb="48" eb="50">
      <t>バアイ</t>
    </rPh>
    <rPh sb="52" eb="53">
      <t>レイ</t>
    </rPh>
    <rPh sb="54" eb="55">
      <t>シメ</t>
    </rPh>
    <rPh sb="66" eb="68">
      <t>ジョウシャ</t>
    </rPh>
    <rPh sb="68" eb="70">
      <t>テイイン</t>
    </rPh>
    <rPh sb="71" eb="73">
      <t>キサイ</t>
    </rPh>
    <phoneticPr fontId="2"/>
  </si>
  <si>
    <t>⑬欄は、装置リスト（内閣府ホームページ　https://www8.cao.go.jp/shoushi/shinseido/meeting/anzen/list.html　に掲載）に記載された認定番号を、車両ごとに記載すること。</t>
    <phoneticPr fontId="2"/>
  </si>
  <si>
    <t>記載欄が不足する場合は適宜行を追加して記載すること。</t>
    <rPh sb="0" eb="2">
      <t>キサイ</t>
    </rPh>
    <rPh sb="2" eb="3">
      <t>ラン</t>
    </rPh>
    <rPh sb="4" eb="6">
      <t>フソク</t>
    </rPh>
    <rPh sb="8" eb="10">
      <t>バアイ</t>
    </rPh>
    <rPh sb="11" eb="13">
      <t>テキギ</t>
    </rPh>
    <rPh sb="13" eb="14">
      <t>ギョウ</t>
    </rPh>
    <rPh sb="15" eb="17">
      <t>ツイカ</t>
    </rPh>
    <rPh sb="19" eb="21">
      <t>キサイ</t>
    </rPh>
    <phoneticPr fontId="2"/>
  </si>
  <si>
    <t>・</t>
  </si>
  <si>
    <t>多機能型事業所については、１～３の順番。数字が小さい事業に集約すること（例：（１）児童発達支援センターと（３）放課後等デイサービスの場合、（１）の事業に集約すること。</t>
    <phoneticPr fontId="2"/>
  </si>
  <si>
    <t>事業所名</t>
    <rPh sb="0" eb="4">
      <t>ジギョウショメイ</t>
    </rPh>
    <phoneticPr fontId="2"/>
  </si>
  <si>
    <t>か所</t>
    <rPh sb="1" eb="2">
      <t>ショ</t>
    </rPh>
    <phoneticPr fontId="2"/>
  </si>
  <si>
    <t>自己資金（寄付金
その他の収入予定額）</t>
    <phoneticPr fontId="2"/>
  </si>
  <si>
    <t>※1</t>
    <phoneticPr fontId="3"/>
  </si>
  <si>
    <t>(※1)×3／4</t>
    <phoneticPr fontId="3"/>
  </si>
  <si>
    <t>④</t>
    <phoneticPr fontId="16"/>
  </si>
  <si>
    <t>⑬</t>
    <phoneticPr fontId="16"/>
  </si>
  <si>
    <t>・多機能型事業所については、次の通り１つの事業に集約すること。</t>
    <rPh sb="14" eb="15">
      <t>ツギ</t>
    </rPh>
    <rPh sb="16" eb="17">
      <t>トオ</t>
    </rPh>
    <phoneticPr fontId="3"/>
  </si>
  <si>
    <t>・⑫欄には、製品名等を記入すること。</t>
    <rPh sb="2" eb="3">
      <t>ラン</t>
    </rPh>
    <rPh sb="6" eb="9">
      <t>セイヒンメイ</t>
    </rPh>
    <rPh sb="9" eb="10">
      <t>トウ</t>
    </rPh>
    <rPh sb="11" eb="13">
      <t>キニュウ</t>
    </rPh>
    <phoneticPr fontId="20"/>
  </si>
  <si>
    <t>・⑬欄は購入日（本調査時において、未購入の場合は、令和５年度末までの予定日）を記入する。</t>
    <phoneticPr fontId="16"/>
  </si>
  <si>
    <t>・記載欄が不足する場合は適宜行を追加して記載すること。</t>
    <rPh sb="1" eb="3">
      <t>キサイ</t>
    </rPh>
    <rPh sb="3" eb="4">
      <t>ラン</t>
    </rPh>
    <rPh sb="5" eb="7">
      <t>フソク</t>
    </rPh>
    <rPh sb="9" eb="11">
      <t>バアイ</t>
    </rPh>
    <rPh sb="12" eb="14">
      <t>テキギ</t>
    </rPh>
    <rPh sb="14" eb="15">
      <t>ギョウ</t>
    </rPh>
    <rPh sb="16" eb="18">
      <t>ツイカ</t>
    </rPh>
    <rPh sb="20" eb="22">
      <t>キサイ</t>
    </rPh>
    <phoneticPr fontId="20"/>
  </si>
  <si>
    <t>⑭欄は購入日（未購入の場合は、令和５年度末までの予定日）を記入すること。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</si>
</sst>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u/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2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38" fontId="5" fillId="0" borderId="0" xfId="1" applyFont="1" applyFill="1">
      <alignment vertical="center"/>
    </xf>
    <xf numFmtId="38" fontId="6" fillId="0" borderId="0" xfId="1" applyFo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9" fillId="0" borderId="1" xfId="1" applyFont="1" applyFill="1" applyBorder="1" applyAlignment="1">
      <alignment vertical="center" wrapText="1"/>
    </xf>
    <xf numFmtId="38" fontId="10" fillId="0" borderId="0" xfId="1" applyFont="1" applyAlignment="1">
      <alignment vertical="center" wrapText="1" shrinkToFit="1"/>
    </xf>
    <xf numFmtId="38" fontId="9" fillId="0" borderId="0" xfId="1" applyFont="1">
      <alignment vertical="center"/>
    </xf>
    <xf numFmtId="38" fontId="10" fillId="0" borderId="0" xfId="1" applyFont="1" applyAlignment="1">
      <alignment horizontal="center" vertical="center"/>
    </xf>
    <xf numFmtId="38" fontId="10" fillId="0" borderId="0" xfId="1" applyFont="1">
      <alignment vertical="center"/>
    </xf>
    <xf numFmtId="38" fontId="10" fillId="0" borderId="0" xfId="1" applyFont="1" applyFill="1" applyAlignment="1">
      <alignment horizontal="right" vertical="center"/>
    </xf>
    <xf numFmtId="38" fontId="11" fillId="0" borderId="0" xfId="1" applyFont="1">
      <alignment vertical="center"/>
    </xf>
    <xf numFmtId="38" fontId="10" fillId="0" borderId="4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38" fontId="10" fillId="0" borderId="0" xfId="1" applyFont="1" applyFill="1" applyBorder="1" applyAlignment="1">
      <alignment vertical="center" shrinkToFit="1"/>
    </xf>
    <xf numFmtId="38" fontId="10" fillId="0" borderId="0" xfId="1" applyFont="1" applyAlignment="1">
      <alignment vertical="center" shrinkToFit="1"/>
    </xf>
    <xf numFmtId="38" fontId="10" fillId="0" borderId="12" xfId="1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38" fontId="13" fillId="0" borderId="11" xfId="1" applyFont="1" applyBorder="1">
      <alignment vertical="center"/>
    </xf>
    <xf numFmtId="38" fontId="13" fillId="0" borderId="17" xfId="1" applyFont="1" applyBorder="1">
      <alignment vertical="center"/>
    </xf>
    <xf numFmtId="38" fontId="13" fillId="0" borderId="0" xfId="1" applyFont="1" applyFill="1" applyBorder="1">
      <alignment vertical="center"/>
    </xf>
    <xf numFmtId="38" fontId="10" fillId="0" borderId="0" xfId="1" applyFont="1" applyFill="1">
      <alignment vertical="center"/>
    </xf>
    <xf numFmtId="38" fontId="6" fillId="0" borderId="0" xfId="1" applyFont="1" applyAlignment="1">
      <alignment horizontal="center" vertical="center"/>
    </xf>
    <xf numFmtId="38" fontId="10" fillId="0" borderId="18" xfId="1" applyFont="1" applyBorder="1" applyAlignment="1">
      <alignment horizontal="right" vertical="center"/>
    </xf>
    <xf numFmtId="38" fontId="5" fillId="0" borderId="21" xfId="1" applyFont="1" applyBorder="1" applyAlignment="1">
      <alignment horizontal="center" vertical="center" wrapText="1"/>
    </xf>
    <xf numFmtId="38" fontId="5" fillId="0" borderId="21" xfId="1" applyFont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 wrapText="1"/>
    </xf>
    <xf numFmtId="38" fontId="15" fillId="0" borderId="22" xfId="1" applyFont="1" applyBorder="1" applyAlignment="1">
      <alignment vertical="center" wrapText="1"/>
    </xf>
    <xf numFmtId="38" fontId="6" fillId="0" borderId="0" xfId="1" applyFont="1" applyAlignment="1">
      <alignment horizontal="right" vertical="center"/>
    </xf>
    <xf numFmtId="38" fontId="10" fillId="0" borderId="24" xfId="1" applyFont="1" applyBorder="1" applyAlignment="1">
      <alignment horizontal="right" vertical="center"/>
    </xf>
    <xf numFmtId="38" fontId="10" fillId="0" borderId="24" xfId="1" applyFont="1" applyFill="1" applyBorder="1" applyAlignment="1">
      <alignment horizontal="right" vertical="center" wrapText="1"/>
    </xf>
    <xf numFmtId="38" fontId="10" fillId="0" borderId="25" xfId="1" applyFont="1" applyBorder="1" applyAlignment="1">
      <alignment horizontal="right" vertical="center" wrapText="1"/>
    </xf>
    <xf numFmtId="38" fontId="10" fillId="0" borderId="26" xfId="1" applyFont="1" applyBorder="1" applyAlignment="1">
      <alignment horizontal="right" vertical="center"/>
    </xf>
    <xf numFmtId="38" fontId="10" fillId="0" borderId="27" xfId="1" applyFont="1" applyBorder="1" applyAlignment="1">
      <alignment horizontal="right" vertical="center"/>
    </xf>
    <xf numFmtId="38" fontId="10" fillId="0" borderId="26" xfId="1" applyFont="1" applyFill="1" applyBorder="1" applyAlignment="1">
      <alignment horizontal="right" vertical="center" wrapText="1"/>
    </xf>
    <xf numFmtId="38" fontId="10" fillId="0" borderId="27" xfId="1" applyFont="1" applyFill="1" applyBorder="1" applyAlignment="1">
      <alignment horizontal="right" vertical="center" wrapText="1"/>
    </xf>
    <xf numFmtId="38" fontId="17" fillId="0" borderId="28" xfId="1" applyFont="1" applyFill="1" applyBorder="1" applyAlignment="1">
      <alignment horizontal="left" vertical="center" wrapText="1"/>
    </xf>
    <xf numFmtId="38" fontId="6" fillId="0" borderId="0" xfId="1" applyFont="1" applyAlignment="1"/>
    <xf numFmtId="38" fontId="5" fillId="0" borderId="23" xfId="1" applyFont="1" applyBorder="1" applyAlignment="1">
      <alignment horizontal="right" vertical="center"/>
    </xf>
    <xf numFmtId="38" fontId="10" fillId="2" borderId="27" xfId="1" applyFont="1" applyFill="1" applyBorder="1" applyAlignment="1">
      <alignment horizontal="right" vertical="center"/>
    </xf>
    <xf numFmtId="38" fontId="10" fillId="0" borderId="27" xfId="1" applyFont="1" applyFill="1" applyBorder="1" applyAlignment="1">
      <alignment vertical="center"/>
    </xf>
    <xf numFmtId="38" fontId="10" fillId="2" borderId="27" xfId="1" applyFont="1" applyFill="1" applyBorder="1" applyAlignment="1">
      <alignment vertical="center"/>
    </xf>
    <xf numFmtId="38" fontId="10" fillId="2" borderId="27" xfId="1" applyFont="1" applyFill="1" applyBorder="1" applyAlignment="1">
      <alignment horizontal="right" vertical="center" wrapText="1"/>
    </xf>
    <xf numFmtId="38" fontId="10" fillId="2" borderId="8" xfId="1" applyFont="1" applyFill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38" fontId="10" fillId="0" borderId="8" xfId="1" applyFont="1" applyFill="1" applyBorder="1" applyAlignment="1">
      <alignment horizontal="right" vertical="center" wrapText="1"/>
    </xf>
    <xf numFmtId="38" fontId="10" fillId="0" borderId="8" xfId="1" applyFont="1" applyFill="1" applyBorder="1" applyAlignment="1">
      <alignment vertical="center"/>
    </xf>
    <xf numFmtId="38" fontId="10" fillId="2" borderId="8" xfId="1" applyFont="1" applyFill="1" applyBorder="1" applyAlignment="1">
      <alignment vertical="center"/>
    </xf>
    <xf numFmtId="38" fontId="10" fillId="2" borderId="8" xfId="1" applyFont="1" applyFill="1" applyBorder="1" applyAlignment="1">
      <alignment horizontal="right" vertical="center" wrapText="1"/>
    </xf>
    <xf numFmtId="38" fontId="10" fillId="2" borderId="15" xfId="1" applyFont="1" applyFill="1" applyBorder="1" applyAlignment="1">
      <alignment horizontal="right" vertical="center" wrapText="1"/>
    </xf>
    <xf numFmtId="38" fontId="10" fillId="0" borderId="34" xfId="1" applyFont="1" applyBorder="1">
      <alignment vertical="center"/>
    </xf>
    <xf numFmtId="38" fontId="5" fillId="0" borderId="21" xfId="1" applyFont="1" applyBorder="1" applyAlignment="1">
      <alignment horizontal="right" vertical="center"/>
    </xf>
    <xf numFmtId="38" fontId="5" fillId="0" borderId="34" xfId="1" applyFont="1" applyBorder="1" applyAlignment="1">
      <alignment horizontal="right" vertical="center"/>
    </xf>
    <xf numFmtId="38" fontId="10" fillId="0" borderId="24" xfId="1" applyFont="1" applyFill="1" applyBorder="1">
      <alignment vertical="center"/>
    </xf>
    <xf numFmtId="38" fontId="13" fillId="0" borderId="0" xfId="1" applyFont="1" applyAlignment="1">
      <alignment horizontal="center" vertical="center"/>
    </xf>
    <xf numFmtId="38" fontId="6" fillId="0" borderId="0" xfId="1" applyFont="1" applyAlignment="1">
      <alignment horizontal="right"/>
    </xf>
    <xf numFmtId="38" fontId="18" fillId="0" borderId="0" xfId="1" applyFont="1">
      <alignment vertical="center"/>
    </xf>
    <xf numFmtId="38" fontId="19" fillId="0" borderId="0" xfId="1" applyFont="1" applyAlignment="1">
      <alignment horizontal="center" vertical="center"/>
    </xf>
    <xf numFmtId="38" fontId="18" fillId="0" borderId="0" xfId="1" applyFont="1" applyFill="1">
      <alignment vertical="center"/>
    </xf>
    <xf numFmtId="38" fontId="18" fillId="0" borderId="0" xfId="1" applyFont="1" applyAlignment="1">
      <alignment horizontal="right" vertical="center"/>
    </xf>
    <xf numFmtId="38" fontId="18" fillId="0" borderId="0" xfId="1" applyFont="1" applyAlignment="1">
      <alignment vertical="center"/>
    </xf>
    <xf numFmtId="38" fontId="18" fillId="0" borderId="0" xfId="1" applyFont="1" applyAlignment="1">
      <alignment vertical="center" wrapText="1"/>
    </xf>
    <xf numFmtId="38" fontId="18" fillId="0" borderId="0" xfId="1" applyFont="1" applyAlignment="1">
      <alignment horizontal="left" vertical="center"/>
    </xf>
    <xf numFmtId="38" fontId="10" fillId="0" borderId="27" xfId="1" applyFont="1" applyBorder="1" applyAlignment="1">
      <alignment horizontal="center" vertical="center"/>
    </xf>
    <xf numFmtId="38" fontId="5" fillId="0" borderId="47" xfId="1" applyFont="1" applyBorder="1" applyAlignment="1">
      <alignment horizontal="right" vertical="center"/>
    </xf>
    <xf numFmtId="38" fontId="15" fillId="0" borderId="50" xfId="1" applyFont="1" applyBorder="1" applyAlignment="1">
      <alignment vertical="center" wrapText="1"/>
    </xf>
    <xf numFmtId="38" fontId="10" fillId="0" borderId="51" xfId="1" applyFont="1" applyBorder="1" applyAlignment="1">
      <alignment horizontal="right" vertical="center" wrapText="1"/>
    </xf>
    <xf numFmtId="38" fontId="17" fillId="0" borderId="3" xfId="1" applyFont="1" applyBorder="1" applyAlignment="1">
      <alignment horizontal="left" vertical="center" wrapText="1"/>
    </xf>
    <xf numFmtId="176" fontId="10" fillId="2" borderId="52" xfId="1" applyNumberFormat="1" applyFont="1" applyFill="1" applyBorder="1" applyAlignment="1">
      <alignment horizontal="right" vertical="center"/>
    </xf>
    <xf numFmtId="176" fontId="10" fillId="2" borderId="53" xfId="1" applyNumberFormat="1" applyFont="1" applyFill="1" applyBorder="1" applyAlignment="1">
      <alignment horizontal="right" vertical="center"/>
    </xf>
    <xf numFmtId="176" fontId="10" fillId="2" borderId="54" xfId="1" applyNumberFormat="1" applyFont="1" applyFill="1" applyBorder="1" applyAlignment="1">
      <alignment horizontal="right" vertical="center"/>
    </xf>
    <xf numFmtId="38" fontId="5" fillId="0" borderId="57" xfId="1" applyFont="1" applyFill="1" applyBorder="1" applyAlignment="1">
      <alignment horizontal="center" vertical="center" wrapText="1"/>
    </xf>
    <xf numFmtId="38" fontId="10" fillId="0" borderId="14" xfId="1" applyFont="1" applyFill="1" applyBorder="1" applyAlignment="1">
      <alignment horizontal="right" vertical="center" wrapText="1"/>
    </xf>
    <xf numFmtId="38" fontId="17" fillId="0" borderId="10" xfId="1" applyFont="1" applyFill="1" applyBorder="1" applyAlignment="1">
      <alignment horizontal="left" vertical="center" wrapText="1"/>
    </xf>
    <xf numFmtId="38" fontId="10" fillId="2" borderId="30" xfId="1" applyFont="1" applyFill="1" applyBorder="1" applyAlignment="1">
      <alignment horizontal="right" vertical="center" wrapText="1"/>
    </xf>
    <xf numFmtId="38" fontId="10" fillId="2" borderId="9" xfId="1" applyFont="1" applyFill="1" applyBorder="1" applyAlignment="1">
      <alignment horizontal="right" vertical="center" wrapText="1"/>
    </xf>
    <xf numFmtId="38" fontId="10" fillId="2" borderId="16" xfId="1" applyFont="1" applyFill="1" applyBorder="1" applyAlignment="1">
      <alignment horizontal="right" vertical="center" wrapText="1"/>
    </xf>
    <xf numFmtId="38" fontId="5" fillId="0" borderId="59" xfId="1" applyFont="1" applyBorder="1" applyAlignment="1">
      <alignment horizontal="right" vertical="center"/>
    </xf>
    <xf numFmtId="38" fontId="10" fillId="0" borderId="48" xfId="1" applyFont="1" applyBorder="1" applyAlignment="1">
      <alignment horizontal="right" vertical="center"/>
    </xf>
    <xf numFmtId="38" fontId="10" fillId="0" borderId="63" xfId="1" applyFont="1" applyBorder="1">
      <alignment vertical="center"/>
    </xf>
    <xf numFmtId="38" fontId="5" fillId="0" borderId="26" xfId="1" applyFont="1" applyBorder="1" applyAlignment="1">
      <alignment horizontal="right" vertical="center"/>
    </xf>
    <xf numFmtId="38" fontId="5" fillId="0" borderId="63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38" fontId="5" fillId="0" borderId="38" xfId="1" applyFont="1" applyBorder="1" applyAlignment="1">
      <alignment horizontal="right" vertical="center"/>
    </xf>
    <xf numFmtId="38" fontId="10" fillId="2" borderId="15" xfId="1" applyFont="1" applyFill="1" applyBorder="1" applyAlignment="1">
      <alignment horizontal="right" vertical="center"/>
    </xf>
    <xf numFmtId="38" fontId="10" fillId="0" borderId="15" xfId="1" applyFont="1" applyBorder="1" applyAlignment="1">
      <alignment horizontal="right" vertical="center"/>
    </xf>
    <xf numFmtId="38" fontId="10" fillId="0" borderId="15" xfId="1" applyFont="1" applyFill="1" applyBorder="1" applyAlignment="1">
      <alignment horizontal="right" vertical="center" wrapText="1"/>
    </xf>
    <xf numFmtId="38" fontId="10" fillId="0" borderId="15" xfId="1" applyFont="1" applyFill="1" applyBorder="1" applyAlignment="1">
      <alignment vertical="center"/>
    </xf>
    <xf numFmtId="38" fontId="10" fillId="2" borderId="15" xfId="1" applyFont="1" applyFill="1" applyBorder="1" applyAlignment="1">
      <alignment vertical="center"/>
    </xf>
    <xf numFmtId="38" fontId="5" fillId="0" borderId="48" xfId="1" applyFont="1" applyBorder="1" applyAlignment="1">
      <alignment horizontal="right" vertical="center"/>
    </xf>
    <xf numFmtId="38" fontId="5" fillId="0" borderId="32" xfId="1" applyFont="1" applyBorder="1" applyAlignment="1">
      <alignment horizontal="center" vertical="center"/>
    </xf>
    <xf numFmtId="38" fontId="5" fillId="0" borderId="39" xfId="1" applyFont="1" applyBorder="1" applyAlignment="1">
      <alignment horizontal="center" vertical="center"/>
    </xf>
    <xf numFmtId="38" fontId="5" fillId="0" borderId="48" xfId="1" applyFont="1" applyBorder="1" applyAlignment="1">
      <alignment horizontal="center" vertical="center"/>
    </xf>
    <xf numFmtId="38" fontId="10" fillId="0" borderId="26" xfId="1" applyFont="1" applyBorder="1" applyAlignment="1">
      <alignment horizontal="left" vertical="center" wrapText="1"/>
    </xf>
    <xf numFmtId="38" fontId="10" fillId="2" borderId="27" xfId="1" applyFont="1" applyFill="1" applyBorder="1" applyAlignment="1">
      <alignment horizontal="left" vertical="center" wrapText="1"/>
    </xf>
    <xf numFmtId="38" fontId="10" fillId="2" borderId="8" xfId="1" applyFont="1" applyFill="1" applyBorder="1" applyAlignment="1">
      <alignment horizontal="left" vertical="center" wrapText="1"/>
    </xf>
    <xf numFmtId="38" fontId="10" fillId="0" borderId="21" xfId="1" applyFont="1" applyBorder="1" applyAlignment="1">
      <alignment horizontal="right" vertical="center"/>
    </xf>
    <xf numFmtId="38" fontId="10" fillId="0" borderId="24" xfId="1" applyFont="1" applyBorder="1">
      <alignment vertical="center"/>
    </xf>
    <xf numFmtId="38" fontId="5" fillId="0" borderId="32" xfId="1" applyFont="1" applyBorder="1" applyAlignment="1">
      <alignment horizontal="center" vertical="center" wrapText="1"/>
    </xf>
    <xf numFmtId="0" fontId="10" fillId="2" borderId="46" xfId="1" applyNumberFormat="1" applyFont="1" applyFill="1" applyBorder="1" applyAlignment="1">
      <alignment horizontal="center" vertical="center"/>
    </xf>
    <xf numFmtId="0" fontId="10" fillId="2" borderId="47" xfId="1" applyNumberFormat="1" applyFont="1" applyFill="1" applyBorder="1" applyAlignment="1">
      <alignment horizontal="center" vertical="center"/>
    </xf>
    <xf numFmtId="0" fontId="10" fillId="2" borderId="49" xfId="1" applyNumberFormat="1" applyFont="1" applyFill="1" applyBorder="1" applyAlignment="1">
      <alignment horizontal="center" vertical="center"/>
    </xf>
    <xf numFmtId="0" fontId="10" fillId="2" borderId="59" xfId="1" applyNumberFormat="1" applyFont="1" applyFill="1" applyBorder="1" applyAlignment="1">
      <alignment horizontal="center" vertical="center"/>
    </xf>
    <xf numFmtId="0" fontId="10" fillId="2" borderId="58" xfId="1" applyNumberFormat="1" applyFont="1" applyFill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 wrapText="1"/>
    </xf>
    <xf numFmtId="38" fontId="10" fillId="2" borderId="15" xfId="1" applyFont="1" applyFill="1" applyBorder="1" applyAlignment="1">
      <alignment horizontal="left" vertical="center" wrapText="1"/>
    </xf>
    <xf numFmtId="38" fontId="21" fillId="0" borderId="0" xfId="1" applyFont="1">
      <alignment vertical="center"/>
    </xf>
    <xf numFmtId="38" fontId="4" fillId="0" borderId="0" xfId="1" applyFont="1" applyAlignment="1">
      <alignment horizontal="left" vertical="center" shrinkToFit="1"/>
    </xf>
    <xf numFmtId="38" fontId="7" fillId="0" borderId="0" xfId="1" applyFont="1">
      <alignment vertical="center"/>
    </xf>
    <xf numFmtId="38" fontId="5" fillId="0" borderId="71" xfId="1" applyFont="1" applyFill="1" applyBorder="1" applyAlignment="1">
      <alignment vertical="center" wrapText="1"/>
    </xf>
    <xf numFmtId="38" fontId="5" fillId="0" borderId="71" xfId="1" applyFont="1" applyFill="1" applyBorder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0" xfId="1" applyFont="1" applyAlignment="1">
      <alignment horizontal="center" vertical="center"/>
    </xf>
    <xf numFmtId="38" fontId="18" fillId="0" borderId="0" xfId="1" applyFont="1" applyFill="1" applyBorder="1">
      <alignment vertical="center"/>
    </xf>
    <xf numFmtId="38" fontId="5" fillId="0" borderId="0" xfId="1" applyFont="1" applyFill="1" applyBorder="1">
      <alignment vertical="center"/>
    </xf>
    <xf numFmtId="38" fontId="5" fillId="0" borderId="0" xfId="1" applyFont="1" applyAlignment="1">
      <alignment vertical="center" wrapText="1"/>
    </xf>
    <xf numFmtId="38" fontId="9" fillId="0" borderId="45" xfId="1" applyFont="1" applyBorder="1" applyAlignment="1">
      <alignment vertical="center" wrapText="1" shrinkToFit="1"/>
    </xf>
    <xf numFmtId="38" fontId="5" fillId="0" borderId="45" xfId="1" applyFont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  <xf numFmtId="38" fontId="5" fillId="2" borderId="8" xfId="1" applyFont="1" applyFill="1" applyBorder="1" applyAlignment="1">
      <alignment vertical="center" wrapText="1"/>
    </xf>
    <xf numFmtId="38" fontId="5" fillId="2" borderId="67" xfId="1" applyFont="1" applyFill="1" applyBorder="1" applyAlignment="1">
      <alignment vertical="center" wrapText="1"/>
    </xf>
    <xf numFmtId="38" fontId="5" fillId="0" borderId="8" xfId="1" applyFont="1" applyBorder="1" applyAlignment="1">
      <alignment vertical="center" wrapText="1"/>
    </xf>
    <xf numFmtId="38" fontId="5" fillId="2" borderId="68" xfId="1" applyFont="1" applyFill="1" applyBorder="1" applyAlignment="1">
      <alignment vertical="center" wrapText="1"/>
    </xf>
    <xf numFmtId="38" fontId="5" fillId="0" borderId="68" xfId="1" applyFont="1" applyBorder="1" applyAlignment="1">
      <alignment vertical="center" wrapText="1"/>
    </xf>
    <xf numFmtId="38" fontId="23" fillId="0" borderId="0" xfId="1" applyFont="1">
      <alignment vertical="center"/>
    </xf>
    <xf numFmtId="38" fontId="5" fillId="0" borderId="58" xfId="1" applyFont="1" applyBorder="1" applyAlignment="1">
      <alignment horizontal="right" vertical="center"/>
    </xf>
    <xf numFmtId="38" fontId="5" fillId="0" borderId="72" xfId="1" applyFont="1" applyFill="1" applyBorder="1" applyAlignment="1">
      <alignment horizontal="center" vertical="center" wrapText="1"/>
    </xf>
    <xf numFmtId="38" fontId="10" fillId="0" borderId="73" xfId="1" applyFont="1" applyFill="1" applyBorder="1" applyAlignment="1">
      <alignment horizontal="right" vertical="center" wrapText="1"/>
    </xf>
    <xf numFmtId="38" fontId="10" fillId="0" borderId="74" xfId="1" applyFont="1" applyFill="1" applyBorder="1" applyAlignment="1">
      <alignment horizontal="right" vertical="center" wrapText="1"/>
    </xf>
    <xf numFmtId="38" fontId="10" fillId="0" borderId="67" xfId="1" applyFont="1" applyFill="1" applyBorder="1" applyAlignment="1">
      <alignment horizontal="right" vertical="center" wrapText="1"/>
    </xf>
    <xf numFmtId="38" fontId="5" fillId="0" borderId="75" xfId="1" applyFont="1" applyBorder="1" applyAlignment="1">
      <alignment horizontal="right" vertical="center"/>
    </xf>
    <xf numFmtId="38" fontId="10" fillId="0" borderId="73" xfId="1" applyFont="1" applyFill="1" applyBorder="1">
      <alignment vertical="center"/>
    </xf>
    <xf numFmtId="38" fontId="5" fillId="0" borderId="34" xfId="1" applyFont="1" applyFill="1" applyBorder="1" applyAlignment="1">
      <alignment horizontal="center" vertical="center" wrapText="1"/>
    </xf>
    <xf numFmtId="38" fontId="10" fillId="0" borderId="76" xfId="1" applyFont="1" applyFill="1" applyBorder="1" applyAlignment="1">
      <alignment horizontal="right" vertical="center" wrapText="1"/>
    </xf>
    <xf numFmtId="38" fontId="6" fillId="0" borderId="5" xfId="1" applyFont="1" applyBorder="1" applyAlignment="1">
      <alignment horizontal="right" vertical="center"/>
    </xf>
    <xf numFmtId="38" fontId="10" fillId="2" borderId="77" xfId="1" applyFont="1" applyFill="1" applyBorder="1" applyAlignment="1">
      <alignment vertical="center"/>
    </xf>
    <xf numFmtId="38" fontId="10" fillId="2" borderId="68" xfId="1" applyFont="1" applyFill="1" applyBorder="1" applyAlignment="1">
      <alignment vertical="center"/>
    </xf>
    <xf numFmtId="38" fontId="10" fillId="0" borderId="76" xfId="1" applyFont="1" applyFill="1" applyBorder="1">
      <alignment vertical="center"/>
    </xf>
    <xf numFmtId="38" fontId="10" fillId="0" borderId="79" xfId="1" applyFont="1" applyFill="1" applyBorder="1" applyAlignment="1">
      <alignment vertical="center"/>
    </xf>
    <xf numFmtId="38" fontId="5" fillId="0" borderId="81" xfId="1" applyFont="1" applyFill="1" applyBorder="1" applyAlignment="1">
      <alignment horizontal="center" vertical="center" wrapText="1"/>
    </xf>
    <xf numFmtId="0" fontId="10" fillId="0" borderId="26" xfId="1" applyNumberFormat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10" fillId="0" borderId="63" xfId="1" applyFont="1" applyBorder="1" applyAlignment="1">
      <alignment horizontal="right" vertical="center"/>
    </xf>
    <xf numFmtId="38" fontId="10" fillId="2" borderId="77" xfId="1" applyFont="1" applyFill="1" applyBorder="1" applyAlignment="1">
      <alignment horizontal="left" vertical="center" wrapText="1"/>
    </xf>
    <xf numFmtId="38" fontId="10" fillId="2" borderId="68" xfId="1" applyFont="1" applyFill="1" applyBorder="1" applyAlignment="1">
      <alignment horizontal="left" vertical="center" wrapText="1"/>
    </xf>
    <xf numFmtId="38" fontId="10" fillId="2" borderId="82" xfId="1" applyFont="1" applyFill="1" applyBorder="1" applyAlignment="1">
      <alignment horizontal="left" vertical="center" wrapText="1"/>
    </xf>
    <xf numFmtId="38" fontId="10" fillId="0" borderId="0" xfId="1" applyFont="1" applyBorder="1" applyAlignment="1">
      <alignment horizontal="right" vertical="center"/>
    </xf>
    <xf numFmtId="38" fontId="10" fillId="0" borderId="18" xfId="1" applyFont="1" applyBorder="1">
      <alignment vertical="center"/>
    </xf>
    <xf numFmtId="38" fontId="5" fillId="0" borderId="20" xfId="1" applyFont="1" applyBorder="1" applyAlignment="1">
      <alignment horizontal="center" vertical="center" wrapText="1"/>
    </xf>
    <xf numFmtId="38" fontId="5" fillId="0" borderId="7" xfId="1" applyFont="1" applyBorder="1" applyAlignment="1">
      <alignment horizontal="right" vertical="center"/>
    </xf>
    <xf numFmtId="0" fontId="10" fillId="2" borderId="29" xfId="1" applyNumberFormat="1" applyFont="1" applyFill="1" applyBorder="1" applyAlignment="1">
      <alignment horizontal="center" vertical="center"/>
    </xf>
    <xf numFmtId="0" fontId="10" fillId="2" borderId="31" xfId="1" applyNumberFormat="1" applyFont="1" applyFill="1" applyBorder="1" applyAlignment="1">
      <alignment horizontal="center" vertical="center"/>
    </xf>
    <xf numFmtId="0" fontId="10" fillId="2" borderId="66" xfId="1" applyNumberFormat="1" applyFont="1" applyFill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10" fillId="2" borderId="12" xfId="1" applyFont="1" applyFill="1" applyBorder="1" applyAlignment="1">
      <alignment horizontal="left" vertical="center" wrapText="1"/>
    </xf>
    <xf numFmtId="38" fontId="10" fillId="2" borderId="12" xfId="1" applyFont="1" applyFill="1" applyBorder="1" applyAlignment="1">
      <alignment horizontal="right" vertical="center"/>
    </xf>
    <xf numFmtId="38" fontId="10" fillId="0" borderId="12" xfId="1" applyFont="1" applyBorder="1" applyAlignment="1">
      <alignment horizontal="right" vertical="center"/>
    </xf>
    <xf numFmtId="38" fontId="10" fillId="0" borderId="12" xfId="1" applyFont="1" applyFill="1" applyBorder="1" applyAlignment="1">
      <alignment horizontal="right" vertical="center" wrapText="1"/>
    </xf>
    <xf numFmtId="38" fontId="10" fillId="0" borderId="69" xfId="1" applyFont="1" applyFill="1" applyBorder="1" applyAlignment="1">
      <alignment horizontal="right" vertical="center" wrapText="1"/>
    </xf>
    <xf numFmtId="38" fontId="10" fillId="0" borderId="83" xfId="1" applyFont="1" applyFill="1" applyBorder="1" applyAlignment="1">
      <alignment vertical="center"/>
    </xf>
    <xf numFmtId="38" fontId="10" fillId="2" borderId="70" xfId="1" applyFont="1" applyFill="1" applyBorder="1" applyAlignment="1">
      <alignment vertical="center"/>
    </xf>
    <xf numFmtId="38" fontId="10" fillId="2" borderId="12" xfId="1" applyFont="1" applyFill="1" applyBorder="1" applyAlignment="1">
      <alignment horizontal="right" vertical="center" wrapText="1"/>
    </xf>
    <xf numFmtId="38" fontId="10" fillId="2" borderId="13" xfId="1" applyFont="1" applyFill="1" applyBorder="1" applyAlignment="1">
      <alignment horizontal="right" vertical="center" wrapText="1"/>
    </xf>
    <xf numFmtId="176" fontId="10" fillId="2" borderId="84" xfId="1" applyNumberFormat="1" applyFont="1" applyFill="1" applyBorder="1" applyAlignment="1">
      <alignment horizontal="right" vertical="center"/>
    </xf>
    <xf numFmtId="38" fontId="5" fillId="0" borderId="85" xfId="1" applyFont="1" applyBorder="1" applyAlignment="1">
      <alignment horizontal="right" vertical="center"/>
    </xf>
    <xf numFmtId="38" fontId="10" fillId="0" borderId="86" xfId="1" applyFont="1" applyFill="1" applyBorder="1">
      <alignment vertical="center"/>
    </xf>
    <xf numFmtId="38" fontId="5" fillId="0" borderId="88" xfId="1" applyFont="1" applyBorder="1" applyAlignment="1">
      <alignment vertical="center" wrapText="1"/>
    </xf>
    <xf numFmtId="38" fontId="5" fillId="0" borderId="87" xfId="1" applyFont="1" applyFill="1" applyBorder="1">
      <alignment vertical="center"/>
    </xf>
    <xf numFmtId="38" fontId="5" fillId="0" borderId="90" xfId="1" applyFont="1" applyFill="1" applyBorder="1">
      <alignment vertical="center"/>
    </xf>
    <xf numFmtId="38" fontId="5" fillId="0" borderId="81" xfId="1" applyFont="1" applyBorder="1" applyAlignment="1">
      <alignment horizontal="center" vertical="center" wrapText="1"/>
    </xf>
    <xf numFmtId="38" fontId="5" fillId="0" borderId="91" xfId="1" applyFont="1" applyFill="1" applyBorder="1">
      <alignment vertical="center"/>
    </xf>
    <xf numFmtId="38" fontId="5" fillId="0" borderId="72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 wrapText="1"/>
    </xf>
    <xf numFmtId="38" fontId="22" fillId="0" borderId="57" xfId="1" applyFont="1" applyBorder="1" applyAlignment="1">
      <alignment horizontal="center" vertical="center" wrapText="1"/>
    </xf>
    <xf numFmtId="38" fontId="5" fillId="0" borderId="31" xfId="1" applyFont="1" applyBorder="1">
      <alignment vertical="center"/>
    </xf>
    <xf numFmtId="176" fontId="5" fillId="2" borderId="9" xfId="1" applyNumberFormat="1" applyFont="1" applyFill="1" applyBorder="1" applyAlignment="1">
      <alignment vertical="center" wrapText="1"/>
    </xf>
    <xf numFmtId="38" fontId="5" fillId="0" borderId="66" xfId="1" applyFont="1" applyBorder="1">
      <alignment vertical="center"/>
    </xf>
    <xf numFmtId="0" fontId="5" fillId="2" borderId="15" xfId="1" applyNumberFormat="1" applyFont="1" applyFill="1" applyBorder="1" applyAlignment="1">
      <alignment horizontal="center" vertical="center" wrapText="1"/>
    </xf>
    <xf numFmtId="38" fontId="5" fillId="2" borderId="15" xfId="1" applyFont="1" applyFill="1" applyBorder="1" applyAlignment="1">
      <alignment vertical="center" wrapText="1"/>
    </xf>
    <xf numFmtId="38" fontId="5" fillId="2" borderId="94" xfId="1" applyFont="1" applyFill="1" applyBorder="1" applyAlignment="1">
      <alignment vertical="center" wrapText="1"/>
    </xf>
    <xf numFmtId="38" fontId="5" fillId="0" borderId="15" xfId="1" applyFont="1" applyBorder="1" applyAlignment="1">
      <alignment vertical="center" wrapText="1"/>
    </xf>
    <xf numFmtId="38" fontId="5" fillId="2" borderId="82" xfId="1" applyFont="1" applyFill="1" applyBorder="1" applyAlignment="1">
      <alignment vertical="center" wrapText="1"/>
    </xf>
    <xf numFmtId="38" fontId="5" fillId="0" borderId="82" xfId="1" applyFont="1" applyBorder="1" applyAlignment="1">
      <alignment vertical="center" wrapText="1"/>
    </xf>
    <xf numFmtId="176" fontId="5" fillId="2" borderId="16" xfId="1" applyNumberFormat="1" applyFont="1" applyFill="1" applyBorder="1" applyAlignment="1">
      <alignment vertical="center" wrapText="1"/>
    </xf>
    <xf numFmtId="38" fontId="5" fillId="0" borderId="92" xfId="1" applyFont="1" applyBorder="1" applyAlignment="1">
      <alignment horizontal="center" vertical="center"/>
    </xf>
    <xf numFmtId="0" fontId="5" fillId="0" borderId="71" xfId="1" applyNumberFormat="1" applyFont="1" applyFill="1" applyBorder="1" applyAlignment="1">
      <alignment horizontal="center" vertical="center" wrapText="1"/>
    </xf>
    <xf numFmtId="38" fontId="5" fillId="0" borderId="87" xfId="1" applyFont="1" applyFill="1" applyBorder="1" applyAlignment="1">
      <alignment vertical="center" wrapText="1"/>
    </xf>
    <xf numFmtId="38" fontId="5" fillId="0" borderId="90" xfId="1" applyFont="1" applyFill="1" applyBorder="1" applyAlignment="1">
      <alignment vertical="center" wrapText="1"/>
    </xf>
    <xf numFmtId="176" fontId="5" fillId="0" borderId="93" xfId="1" applyNumberFormat="1" applyFont="1" applyFill="1" applyBorder="1" applyAlignment="1">
      <alignment vertical="center" wrapText="1"/>
    </xf>
    <xf numFmtId="38" fontId="5" fillId="0" borderId="11" xfId="1" applyFont="1" applyBorder="1" applyAlignment="1">
      <alignment horizontal="right" vertical="center" wrapText="1"/>
    </xf>
    <xf numFmtId="38" fontId="5" fillId="0" borderId="24" xfId="1" applyFont="1" applyBorder="1" applyAlignment="1">
      <alignment horizontal="right" vertical="center" wrapText="1"/>
    </xf>
    <xf numFmtId="38" fontId="5" fillId="0" borderId="24" xfId="1" applyFont="1" applyBorder="1" applyAlignment="1">
      <alignment horizontal="right" vertical="center"/>
    </xf>
    <xf numFmtId="38" fontId="5" fillId="0" borderId="73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75" xfId="1" applyFont="1" applyBorder="1" applyAlignment="1">
      <alignment horizontal="center" vertical="center" wrapText="1"/>
    </xf>
    <xf numFmtId="38" fontId="5" fillId="0" borderId="89" xfId="1" applyFont="1" applyFill="1" applyBorder="1" applyAlignment="1">
      <alignment vertical="center" wrapText="1"/>
    </xf>
    <xf numFmtId="38" fontId="5" fillId="0" borderId="95" xfId="1" applyFont="1" applyBorder="1" applyAlignment="1">
      <alignment vertical="center" wrapText="1"/>
    </xf>
    <xf numFmtId="38" fontId="5" fillId="0" borderId="28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38" fontId="5" fillId="0" borderId="86" xfId="1" applyFont="1" applyBorder="1" applyAlignment="1">
      <alignment horizontal="right" vertical="center"/>
    </xf>
    <xf numFmtId="38" fontId="5" fillId="0" borderId="80" xfId="1" applyFont="1" applyFill="1" applyBorder="1" applyAlignment="1">
      <alignment vertical="center" wrapText="1"/>
    </xf>
    <xf numFmtId="38" fontId="5" fillId="0" borderId="96" xfId="1" applyFont="1" applyFill="1" applyBorder="1" applyAlignment="1">
      <alignment vertical="center" wrapText="1"/>
    </xf>
    <xf numFmtId="38" fontId="7" fillId="0" borderId="0" xfId="1" applyFont="1" applyAlignment="1">
      <alignment horizontal="center" vertical="center" wrapText="1"/>
    </xf>
    <xf numFmtId="38" fontId="8" fillId="0" borderId="0" xfId="1" applyFont="1" applyAlignment="1">
      <alignment horizontal="center" vertical="center" wrapText="1"/>
    </xf>
    <xf numFmtId="38" fontId="9" fillId="2" borderId="1" xfId="1" applyFont="1" applyFill="1" applyBorder="1" applyAlignment="1">
      <alignment horizontal="center" vertical="center" shrinkToFit="1"/>
    </xf>
    <xf numFmtId="38" fontId="9" fillId="2" borderId="2" xfId="1" applyFont="1" applyFill="1" applyBorder="1" applyAlignment="1">
      <alignment horizontal="center" vertical="center" shrinkToFit="1"/>
    </xf>
    <xf numFmtId="38" fontId="9" fillId="2" borderId="3" xfId="1" applyFont="1" applyFill="1" applyBorder="1" applyAlignment="1">
      <alignment horizontal="center" vertical="center" shrinkToFit="1"/>
    </xf>
    <xf numFmtId="38" fontId="5" fillId="0" borderId="7" xfId="1" applyFont="1" applyBorder="1" applyAlignment="1">
      <alignment horizontal="center" vertical="center" wrapText="1" shrinkToFit="1"/>
    </xf>
    <xf numFmtId="38" fontId="5" fillId="0" borderId="7" xfId="1" applyFont="1" applyBorder="1" applyAlignment="1">
      <alignment vertical="center" shrinkToFit="1"/>
    </xf>
    <xf numFmtId="38" fontId="5" fillId="0" borderId="11" xfId="1" applyFont="1" applyBorder="1" applyAlignment="1">
      <alignment vertical="center" shrinkToFit="1"/>
    </xf>
    <xf numFmtId="38" fontId="12" fillId="0" borderId="10" xfId="1" applyFont="1" applyBorder="1" applyAlignment="1">
      <alignment vertical="center" shrinkToFit="1"/>
    </xf>
    <xf numFmtId="38" fontId="12" fillId="0" borderId="14" xfId="1" applyFont="1" applyBorder="1" applyAlignment="1">
      <alignment vertical="center" shrinkToFit="1"/>
    </xf>
    <xf numFmtId="38" fontId="5" fillId="0" borderId="20" xfId="1" applyFont="1" applyBorder="1" applyAlignment="1">
      <alignment horizontal="center" vertical="center" wrapText="1" shrinkToFit="1"/>
    </xf>
    <xf numFmtId="38" fontId="5" fillId="0" borderId="11" xfId="1" applyFont="1" applyBorder="1" applyAlignment="1">
      <alignment horizontal="center" vertical="center" wrapText="1" shrinkToFit="1"/>
    </xf>
    <xf numFmtId="38" fontId="13" fillId="0" borderId="1" xfId="1" applyFont="1" applyBorder="1" applyAlignment="1">
      <alignment horizontal="center" vertical="center"/>
    </xf>
    <xf numFmtId="38" fontId="14" fillId="0" borderId="5" xfId="1" applyFont="1" applyBorder="1" applyAlignment="1">
      <alignment horizontal="center" vertical="center"/>
    </xf>
    <xf numFmtId="38" fontId="5" fillId="0" borderId="46" xfId="1" applyFont="1" applyBorder="1" applyAlignment="1">
      <alignment horizontal="right" vertical="center" wrapText="1"/>
    </xf>
    <xf numFmtId="38" fontId="5" fillId="0" borderId="58" xfId="1" applyFont="1" applyBorder="1" applyAlignment="1">
      <alignment horizontal="right" vertical="center"/>
    </xf>
    <xf numFmtId="38" fontId="5" fillId="0" borderId="22" xfId="1" applyFont="1" applyBorder="1" applyAlignment="1">
      <alignment horizontal="center" vertical="center"/>
    </xf>
    <xf numFmtId="38" fontId="5" fillId="0" borderId="78" xfId="1" applyFont="1" applyBorder="1" applyAlignment="1">
      <alignment horizontal="center" vertical="center"/>
    </xf>
    <xf numFmtId="38" fontId="13" fillId="0" borderId="33" xfId="1" applyFont="1" applyBorder="1">
      <alignment vertical="center"/>
    </xf>
    <xf numFmtId="38" fontId="13" fillId="0" borderId="40" xfId="1" applyFont="1" applyBorder="1">
      <alignment vertical="center"/>
    </xf>
    <xf numFmtId="38" fontId="10" fillId="0" borderId="36" xfId="1" applyFont="1" applyFill="1" applyBorder="1" applyAlignment="1">
      <alignment horizontal="center" vertical="center"/>
    </xf>
    <xf numFmtId="38" fontId="10" fillId="0" borderId="42" xfId="1" applyFont="1" applyFill="1" applyBorder="1" applyAlignment="1">
      <alignment horizontal="center" vertical="center"/>
    </xf>
    <xf numFmtId="38" fontId="5" fillId="0" borderId="55" xfId="1" applyFont="1" applyBorder="1" applyAlignment="1">
      <alignment horizontal="center" vertical="center"/>
    </xf>
    <xf numFmtId="38" fontId="5" fillId="0" borderId="56" xfId="1" applyFont="1" applyBorder="1" applyAlignment="1">
      <alignment horizontal="center" vertical="center"/>
    </xf>
    <xf numFmtId="38" fontId="5" fillId="0" borderId="19" xfId="1" applyFont="1" applyBorder="1" applyAlignment="1">
      <alignment horizontal="right" vertical="center" wrapText="1"/>
    </xf>
    <xf numFmtId="38" fontId="5" fillId="0" borderId="60" xfId="1" applyFont="1" applyBorder="1" applyAlignment="1">
      <alignment horizontal="right" vertical="center"/>
    </xf>
    <xf numFmtId="38" fontId="5" fillId="0" borderId="61" xfId="1" applyFont="1" applyBorder="1" applyAlignment="1">
      <alignment horizontal="center" vertical="center"/>
    </xf>
    <xf numFmtId="38" fontId="5" fillId="0" borderId="38" xfId="1" applyFont="1" applyBorder="1" applyAlignment="1">
      <alignment horizontal="center" vertical="center"/>
    </xf>
    <xf numFmtId="38" fontId="13" fillId="0" borderId="62" xfId="1" applyFont="1" applyBorder="1">
      <alignment vertical="center"/>
    </xf>
    <xf numFmtId="38" fontId="13" fillId="0" borderId="44" xfId="1" applyFont="1" applyBorder="1">
      <alignment vertical="center"/>
    </xf>
    <xf numFmtId="38" fontId="10" fillId="0" borderId="64" xfId="1" applyFont="1" applyFill="1" applyBorder="1" applyAlignment="1">
      <alignment horizontal="center" vertical="center"/>
    </xf>
    <xf numFmtId="38" fontId="10" fillId="0" borderId="41" xfId="1" applyFont="1" applyFill="1" applyBorder="1" applyAlignment="1">
      <alignment horizontal="center" vertical="center"/>
    </xf>
    <xf numFmtId="38" fontId="10" fillId="0" borderId="65" xfId="1" applyFont="1" applyFill="1" applyBorder="1" applyAlignment="1">
      <alignment horizontal="center" vertical="center"/>
    </xf>
    <xf numFmtId="38" fontId="5" fillId="0" borderId="37" xfId="1" applyFont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10" fillId="0" borderId="35" xfId="1" applyFont="1" applyFill="1" applyBorder="1" applyAlignment="1">
      <alignment horizontal="center" vertical="center"/>
    </xf>
    <xf numFmtId="38" fontId="6" fillId="0" borderId="0" xfId="1" applyFont="1" applyAlignment="1">
      <alignment horizontal="right"/>
    </xf>
    <xf numFmtId="38" fontId="13" fillId="0" borderId="64" xfId="1" applyFont="1" applyBorder="1">
      <alignment vertical="center"/>
    </xf>
    <xf numFmtId="38" fontId="13" fillId="0" borderId="41" xfId="1" applyFont="1" applyBorder="1">
      <alignment vertical="center"/>
    </xf>
    <xf numFmtId="38" fontId="5" fillId="0" borderId="64" xfId="1" applyFont="1" applyBorder="1" applyAlignment="1">
      <alignment horizontal="center" vertical="top" wrapText="1"/>
    </xf>
    <xf numFmtId="38" fontId="5" fillId="0" borderId="62" xfId="1" applyFont="1" applyBorder="1" applyAlignment="1">
      <alignment horizontal="center" vertical="top" wrapText="1"/>
    </xf>
    <xf numFmtId="38" fontId="5" fillId="0" borderId="75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64" xfId="1" applyFont="1" applyBorder="1" applyAlignment="1">
      <alignment horizontal="center" vertical="center"/>
    </xf>
    <xf numFmtId="38" fontId="5" fillId="0" borderId="62" xfId="1" applyFont="1" applyBorder="1" applyAlignment="1">
      <alignment horizontal="center" vertical="center"/>
    </xf>
    <xf numFmtId="38" fontId="4" fillId="0" borderId="0" xfId="1" applyFont="1" applyAlignment="1">
      <alignment horizontal="left" vertical="center" shrinkToFit="1"/>
    </xf>
    <xf numFmtId="38" fontId="4" fillId="0" borderId="1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10" fillId="0" borderId="80" xfId="1" applyFont="1" applyFill="1" applyBorder="1" applyAlignment="1">
      <alignment vertical="center"/>
    </xf>
    <xf numFmtId="38" fontId="10" fillId="0" borderId="96" xfId="1" applyFont="1" applyFill="1" applyBorder="1" applyAlignment="1">
      <alignment horizontal="right" vertical="center" wrapText="1"/>
    </xf>
    <xf numFmtId="38" fontId="10" fillId="0" borderId="97" xfId="1" applyFont="1" applyFill="1" applyBorder="1" applyAlignment="1">
      <alignment horizontal="right" vertical="center" wrapText="1"/>
    </xf>
  </cellXfs>
  <cellStyles count="2">
    <cellStyle name="桁区切り 3" xfId="1" xr:uid="{3BF3E23F-3045-4C64-B74B-29C1EEB8A783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936625</xdr:colOff>
      <xdr:row>7</xdr:row>
      <xdr:rowOff>15875</xdr:rowOff>
    </xdr:from>
    <xdr:to>
      <xdr:col>15</xdr:col>
      <xdr:colOff>1135063</xdr:colOff>
      <xdr:row>12</xdr:row>
      <xdr:rowOff>186531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45DF57A-9206-49EF-BAEF-E9E43D192210}"/>
            </a:ext>
          </a:extLst>
        </xdr:cNvPr>
        <xdr:cNvSpPr/>
      </xdr:nvSpPr>
      <xdr:spPr>
        <a:xfrm>
          <a:off x="14043025" y="2101850"/>
          <a:ext cx="8942388" cy="1199356"/>
        </a:xfrm>
        <a:prstGeom prst="rect">
          <a:avLst/>
        </a:prstGeom>
        <a:solidFill>
          <a:schemeClr val="bg1">
            <a:lumMod val="75000"/>
          </a:schemeClr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 baseline="0">
              <a:solidFill>
                <a:srgbClr val="FFFF00"/>
              </a:solidFill>
            </a:rPr>
            <a:t>黄色</a:t>
          </a:r>
          <a:r>
            <a:rPr kumimoji="1" lang="ja-JP" altLang="en-US" sz="2400" b="1" baseline="0">
              <a:solidFill>
                <a:schemeClr val="tx1"/>
              </a:solidFill>
            </a:rPr>
            <a:t>で塗りつぶされた部分のみ記入してください</a:t>
          </a:r>
          <a:endParaRPr kumimoji="1" lang="en-US" altLang="ja-JP" sz="2400" b="1" baseline="0">
            <a:solidFill>
              <a:schemeClr val="tx1"/>
            </a:solidFill>
          </a:endParaRPr>
        </a:p>
        <a:p>
          <a:pPr algn="l"/>
          <a:r>
            <a:rPr kumimoji="1" lang="ja-JP" altLang="en-US" sz="2400" b="1" baseline="0">
              <a:solidFill>
                <a:schemeClr val="tx1"/>
              </a:solidFill>
            </a:rPr>
            <a:t>（</a:t>
          </a:r>
          <a:r>
            <a:rPr kumimoji="1" lang="en-US" altLang="ja-JP" sz="2400" b="1" baseline="0">
              <a:solidFill>
                <a:schemeClr val="tx1"/>
              </a:solidFill>
            </a:rPr>
            <a:t>※</a:t>
          </a:r>
          <a:r>
            <a:rPr kumimoji="1" lang="ja-JP" altLang="en-US" sz="2400" b="1" baseline="0">
              <a:solidFill>
                <a:schemeClr val="tx1"/>
              </a:solidFill>
            </a:rPr>
            <a:t>白で塗りつぶしている部分は数式が入っています</a:t>
          </a:r>
          <a:r>
            <a:rPr kumimoji="1" lang="ja-JP" altLang="en-US" sz="1800" b="1" baseline="0">
              <a:solidFill>
                <a:schemeClr val="tx1"/>
              </a:solidFill>
            </a:rPr>
            <a:t>）</a:t>
          </a:r>
          <a:endParaRPr kumimoji="1" lang="en-US" altLang="ja-JP" sz="1800" b="1" baseline="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lsv\&#29983;&#28079;&#23398;&#32722;&#35506;&#20849;&#36890;\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１"/>
      <sheetName val="集計表２"/>
      <sheetName val="Sheet2"/>
      <sheetName val="リスト参照"/>
      <sheetName val="Sheet1"/>
      <sheetName val="様式2-1-①・②"/>
      <sheetName val="リスト"/>
      <sheetName val="参考"/>
      <sheetName val="Sheet3"/>
    </sheetNames>
    <sheetDataSet>
      <sheetData sheetId="0" refreshError="1"/>
      <sheetData sheetId="1" refreshError="1">
        <row r="4">
          <cell r="E4" t="str">
            <v>協議会</v>
          </cell>
          <cell r="F4" t="str">
            <v>サポーターリーダー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D8">
            <v>10600</v>
          </cell>
          <cell r="E8">
            <v>10600</v>
          </cell>
          <cell r="F8">
            <v>37217</v>
          </cell>
          <cell r="G8">
            <v>0</v>
          </cell>
          <cell r="H8">
            <v>17</v>
          </cell>
          <cell r="I8">
            <v>8617</v>
          </cell>
          <cell r="J8">
            <v>119000</v>
          </cell>
          <cell r="K8">
            <v>0</v>
          </cell>
          <cell r="L8">
            <v>0</v>
          </cell>
          <cell r="M8">
            <v>37217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D10">
            <v>2000</v>
          </cell>
          <cell r="E10">
            <v>2000</v>
          </cell>
          <cell r="F10">
            <v>0</v>
          </cell>
          <cell r="G10">
            <v>13</v>
          </cell>
          <cell r="H10">
            <v>13</v>
          </cell>
          <cell r="I10">
            <v>195000</v>
          </cell>
          <cell r="J10">
            <v>0</v>
          </cell>
          <cell r="K10">
            <v>0</v>
          </cell>
          <cell r="L10">
            <v>0</v>
          </cell>
          <cell r="M10">
            <v>20000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C12">
            <v>4000</v>
          </cell>
          <cell r="D12">
            <v>4000</v>
          </cell>
          <cell r="E12">
            <v>4000</v>
          </cell>
          <cell r="F12">
            <v>18000</v>
          </cell>
          <cell r="G12">
            <v>4000</v>
          </cell>
          <cell r="H12">
            <v>2000</v>
          </cell>
          <cell r="I12">
            <v>18000</v>
          </cell>
          <cell r="J12">
            <v>10</v>
          </cell>
          <cell r="K12">
            <v>50000</v>
          </cell>
          <cell r="L12">
            <v>2000</v>
          </cell>
          <cell r="M12">
            <v>28000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C13">
            <v>8000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H13">
            <v>0</v>
          </cell>
          <cell r="I13">
            <v>17</v>
          </cell>
          <cell r="J13">
            <v>17</v>
          </cell>
          <cell r="K13">
            <v>340000</v>
          </cell>
          <cell r="L13">
            <v>0</v>
          </cell>
          <cell r="M13">
            <v>161240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D14">
            <v>20000</v>
          </cell>
          <cell r="E14">
            <v>4800</v>
          </cell>
          <cell r="F14">
            <v>20000</v>
          </cell>
          <cell r="G14">
            <v>0</v>
          </cell>
          <cell r="H14">
            <v>2</v>
          </cell>
          <cell r="I14">
            <v>4800</v>
          </cell>
          <cell r="J14">
            <v>52000</v>
          </cell>
          <cell r="K14">
            <v>0</v>
          </cell>
          <cell r="L14">
            <v>0</v>
          </cell>
          <cell r="M14">
            <v>56800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D15">
            <v>3000</v>
          </cell>
          <cell r="E15">
            <v>3000</v>
          </cell>
          <cell r="F15">
            <v>0</v>
          </cell>
          <cell r="G15">
            <v>32</v>
          </cell>
          <cell r="H15">
            <v>32</v>
          </cell>
          <cell r="I15">
            <v>420000</v>
          </cell>
          <cell r="J15">
            <v>0</v>
          </cell>
          <cell r="K15">
            <v>0</v>
          </cell>
          <cell r="L15">
            <v>0</v>
          </cell>
          <cell r="M15">
            <v>33000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12</v>
          </cell>
          <cell r="B17" t="str">
            <v xml:space="preserve">  高萩市</v>
          </cell>
          <cell r="C17">
            <v>65600</v>
          </cell>
          <cell r="D17">
            <v>3200</v>
          </cell>
          <cell r="E17">
            <v>8400</v>
          </cell>
          <cell r="F17">
            <v>77200</v>
          </cell>
          <cell r="G17">
            <v>3200</v>
          </cell>
          <cell r="H17">
            <v>15</v>
          </cell>
          <cell r="I17">
            <v>8400</v>
          </cell>
          <cell r="J17">
            <v>75000</v>
          </cell>
          <cell r="K17">
            <v>0</v>
          </cell>
          <cell r="L17">
            <v>0</v>
          </cell>
          <cell r="M17">
            <v>77200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C19">
            <v>0</v>
          </cell>
          <cell r="D19">
            <v>0</v>
          </cell>
          <cell r="E19">
            <v>15</v>
          </cell>
          <cell r="F19">
            <v>15</v>
          </cell>
          <cell r="G19">
            <v>100000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C20">
            <v>21600</v>
          </cell>
          <cell r="D20">
            <v>21600</v>
          </cell>
          <cell r="E20">
            <v>0</v>
          </cell>
          <cell r="F20">
            <v>36</v>
          </cell>
          <cell r="G20">
            <v>36</v>
          </cell>
          <cell r="H20">
            <v>303000</v>
          </cell>
          <cell r="I20">
            <v>21600</v>
          </cell>
          <cell r="J20">
            <v>0</v>
          </cell>
          <cell r="K20">
            <v>0</v>
          </cell>
          <cell r="L20">
            <v>0</v>
          </cell>
          <cell r="M20">
            <v>21600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C25">
            <v>2000</v>
          </cell>
          <cell r="D25">
            <v>2000</v>
          </cell>
          <cell r="E25">
            <v>2000</v>
          </cell>
          <cell r="F25">
            <v>21</v>
          </cell>
          <cell r="G25">
            <v>21</v>
          </cell>
          <cell r="H25">
            <v>392000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D26">
            <v>10000</v>
          </cell>
          <cell r="E26">
            <v>28000</v>
          </cell>
          <cell r="F26">
            <v>0</v>
          </cell>
          <cell r="G26">
            <v>15</v>
          </cell>
          <cell r="H26">
            <v>16</v>
          </cell>
          <cell r="I26">
            <v>10000</v>
          </cell>
          <cell r="J26">
            <v>0</v>
          </cell>
          <cell r="K26">
            <v>0</v>
          </cell>
          <cell r="L26">
            <v>0</v>
          </cell>
          <cell r="M26">
            <v>28000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D32">
            <v>2000</v>
          </cell>
          <cell r="E32">
            <v>2000</v>
          </cell>
          <cell r="F32">
            <v>20000</v>
          </cell>
          <cell r="G32">
            <v>0</v>
          </cell>
          <cell r="H32">
            <v>13</v>
          </cell>
          <cell r="I32">
            <v>2000</v>
          </cell>
          <cell r="J32">
            <v>190000</v>
          </cell>
          <cell r="K32">
            <v>0</v>
          </cell>
          <cell r="L32">
            <v>0</v>
          </cell>
          <cell r="M32">
            <v>20000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D34">
            <v>16754</v>
          </cell>
          <cell r="E34">
            <v>16754</v>
          </cell>
          <cell r="F34">
            <v>6300</v>
          </cell>
          <cell r="G34">
            <v>4000</v>
          </cell>
          <cell r="H34">
            <v>0</v>
          </cell>
          <cell r="I34">
            <v>6300</v>
          </cell>
          <cell r="J34">
            <v>4</v>
          </cell>
          <cell r="K34">
            <v>40000</v>
          </cell>
          <cell r="L34">
            <v>4400</v>
          </cell>
          <cell r="M34">
            <v>184554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C36">
            <v>7200</v>
          </cell>
          <cell r="D36">
            <v>7200</v>
          </cell>
          <cell r="E36">
            <v>0</v>
          </cell>
          <cell r="F36">
            <v>4</v>
          </cell>
          <cell r="G36">
            <v>4</v>
          </cell>
          <cell r="H36">
            <v>28000</v>
          </cell>
          <cell r="I36">
            <v>7200</v>
          </cell>
          <cell r="J36">
            <v>0</v>
          </cell>
          <cell r="K36">
            <v>0</v>
          </cell>
          <cell r="L36">
            <v>0</v>
          </cell>
          <cell r="M36">
            <v>7200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C38">
            <v>0</v>
          </cell>
          <cell r="D38">
            <v>0</v>
          </cell>
          <cell r="E38">
            <v>7</v>
          </cell>
          <cell r="F38">
            <v>7</v>
          </cell>
          <cell r="G38">
            <v>120000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C39">
            <v>2000</v>
          </cell>
          <cell r="D39">
            <v>2400</v>
          </cell>
          <cell r="E39">
            <v>2000</v>
          </cell>
          <cell r="F39">
            <v>0</v>
          </cell>
          <cell r="G39">
            <v>2400</v>
          </cell>
          <cell r="H39">
            <v>25</v>
          </cell>
          <cell r="I39">
            <v>232000</v>
          </cell>
          <cell r="J39">
            <v>0</v>
          </cell>
          <cell r="K39">
            <v>0</v>
          </cell>
          <cell r="L39">
            <v>0</v>
          </cell>
          <cell r="M39">
            <v>4400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C40">
            <v>0</v>
          </cell>
          <cell r="D40">
            <v>0</v>
          </cell>
          <cell r="E40">
            <v>5</v>
          </cell>
          <cell r="F40">
            <v>5</v>
          </cell>
          <cell r="G40">
            <v>50000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C43">
            <v>0</v>
          </cell>
          <cell r="D43">
            <v>0</v>
          </cell>
          <cell r="E43">
            <v>15</v>
          </cell>
          <cell r="F43">
            <v>15</v>
          </cell>
          <cell r="G43">
            <v>490000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C44">
            <v>47000</v>
          </cell>
          <cell r="D44">
            <v>12000</v>
          </cell>
          <cell r="E44">
            <v>47000</v>
          </cell>
          <cell r="F44">
            <v>87500</v>
          </cell>
          <cell r="G44">
            <v>12000</v>
          </cell>
          <cell r="H44">
            <v>6</v>
          </cell>
          <cell r="I44">
            <v>28500</v>
          </cell>
          <cell r="J44">
            <v>180000</v>
          </cell>
          <cell r="K44">
            <v>0</v>
          </cell>
          <cell r="L44">
            <v>0</v>
          </cell>
          <cell r="M44">
            <v>87500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D46">
            <v>10000</v>
          </cell>
          <cell r="E46">
            <v>10000</v>
          </cell>
          <cell r="F46">
            <v>3000</v>
          </cell>
          <cell r="G46">
            <v>2600</v>
          </cell>
          <cell r="H46">
            <v>197100</v>
          </cell>
          <cell r="I46">
            <v>30000</v>
          </cell>
          <cell r="J46">
            <v>22</v>
          </cell>
          <cell r="K46">
            <v>34</v>
          </cell>
          <cell r="L46">
            <v>340000</v>
          </cell>
          <cell r="M46">
            <v>197100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C48">
            <v>8600</v>
          </cell>
          <cell r="D48">
            <v>15200</v>
          </cell>
          <cell r="E48">
            <v>8600</v>
          </cell>
          <cell r="F48">
            <v>0</v>
          </cell>
          <cell r="G48">
            <v>17</v>
          </cell>
          <cell r="H48">
            <v>17</v>
          </cell>
          <cell r="I48">
            <v>15200</v>
          </cell>
          <cell r="J48">
            <v>0</v>
          </cell>
          <cell r="K48">
            <v>0</v>
          </cell>
          <cell r="L48">
            <v>0</v>
          </cell>
          <cell r="M48">
            <v>23800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F49">
            <v>3600</v>
          </cell>
          <cell r="G49">
            <v>3600</v>
          </cell>
          <cell r="H49">
            <v>100600</v>
          </cell>
          <cell r="I49">
            <v>4500</v>
          </cell>
          <cell r="J49">
            <v>11</v>
          </cell>
          <cell r="K49">
            <v>11</v>
          </cell>
          <cell r="L49">
            <v>210640</v>
          </cell>
          <cell r="M49">
            <v>100600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F50">
            <v>1280</v>
          </cell>
          <cell r="G50">
            <v>1280</v>
          </cell>
          <cell r="H50">
            <v>29280</v>
          </cell>
          <cell r="I50">
            <v>4000</v>
          </cell>
          <cell r="J50">
            <v>16</v>
          </cell>
          <cell r="K50">
            <v>16</v>
          </cell>
          <cell r="L50">
            <v>228900</v>
          </cell>
          <cell r="M50">
            <v>29280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D51">
            <v>480</v>
          </cell>
          <cell r="E51">
            <v>10000</v>
          </cell>
          <cell r="F51">
            <v>28480</v>
          </cell>
          <cell r="G51">
            <v>480</v>
          </cell>
          <cell r="H51">
            <v>17</v>
          </cell>
          <cell r="I51">
            <v>10000</v>
          </cell>
          <cell r="J51">
            <v>100000</v>
          </cell>
          <cell r="K51">
            <v>0</v>
          </cell>
          <cell r="L51">
            <v>0</v>
          </cell>
          <cell r="M51">
            <v>28480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D52">
            <v>5250</v>
          </cell>
          <cell r="E52">
            <v>5250</v>
          </cell>
          <cell r="F52">
            <v>21000</v>
          </cell>
          <cell r="G52">
            <v>1600</v>
          </cell>
          <cell r="H52">
            <v>0</v>
          </cell>
          <cell r="I52">
            <v>21000</v>
          </cell>
          <cell r="J52">
            <v>7</v>
          </cell>
          <cell r="K52">
            <v>110000</v>
          </cell>
          <cell r="L52">
            <v>14000</v>
          </cell>
          <cell r="M52">
            <v>67850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C54">
            <v>20000</v>
          </cell>
          <cell r="D54">
            <v>20000</v>
          </cell>
          <cell r="E54">
            <v>5</v>
          </cell>
          <cell r="F54">
            <v>20</v>
          </cell>
          <cell r="G54">
            <v>75000</v>
          </cell>
          <cell r="H54">
            <v>75000</v>
          </cell>
          <cell r="I54">
            <v>20000</v>
          </cell>
          <cell r="J54">
            <v>7</v>
          </cell>
          <cell r="K54">
            <v>105000</v>
          </cell>
          <cell r="L54">
            <v>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C56">
            <v>500</v>
          </cell>
          <cell r="D56">
            <v>800</v>
          </cell>
          <cell r="E56">
            <v>500</v>
          </cell>
          <cell r="F56">
            <v>5300</v>
          </cell>
          <cell r="G56">
            <v>800</v>
          </cell>
          <cell r="H56">
            <v>3</v>
          </cell>
          <cell r="I56">
            <v>4000</v>
          </cell>
          <cell r="J56">
            <v>18000</v>
          </cell>
          <cell r="K56">
            <v>0</v>
          </cell>
          <cell r="L56">
            <v>0</v>
          </cell>
          <cell r="M56">
            <v>5300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C57">
            <v>52000</v>
          </cell>
          <cell r="D57">
            <v>30000</v>
          </cell>
          <cell r="E57">
            <v>52000</v>
          </cell>
          <cell r="F57">
            <v>30000</v>
          </cell>
          <cell r="G57">
            <v>0</v>
          </cell>
          <cell r="H57">
            <v>9</v>
          </cell>
          <cell r="I57">
            <v>6000</v>
          </cell>
          <cell r="J57">
            <v>80000</v>
          </cell>
          <cell r="K57">
            <v>0</v>
          </cell>
          <cell r="L57">
            <v>0</v>
          </cell>
          <cell r="M57">
            <v>88000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C58">
            <v>0</v>
          </cell>
          <cell r="D58">
            <v>0</v>
          </cell>
          <cell r="E58">
            <v>5</v>
          </cell>
          <cell r="F58">
            <v>5</v>
          </cell>
          <cell r="G58">
            <v>100000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C61">
            <v>0</v>
          </cell>
          <cell r="D61">
            <v>0</v>
          </cell>
          <cell r="E61">
            <v>6</v>
          </cell>
          <cell r="F61">
            <v>6</v>
          </cell>
          <cell r="G61">
            <v>60000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C69">
            <v>2400</v>
          </cell>
          <cell r="D69">
            <v>1600</v>
          </cell>
          <cell r="E69">
            <v>2400</v>
          </cell>
          <cell r="F69">
            <v>29600</v>
          </cell>
          <cell r="G69">
            <v>1600</v>
          </cell>
          <cell r="H69">
            <v>14</v>
          </cell>
          <cell r="I69">
            <v>25600</v>
          </cell>
          <cell r="J69">
            <v>220000</v>
          </cell>
          <cell r="K69">
            <v>0</v>
          </cell>
          <cell r="L69">
            <v>0</v>
          </cell>
          <cell r="M69">
            <v>29600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C71">
            <v>11000</v>
          </cell>
          <cell r="D71">
            <v>9000</v>
          </cell>
          <cell r="E71">
            <v>11000</v>
          </cell>
          <cell r="F71">
            <v>0</v>
          </cell>
          <cell r="G71">
            <v>10</v>
          </cell>
          <cell r="H71">
            <v>10</v>
          </cell>
          <cell r="I71">
            <v>9000</v>
          </cell>
          <cell r="J71">
            <v>0</v>
          </cell>
          <cell r="K71">
            <v>0</v>
          </cell>
          <cell r="L71">
            <v>0</v>
          </cell>
          <cell r="M71">
            <v>20000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D73">
            <v>5000</v>
          </cell>
          <cell r="E73">
            <v>5000</v>
          </cell>
          <cell r="F73">
            <v>42000</v>
          </cell>
          <cell r="G73">
            <v>4000</v>
          </cell>
          <cell r="H73">
            <v>0</v>
          </cell>
          <cell r="I73">
            <v>42000</v>
          </cell>
          <cell r="J73">
            <v>10</v>
          </cell>
          <cell r="K73">
            <v>310000</v>
          </cell>
          <cell r="L73">
            <v>22000</v>
          </cell>
          <cell r="M73">
            <v>93000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C74">
            <v>0</v>
          </cell>
          <cell r="D74">
            <v>0</v>
          </cell>
          <cell r="E74">
            <v>9</v>
          </cell>
          <cell r="F74">
            <v>9</v>
          </cell>
          <cell r="G74">
            <v>180000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C83">
            <v>13700</v>
          </cell>
          <cell r="D83">
            <v>14400</v>
          </cell>
          <cell r="E83">
            <v>13700</v>
          </cell>
          <cell r="F83">
            <v>0</v>
          </cell>
          <cell r="G83">
            <v>8</v>
          </cell>
          <cell r="H83">
            <v>8</v>
          </cell>
          <cell r="I83">
            <v>14400</v>
          </cell>
          <cell r="J83">
            <v>0</v>
          </cell>
          <cell r="K83">
            <v>0</v>
          </cell>
          <cell r="L83">
            <v>0</v>
          </cell>
          <cell r="M83">
            <v>28100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C85">
            <v>0</v>
          </cell>
          <cell r="D85">
            <v>0</v>
          </cell>
          <cell r="E85">
            <v>3</v>
          </cell>
          <cell r="F85">
            <v>3</v>
          </cell>
          <cell r="G85">
            <v>90000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C89">
            <v>0</v>
          </cell>
          <cell r="D89">
            <v>0</v>
          </cell>
          <cell r="E89">
            <v>10</v>
          </cell>
          <cell r="F89">
            <v>10</v>
          </cell>
          <cell r="G89">
            <v>200000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D90">
            <v>1600</v>
          </cell>
          <cell r="E90">
            <v>4000</v>
          </cell>
          <cell r="F90">
            <v>55600</v>
          </cell>
          <cell r="G90">
            <v>1600</v>
          </cell>
          <cell r="H90">
            <v>9</v>
          </cell>
          <cell r="I90">
            <v>4000</v>
          </cell>
          <cell r="J90">
            <v>90000</v>
          </cell>
          <cell r="K90">
            <v>18000</v>
          </cell>
          <cell r="L90">
            <v>0</v>
          </cell>
          <cell r="M90">
            <v>55600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D91">
            <v>2000</v>
          </cell>
          <cell r="E91">
            <v>2000</v>
          </cell>
          <cell r="F91">
            <v>95200</v>
          </cell>
          <cell r="G91">
            <v>0</v>
          </cell>
          <cell r="H91">
            <v>4</v>
          </cell>
          <cell r="I91">
            <v>19200</v>
          </cell>
          <cell r="J91">
            <v>80000</v>
          </cell>
          <cell r="K91">
            <v>4400</v>
          </cell>
          <cell r="L91">
            <v>0</v>
          </cell>
          <cell r="M91">
            <v>95200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C93">
            <v>0</v>
          </cell>
          <cell r="D93">
            <v>0</v>
          </cell>
          <cell r="E93">
            <v>3</v>
          </cell>
          <cell r="F93">
            <v>3</v>
          </cell>
          <cell r="G93">
            <v>30000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C99">
            <v>0</v>
          </cell>
          <cell r="D99">
            <v>0</v>
          </cell>
          <cell r="E99">
            <v>12</v>
          </cell>
          <cell r="F99">
            <v>12</v>
          </cell>
          <cell r="G99">
            <v>120000</v>
          </cell>
          <cell r="H99">
            <v>40000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C100">
            <v>0</v>
          </cell>
          <cell r="D100">
            <v>0</v>
          </cell>
          <cell r="E100">
            <v>4</v>
          </cell>
          <cell r="F100">
            <v>4</v>
          </cell>
          <cell r="G100">
            <v>65000</v>
          </cell>
          <cell r="H100">
            <v>11000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C101">
            <v>0</v>
          </cell>
          <cell r="D101">
            <v>0</v>
          </cell>
          <cell r="E101">
            <v>7</v>
          </cell>
          <cell r="F101">
            <v>7</v>
          </cell>
          <cell r="G101">
            <v>80000</v>
          </cell>
          <cell r="H101">
            <v>133000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C102">
            <v>0</v>
          </cell>
          <cell r="D102">
            <v>0</v>
          </cell>
          <cell r="E102">
            <v>6</v>
          </cell>
          <cell r="F102">
            <v>6</v>
          </cell>
          <cell r="G102">
            <v>150000</v>
          </cell>
          <cell r="H102">
            <v>13940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C103">
            <v>0</v>
          </cell>
          <cell r="D103">
            <v>0</v>
          </cell>
          <cell r="E103">
            <v>13</v>
          </cell>
          <cell r="F103">
            <v>13</v>
          </cell>
          <cell r="G103">
            <v>260000</v>
          </cell>
          <cell r="H103">
            <v>26000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6">
          <cell r="B106" t="str">
            <v>市町村等計</v>
          </cell>
          <cell r="C106">
            <v>795100</v>
          </cell>
          <cell r="D106">
            <v>56000</v>
          </cell>
          <cell r="E106">
            <v>238804</v>
          </cell>
          <cell r="F106">
            <v>153000</v>
          </cell>
          <cell r="G106">
            <v>61400</v>
          </cell>
          <cell r="H106">
            <v>2000</v>
          </cell>
          <cell r="I106">
            <v>344317</v>
          </cell>
          <cell r="J106">
            <v>0</v>
          </cell>
          <cell r="K106">
            <v>0</v>
          </cell>
          <cell r="L106">
            <v>0</v>
          </cell>
          <cell r="M106">
            <v>1650621</v>
          </cell>
          <cell r="N106">
            <v>5</v>
          </cell>
          <cell r="O106">
            <v>20</v>
          </cell>
          <cell r="P106">
            <v>75000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75000</v>
          </cell>
          <cell r="AA106">
            <v>511</v>
          </cell>
          <cell r="AB106">
            <v>535</v>
          </cell>
          <cell r="AC106">
            <v>7187540</v>
          </cell>
          <cell r="AD106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FDB71-60E6-4895-88DF-14AA67A85D09}">
  <sheetPr>
    <tabColor rgb="FFFFFF00"/>
    <pageSetUpPr fitToPage="1"/>
  </sheetPr>
  <dimension ref="A1:U77"/>
  <sheetViews>
    <sheetView tabSelected="1" view="pageBreakPreview" zoomScale="85" zoomScaleNormal="100" zoomScaleSheetLayoutView="85" workbookViewId="0">
      <selection activeCell="H10" sqref="H9:H10"/>
    </sheetView>
  </sheetViews>
  <sheetFormatPr defaultColWidth="9.875" defaultRowHeight="18.75"/>
  <cols>
    <col min="1" max="1" width="1.75" style="4" customWidth="1"/>
    <col min="2" max="2" width="5.125" style="2" customWidth="1"/>
    <col min="3" max="3" width="21.125" style="2" customWidth="1"/>
    <col min="4" max="4" width="30.625" style="2" customWidth="1"/>
    <col min="5" max="5" width="18.5" style="2" customWidth="1"/>
    <col min="6" max="6" width="18.375" style="2" customWidth="1"/>
    <col min="7" max="7" width="17.375" style="2" customWidth="1"/>
    <col min="8" max="8" width="20.375" style="2" customWidth="1"/>
    <col min="9" max="14" width="16.5" style="3" customWidth="1"/>
    <col min="15" max="15" width="27.875" style="2" customWidth="1"/>
    <col min="16" max="16" width="31.375" style="4" customWidth="1"/>
    <col min="17" max="17" width="5.25" style="4" customWidth="1"/>
    <col min="18" max="16384" width="9.875" style="4"/>
  </cols>
  <sheetData>
    <row r="1" spans="1:16" ht="27" customHeight="1">
      <c r="A1" s="130" t="s">
        <v>59</v>
      </c>
      <c r="B1" s="1"/>
    </row>
    <row r="2" spans="1:16" ht="20.25" customHeight="1"/>
    <row r="3" spans="1:16" ht="25.5" customHeight="1">
      <c r="B3" s="209" t="s">
        <v>60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6" ht="19.5" thickBot="1">
      <c r="C4" s="5"/>
      <c r="D4" s="6"/>
    </row>
    <row r="5" spans="1:16" ht="50.1" customHeight="1" thickBot="1">
      <c r="C5" s="5"/>
      <c r="D5" s="6"/>
      <c r="M5" s="7" t="s">
        <v>0</v>
      </c>
      <c r="N5" s="211"/>
      <c r="O5" s="212"/>
      <c r="P5" s="213"/>
    </row>
    <row r="6" spans="1:16" ht="18.95" customHeight="1">
      <c r="O6" s="8"/>
    </row>
    <row r="7" spans="1:16" ht="18" customHeight="1">
      <c r="B7" s="9" t="s">
        <v>1</v>
      </c>
      <c r="C7" s="10"/>
      <c r="D7" s="10"/>
      <c r="E7" s="11"/>
      <c r="F7" s="11"/>
      <c r="G7" s="11"/>
      <c r="H7" s="12"/>
      <c r="I7" s="12"/>
      <c r="J7" s="12"/>
      <c r="K7" s="12"/>
      <c r="L7" s="12"/>
      <c r="M7" s="12"/>
      <c r="N7" s="2"/>
    </row>
    <row r="8" spans="1:16" ht="9" customHeight="1" thickBot="1">
      <c r="B8" s="9"/>
      <c r="C8" s="10"/>
      <c r="D8" s="10"/>
      <c r="E8" s="11"/>
      <c r="F8" s="11"/>
      <c r="G8" s="11"/>
      <c r="H8" s="12"/>
      <c r="I8" s="12"/>
      <c r="J8" s="12"/>
      <c r="K8" s="12"/>
      <c r="L8" s="12"/>
      <c r="M8" s="12"/>
      <c r="N8" s="2"/>
    </row>
    <row r="9" spans="1:16" s="13" customFormat="1" ht="18" customHeight="1" thickBot="1">
      <c r="B9" s="11"/>
      <c r="C9" s="14"/>
      <c r="D9" s="15" t="s">
        <v>2</v>
      </c>
      <c r="E9" s="17" t="s">
        <v>3</v>
      </c>
      <c r="F9" s="16" t="s">
        <v>4</v>
      </c>
      <c r="G9" s="18"/>
      <c r="H9" s="18"/>
      <c r="I9" s="18"/>
      <c r="J9" s="18"/>
      <c r="K9" s="18"/>
      <c r="L9" s="18"/>
      <c r="M9" s="11"/>
    </row>
    <row r="10" spans="1:16" ht="18" customHeight="1">
      <c r="C10" s="214" t="s">
        <v>5</v>
      </c>
      <c r="D10" s="19" t="s">
        <v>6</v>
      </c>
      <c r="E10" s="215">
        <f>D30</f>
        <v>0</v>
      </c>
      <c r="F10" s="217">
        <f>M30</f>
        <v>0</v>
      </c>
      <c r="G10" s="20"/>
      <c r="H10" s="20"/>
      <c r="I10" s="20"/>
      <c r="J10" s="20"/>
      <c r="K10" s="20"/>
      <c r="L10" s="20"/>
      <c r="M10" s="2"/>
      <c r="N10" s="4"/>
      <c r="O10" s="4"/>
    </row>
    <row r="11" spans="1:16" ht="18" customHeight="1" thickBot="1">
      <c r="C11" s="214"/>
      <c r="D11" s="22" t="s">
        <v>7</v>
      </c>
      <c r="E11" s="216"/>
      <c r="F11" s="218"/>
      <c r="G11" s="20"/>
      <c r="H11" s="20"/>
      <c r="I11" s="20"/>
      <c r="J11" s="20"/>
      <c r="K11" s="20"/>
      <c r="L11" s="20"/>
      <c r="M11" s="2"/>
      <c r="N11" s="4"/>
      <c r="O11" s="4"/>
    </row>
    <row r="12" spans="1:16" ht="18" customHeight="1">
      <c r="C12" s="219" t="s">
        <v>8</v>
      </c>
      <c r="D12" s="69" t="s">
        <v>6</v>
      </c>
      <c r="E12" s="215">
        <f>D46</f>
        <v>0</v>
      </c>
      <c r="F12" s="217">
        <f>M46</f>
        <v>0</v>
      </c>
      <c r="G12" s="20"/>
      <c r="H12" s="20"/>
      <c r="I12" s="20"/>
      <c r="J12" s="20"/>
      <c r="K12" s="20"/>
      <c r="L12" s="20"/>
      <c r="M12" s="2"/>
      <c r="N12" s="4"/>
      <c r="O12" s="4"/>
    </row>
    <row r="13" spans="1:16" ht="18" customHeight="1" thickBot="1">
      <c r="C13" s="220"/>
      <c r="D13" s="23" t="s">
        <v>7</v>
      </c>
      <c r="E13" s="216"/>
      <c r="F13" s="218"/>
      <c r="G13" s="20"/>
      <c r="H13" s="20"/>
      <c r="I13" s="20"/>
      <c r="J13" s="20"/>
      <c r="K13" s="20"/>
      <c r="L13" s="20"/>
      <c r="M13" s="2"/>
      <c r="N13" s="4"/>
      <c r="O13" s="4"/>
    </row>
    <row r="14" spans="1:16" ht="18" customHeight="1">
      <c r="C14" s="214" t="s">
        <v>9</v>
      </c>
      <c r="D14" s="19" t="s">
        <v>6</v>
      </c>
      <c r="E14" s="215">
        <f>D62</f>
        <v>0</v>
      </c>
      <c r="F14" s="217">
        <f>M62</f>
        <v>0</v>
      </c>
      <c r="G14" s="20"/>
      <c r="H14" s="20"/>
      <c r="I14" s="20"/>
      <c r="J14" s="20"/>
      <c r="K14" s="20"/>
      <c r="L14" s="20"/>
      <c r="M14" s="2"/>
      <c r="N14" s="4"/>
      <c r="O14" s="4"/>
    </row>
    <row r="15" spans="1:16" ht="18" customHeight="1" thickBot="1">
      <c r="C15" s="220"/>
      <c r="D15" s="23" t="s">
        <v>7</v>
      </c>
      <c r="E15" s="216"/>
      <c r="F15" s="218"/>
      <c r="G15" s="20"/>
      <c r="H15" s="20"/>
      <c r="I15" s="20"/>
      <c r="J15" s="20"/>
      <c r="K15" s="20"/>
      <c r="L15" s="20"/>
      <c r="M15" s="2"/>
      <c r="N15" s="4"/>
      <c r="O15" s="4"/>
    </row>
    <row r="16" spans="1:16" ht="24" customHeight="1" thickBot="1">
      <c r="C16" s="221" t="s">
        <v>10</v>
      </c>
      <c r="D16" s="222"/>
      <c r="E16" s="24">
        <f>SUM(E10:E15)</f>
        <v>0</v>
      </c>
      <c r="F16" s="25">
        <f>SUM(F10:F15)</f>
        <v>0</v>
      </c>
      <c r="G16" s="26"/>
      <c r="H16" s="26"/>
      <c r="I16" s="26"/>
      <c r="J16" s="26"/>
      <c r="K16" s="26"/>
      <c r="L16" s="26"/>
      <c r="M16" s="2"/>
      <c r="N16" s="4"/>
      <c r="O16" s="4"/>
    </row>
    <row r="17" spans="1:21" ht="30" customHeight="1">
      <c r="C17" s="10"/>
      <c r="D17" s="10"/>
      <c r="E17" s="11"/>
      <c r="F17" s="11"/>
      <c r="G17" s="11"/>
      <c r="H17" s="11"/>
      <c r="I17" s="27"/>
      <c r="J17" s="27"/>
      <c r="K17" s="27"/>
      <c r="L17" s="27"/>
      <c r="M17" s="27"/>
      <c r="N17" s="27"/>
      <c r="U17" s="28"/>
    </row>
    <row r="18" spans="1:21">
      <c r="B18" s="9" t="s">
        <v>11</v>
      </c>
      <c r="D18" s="11"/>
    </row>
    <row r="19" spans="1:21" ht="9" customHeight="1">
      <c r="B19" s="9"/>
      <c r="C19" s="10"/>
      <c r="D19" s="10"/>
      <c r="E19" s="11"/>
      <c r="F19" s="11"/>
      <c r="G19" s="11"/>
      <c r="H19" s="11"/>
      <c r="I19" s="12"/>
      <c r="J19" s="12"/>
      <c r="K19" s="12"/>
      <c r="L19" s="12"/>
      <c r="M19" s="12"/>
      <c r="N19" s="12"/>
    </row>
    <row r="20" spans="1:21" ht="22.5" customHeight="1" thickBot="1">
      <c r="B20" s="1" t="s">
        <v>12</v>
      </c>
      <c r="O20" s="29"/>
    </row>
    <row r="21" spans="1:21" ht="42.95" customHeight="1" thickTop="1">
      <c r="B21" s="223" t="s">
        <v>13</v>
      </c>
      <c r="C21" s="104" t="s">
        <v>89</v>
      </c>
      <c r="D21" s="31" t="s">
        <v>83</v>
      </c>
      <c r="E21" s="31" t="s">
        <v>90</v>
      </c>
      <c r="F21" s="31" t="s">
        <v>84</v>
      </c>
      <c r="G21" s="30" t="s">
        <v>85</v>
      </c>
      <c r="H21" s="30" t="s">
        <v>86</v>
      </c>
      <c r="I21" s="31" t="s">
        <v>14</v>
      </c>
      <c r="J21" s="32" t="s">
        <v>87</v>
      </c>
      <c r="K21" s="132" t="s">
        <v>15</v>
      </c>
      <c r="L21" s="145" t="s">
        <v>88</v>
      </c>
      <c r="M21" s="138" t="s">
        <v>19</v>
      </c>
      <c r="N21" s="32" t="s">
        <v>20</v>
      </c>
      <c r="O21" s="77" t="s">
        <v>21</v>
      </c>
      <c r="P21" s="71" t="s">
        <v>22</v>
      </c>
    </row>
    <row r="22" spans="1:21" s="34" customFormat="1" ht="12" customHeight="1" thickBot="1">
      <c r="B22" s="224"/>
      <c r="C22" s="84" t="s">
        <v>93</v>
      </c>
      <c r="D22" s="35" t="s">
        <v>24</v>
      </c>
      <c r="E22" s="35" t="s">
        <v>25</v>
      </c>
      <c r="F22" s="35" t="s">
        <v>26</v>
      </c>
      <c r="G22" s="35" t="s">
        <v>27</v>
      </c>
      <c r="H22" s="35" t="s">
        <v>28</v>
      </c>
      <c r="I22" s="35" t="s">
        <v>29</v>
      </c>
      <c r="J22" s="36" t="s">
        <v>30</v>
      </c>
      <c r="K22" s="133" t="s">
        <v>31</v>
      </c>
      <c r="L22" s="260" t="s">
        <v>94</v>
      </c>
      <c r="M22" s="139" t="s">
        <v>33</v>
      </c>
      <c r="N22" s="36" t="s">
        <v>34</v>
      </c>
      <c r="O22" s="78" t="s">
        <v>35</v>
      </c>
      <c r="P22" s="72" t="s">
        <v>95</v>
      </c>
    </row>
    <row r="23" spans="1:21" s="34" customFormat="1" ht="93.75" customHeight="1" thickBot="1">
      <c r="B23" s="123" t="s">
        <v>74</v>
      </c>
      <c r="C23" s="110" t="s">
        <v>91</v>
      </c>
      <c r="D23" s="99" t="s">
        <v>82</v>
      </c>
      <c r="E23" s="146">
        <v>4150000000</v>
      </c>
      <c r="F23" s="38" t="s">
        <v>58</v>
      </c>
      <c r="G23" s="38">
        <v>600000</v>
      </c>
      <c r="H23" s="38">
        <v>0</v>
      </c>
      <c r="I23" s="39">
        <f t="shared" ref="I23:I28" si="0">G23-H23</f>
        <v>600000</v>
      </c>
      <c r="J23" s="40">
        <f>175000*M23</f>
        <v>525000</v>
      </c>
      <c r="K23" s="134">
        <f t="shared" ref="K23:L28" si="1">IF(I23&gt;J23,J23,I23)</f>
        <v>525000</v>
      </c>
      <c r="L23" s="261">
        <f>K23</f>
        <v>525000</v>
      </c>
      <c r="M23" s="140">
        <v>3</v>
      </c>
      <c r="N23" s="42" t="s">
        <v>39</v>
      </c>
      <c r="O23" s="79" t="s">
        <v>40</v>
      </c>
      <c r="P23" s="73" t="s">
        <v>81</v>
      </c>
    </row>
    <row r="24" spans="1:21" s="34" customFormat="1" ht="50.1" customHeight="1">
      <c r="A24" s="43"/>
      <c r="B24" s="83">
        <v>1</v>
      </c>
      <c r="C24" s="108"/>
      <c r="D24" s="100"/>
      <c r="E24" s="45"/>
      <c r="F24" s="45"/>
      <c r="G24" s="45"/>
      <c r="H24" s="45"/>
      <c r="I24" s="39">
        <f>G24-H24</f>
        <v>0</v>
      </c>
      <c r="J24" s="41">
        <f>175000*$M24</f>
        <v>0</v>
      </c>
      <c r="K24" s="134">
        <f>IF(I24&gt;J24,J24,I24)</f>
        <v>0</v>
      </c>
      <c r="L24" s="259">
        <f>IF(J24&gt;K24,K24,J24)</f>
        <v>0</v>
      </c>
      <c r="M24" s="141"/>
      <c r="N24" s="48"/>
      <c r="O24" s="80"/>
      <c r="P24" s="74"/>
    </row>
    <row r="25" spans="1:21" s="34" customFormat="1" ht="50.1" customHeight="1">
      <c r="A25" s="43"/>
      <c r="B25" s="70">
        <f>B24+1</f>
        <v>2</v>
      </c>
      <c r="C25" s="106"/>
      <c r="D25" s="101"/>
      <c r="E25" s="49"/>
      <c r="F25" s="49"/>
      <c r="G25" s="49"/>
      <c r="H25" s="49"/>
      <c r="I25" s="50">
        <f t="shared" si="0"/>
        <v>0</v>
      </c>
      <c r="J25" s="51">
        <f>175000*$M25</f>
        <v>0</v>
      </c>
      <c r="K25" s="135">
        <f t="shared" si="1"/>
        <v>0</v>
      </c>
      <c r="L25" s="144">
        <f t="shared" si="1"/>
        <v>0</v>
      </c>
      <c r="M25" s="142"/>
      <c r="N25" s="54"/>
      <c r="O25" s="81"/>
      <c r="P25" s="75"/>
    </row>
    <row r="26" spans="1:21" s="34" customFormat="1" ht="50.1" customHeight="1">
      <c r="A26" s="43"/>
      <c r="B26" s="70">
        <f t="shared" ref="B26:B28" si="2">B25+1</f>
        <v>3</v>
      </c>
      <c r="C26" s="106"/>
      <c r="D26" s="101"/>
      <c r="E26" s="49"/>
      <c r="F26" s="49"/>
      <c r="G26" s="49"/>
      <c r="H26" s="49"/>
      <c r="I26" s="50">
        <f t="shared" si="0"/>
        <v>0</v>
      </c>
      <c r="J26" s="51">
        <f>175000*$M26</f>
        <v>0</v>
      </c>
      <c r="K26" s="135">
        <f t="shared" si="1"/>
        <v>0</v>
      </c>
      <c r="L26" s="144">
        <f t="shared" si="1"/>
        <v>0</v>
      </c>
      <c r="M26" s="142"/>
      <c r="N26" s="54"/>
      <c r="O26" s="81"/>
      <c r="P26" s="75"/>
    </row>
    <row r="27" spans="1:21" s="34" customFormat="1" ht="50.1" customHeight="1">
      <c r="A27" s="43"/>
      <c r="B27" s="70">
        <f t="shared" si="2"/>
        <v>4</v>
      </c>
      <c r="C27" s="106"/>
      <c r="D27" s="101"/>
      <c r="E27" s="49"/>
      <c r="F27" s="49"/>
      <c r="G27" s="49"/>
      <c r="H27" s="49"/>
      <c r="I27" s="50">
        <f t="shared" si="0"/>
        <v>0</v>
      </c>
      <c r="J27" s="51">
        <f>175000*$M27</f>
        <v>0</v>
      </c>
      <c r="K27" s="135">
        <f t="shared" si="1"/>
        <v>0</v>
      </c>
      <c r="L27" s="144">
        <f t="shared" si="1"/>
        <v>0</v>
      </c>
      <c r="M27" s="142"/>
      <c r="N27" s="54"/>
      <c r="O27" s="81"/>
      <c r="P27" s="75"/>
    </row>
    <row r="28" spans="1:21" s="34" customFormat="1" ht="50.1" customHeight="1" thickBot="1">
      <c r="A28" s="43"/>
      <c r="B28" s="131">
        <f t="shared" si="2"/>
        <v>5</v>
      </c>
      <c r="C28" s="109"/>
      <c r="D28" s="161"/>
      <c r="E28" s="162"/>
      <c r="F28" s="162"/>
      <c r="G28" s="162"/>
      <c r="H28" s="162"/>
      <c r="I28" s="163">
        <f t="shared" si="0"/>
        <v>0</v>
      </c>
      <c r="J28" s="164">
        <f>175000*$M28</f>
        <v>0</v>
      </c>
      <c r="K28" s="165">
        <f t="shared" si="1"/>
        <v>0</v>
      </c>
      <c r="L28" s="166">
        <f t="shared" si="1"/>
        <v>0</v>
      </c>
      <c r="M28" s="167"/>
      <c r="N28" s="168"/>
      <c r="O28" s="169"/>
      <c r="P28" s="170"/>
    </row>
    <row r="29" spans="1:21" ht="12" customHeight="1">
      <c r="B29" s="225"/>
      <c r="C29" s="96"/>
      <c r="D29" s="102" t="s">
        <v>41</v>
      </c>
      <c r="E29" s="227"/>
      <c r="F29" s="56" t="s">
        <v>42</v>
      </c>
      <c r="G29" s="57" t="s">
        <v>43</v>
      </c>
      <c r="H29" s="58" t="s">
        <v>43</v>
      </c>
      <c r="I29" s="58" t="s">
        <v>43</v>
      </c>
      <c r="J29" s="58" t="s">
        <v>43</v>
      </c>
      <c r="K29" s="136" t="s">
        <v>43</v>
      </c>
      <c r="L29" s="171" t="s">
        <v>43</v>
      </c>
      <c r="M29" s="58" t="s">
        <v>44</v>
      </c>
      <c r="N29" s="244"/>
      <c r="O29" s="229"/>
      <c r="P29" s="231"/>
    </row>
    <row r="30" spans="1:21" ht="36" customHeight="1" thickBot="1">
      <c r="B30" s="226"/>
      <c r="C30" s="97"/>
      <c r="D30" s="103">
        <f>COUNTA(D24:D28)</f>
        <v>0</v>
      </c>
      <c r="E30" s="228"/>
      <c r="F30" s="35">
        <f>SUMPRODUCT((F24:F28&lt;&gt;"")/COUNTIF(F24:F28,F24:F28&amp;""))</f>
        <v>0</v>
      </c>
      <c r="G30" s="59">
        <f>SUM(G24:G28)</f>
        <v>0</v>
      </c>
      <c r="H30" s="59">
        <f t="shared" ref="H30:M30" si="3">SUM(H24:H28)</f>
        <v>0</v>
      </c>
      <c r="I30" s="59">
        <f t="shared" si="3"/>
        <v>0</v>
      </c>
      <c r="J30" s="59">
        <f t="shared" si="3"/>
        <v>0</v>
      </c>
      <c r="K30" s="137">
        <f t="shared" si="3"/>
        <v>0</v>
      </c>
      <c r="L30" s="172">
        <f t="shared" si="3"/>
        <v>0</v>
      </c>
      <c r="M30" s="143">
        <f t="shared" si="3"/>
        <v>0</v>
      </c>
      <c r="N30" s="240"/>
      <c r="O30" s="230"/>
      <c r="P30" s="232"/>
    </row>
    <row r="31" spans="1:21" ht="30" customHeight="1">
      <c r="E31" s="60"/>
      <c r="O31" s="4"/>
    </row>
    <row r="32" spans="1:21" ht="23.25" customHeight="1" thickBot="1">
      <c r="B32" s="1" t="s">
        <v>45</v>
      </c>
      <c r="O32" s="4"/>
    </row>
    <row r="33" spans="1:16" ht="36" customHeight="1">
      <c r="B33" s="233" t="s">
        <v>13</v>
      </c>
      <c r="C33" s="104" t="s">
        <v>89</v>
      </c>
      <c r="D33" s="31" t="s">
        <v>83</v>
      </c>
      <c r="E33" s="31" t="s">
        <v>90</v>
      </c>
      <c r="F33" s="31" t="s">
        <v>84</v>
      </c>
      <c r="G33" s="30" t="s">
        <v>85</v>
      </c>
      <c r="H33" s="30" t="s">
        <v>86</v>
      </c>
      <c r="I33" s="31" t="s">
        <v>14</v>
      </c>
      <c r="J33" s="32" t="s">
        <v>87</v>
      </c>
      <c r="K33" s="32" t="s">
        <v>15</v>
      </c>
      <c r="L33" s="32" t="s">
        <v>92</v>
      </c>
      <c r="M33" s="32" t="s">
        <v>19</v>
      </c>
      <c r="N33" s="32" t="s">
        <v>20</v>
      </c>
      <c r="O33" s="32" t="s">
        <v>21</v>
      </c>
      <c r="P33" s="33" t="s">
        <v>22</v>
      </c>
    </row>
    <row r="34" spans="1:16" ht="12" customHeight="1" thickBot="1">
      <c r="A34" s="34"/>
      <c r="B34" s="234"/>
      <c r="C34" s="95"/>
      <c r="D34" s="38" t="s">
        <v>23</v>
      </c>
      <c r="E34" s="38" t="s">
        <v>25</v>
      </c>
      <c r="F34" s="38" t="s">
        <v>26</v>
      </c>
      <c r="G34" s="38" t="s">
        <v>27</v>
      </c>
      <c r="H34" s="38" t="s">
        <v>28</v>
      </c>
      <c r="I34" s="38" t="s">
        <v>29</v>
      </c>
      <c r="J34" s="40" t="s">
        <v>30</v>
      </c>
      <c r="K34" s="40" t="s">
        <v>31</v>
      </c>
      <c r="L34" s="40" t="s">
        <v>32</v>
      </c>
      <c r="M34" s="40" t="s">
        <v>35</v>
      </c>
      <c r="N34" s="40" t="s">
        <v>36</v>
      </c>
      <c r="O34" s="40" t="s">
        <v>37</v>
      </c>
      <c r="P34" s="37" t="s">
        <v>38</v>
      </c>
    </row>
    <row r="35" spans="1:16" ht="50.1" customHeight="1">
      <c r="A35" s="43"/>
      <c r="B35" s="88">
        <v>1</v>
      </c>
      <c r="C35" s="105"/>
      <c r="D35" s="100"/>
      <c r="E35" s="45"/>
      <c r="F35" s="45"/>
      <c r="G35" s="45"/>
      <c r="H35" s="45"/>
      <c r="I35" s="39">
        <f t="shared" ref="I35:I44" si="4">G35-H35</f>
        <v>0</v>
      </c>
      <c r="J35" s="41">
        <f t="shared" ref="J35:J44" si="5">175000*$M35</f>
        <v>0</v>
      </c>
      <c r="K35" s="41">
        <f t="shared" ref="K35:L44" si="6">IF(I35&gt;J35,J35,I35)</f>
        <v>0</v>
      </c>
      <c r="L35" s="46">
        <f t="shared" si="6"/>
        <v>0</v>
      </c>
      <c r="M35" s="47"/>
      <c r="N35" s="48"/>
      <c r="O35" s="80"/>
      <c r="P35" s="74"/>
    </row>
    <row r="36" spans="1:16" ht="50.1" customHeight="1">
      <c r="A36" s="43"/>
      <c r="B36" s="44">
        <f>B35+1</f>
        <v>2</v>
      </c>
      <c r="C36" s="106"/>
      <c r="D36" s="101"/>
      <c r="E36" s="49"/>
      <c r="F36" s="49"/>
      <c r="G36" s="49"/>
      <c r="H36" s="49"/>
      <c r="I36" s="50">
        <f t="shared" si="4"/>
        <v>0</v>
      </c>
      <c r="J36" s="51">
        <f t="shared" si="5"/>
        <v>0</v>
      </c>
      <c r="K36" s="51">
        <f t="shared" si="6"/>
        <v>0</v>
      </c>
      <c r="L36" s="52">
        <f t="shared" si="6"/>
        <v>0</v>
      </c>
      <c r="M36" s="53"/>
      <c r="N36" s="54"/>
      <c r="O36" s="81"/>
      <c r="P36" s="75"/>
    </row>
    <row r="37" spans="1:16" ht="50.1" customHeight="1">
      <c r="A37" s="43"/>
      <c r="B37" s="44">
        <f t="shared" ref="B37:B41" si="7">B36+1</f>
        <v>3</v>
      </c>
      <c r="C37" s="106"/>
      <c r="D37" s="101"/>
      <c r="E37" s="49"/>
      <c r="F37" s="49"/>
      <c r="G37" s="49"/>
      <c r="H37" s="49"/>
      <c r="I37" s="50">
        <f t="shared" si="4"/>
        <v>0</v>
      </c>
      <c r="J37" s="51">
        <f t="shared" si="5"/>
        <v>0</v>
      </c>
      <c r="K37" s="51">
        <f t="shared" si="6"/>
        <v>0</v>
      </c>
      <c r="L37" s="52">
        <f t="shared" si="6"/>
        <v>0</v>
      </c>
      <c r="M37" s="53"/>
      <c r="N37" s="54"/>
      <c r="O37" s="81"/>
      <c r="P37" s="75"/>
    </row>
    <row r="38" spans="1:16" ht="50.1" customHeight="1">
      <c r="A38" s="43"/>
      <c r="B38" s="44">
        <f t="shared" si="7"/>
        <v>4</v>
      </c>
      <c r="C38" s="106"/>
      <c r="D38" s="101"/>
      <c r="E38" s="49"/>
      <c r="F38" s="49"/>
      <c r="G38" s="49"/>
      <c r="H38" s="49"/>
      <c r="I38" s="50">
        <f t="shared" si="4"/>
        <v>0</v>
      </c>
      <c r="J38" s="51">
        <f t="shared" si="5"/>
        <v>0</v>
      </c>
      <c r="K38" s="51">
        <f t="shared" si="6"/>
        <v>0</v>
      </c>
      <c r="L38" s="52">
        <f t="shared" si="6"/>
        <v>0</v>
      </c>
      <c r="M38" s="53"/>
      <c r="N38" s="54"/>
      <c r="O38" s="81"/>
      <c r="P38" s="75"/>
    </row>
    <row r="39" spans="1:16" ht="50.1" customHeight="1">
      <c r="A39" s="43"/>
      <c r="B39" s="44">
        <f t="shared" si="7"/>
        <v>5</v>
      </c>
      <c r="C39" s="106"/>
      <c r="D39" s="101"/>
      <c r="E39" s="49"/>
      <c r="F39" s="49"/>
      <c r="G39" s="49"/>
      <c r="H39" s="49"/>
      <c r="I39" s="50">
        <f t="shared" si="4"/>
        <v>0</v>
      </c>
      <c r="J39" s="51">
        <f t="shared" si="5"/>
        <v>0</v>
      </c>
      <c r="K39" s="51">
        <f t="shared" si="6"/>
        <v>0</v>
      </c>
      <c r="L39" s="52">
        <f t="shared" si="6"/>
        <v>0</v>
      </c>
      <c r="M39" s="53"/>
      <c r="N39" s="54"/>
      <c r="O39" s="81"/>
      <c r="P39" s="75"/>
    </row>
    <row r="40" spans="1:16" ht="50.1" customHeight="1">
      <c r="A40" s="43"/>
      <c r="B40" s="44">
        <f t="shared" si="7"/>
        <v>6</v>
      </c>
      <c r="C40" s="106"/>
      <c r="D40" s="101"/>
      <c r="E40" s="49"/>
      <c r="F40" s="49"/>
      <c r="G40" s="49"/>
      <c r="H40" s="49"/>
      <c r="I40" s="50">
        <f t="shared" si="4"/>
        <v>0</v>
      </c>
      <c r="J40" s="51">
        <f t="shared" si="5"/>
        <v>0</v>
      </c>
      <c r="K40" s="51">
        <f t="shared" si="6"/>
        <v>0</v>
      </c>
      <c r="L40" s="52">
        <f t="shared" si="6"/>
        <v>0</v>
      </c>
      <c r="M40" s="53"/>
      <c r="N40" s="54"/>
      <c r="O40" s="81"/>
      <c r="P40" s="75"/>
    </row>
    <row r="41" spans="1:16" ht="50.1" customHeight="1">
      <c r="A41" s="43"/>
      <c r="B41" s="44">
        <f t="shared" si="7"/>
        <v>7</v>
      </c>
      <c r="C41" s="106"/>
      <c r="D41" s="101"/>
      <c r="E41" s="49"/>
      <c r="F41" s="49"/>
      <c r="G41" s="49"/>
      <c r="H41" s="49"/>
      <c r="I41" s="50">
        <f t="shared" si="4"/>
        <v>0</v>
      </c>
      <c r="J41" s="51">
        <f t="shared" si="5"/>
        <v>0</v>
      </c>
      <c r="K41" s="51">
        <f t="shared" si="6"/>
        <v>0</v>
      </c>
      <c r="L41" s="52">
        <f t="shared" si="6"/>
        <v>0</v>
      </c>
      <c r="M41" s="53"/>
      <c r="N41" s="54"/>
      <c r="O41" s="81"/>
      <c r="P41" s="75"/>
    </row>
    <row r="42" spans="1:16" ht="50.1" customHeight="1">
      <c r="A42" s="43"/>
      <c r="B42" s="44">
        <f>B41+1</f>
        <v>8</v>
      </c>
      <c r="C42" s="106"/>
      <c r="D42" s="101"/>
      <c r="E42" s="49"/>
      <c r="F42" s="49"/>
      <c r="G42" s="49"/>
      <c r="H42" s="49"/>
      <c r="I42" s="50">
        <f t="shared" si="4"/>
        <v>0</v>
      </c>
      <c r="J42" s="51">
        <f t="shared" si="5"/>
        <v>0</v>
      </c>
      <c r="K42" s="51">
        <f t="shared" si="6"/>
        <v>0</v>
      </c>
      <c r="L42" s="52">
        <f t="shared" si="6"/>
        <v>0</v>
      </c>
      <c r="M42" s="53"/>
      <c r="N42" s="54"/>
      <c r="O42" s="81"/>
      <c r="P42" s="75"/>
    </row>
    <row r="43" spans="1:16" ht="50.1" customHeight="1">
      <c r="A43" s="43"/>
      <c r="B43" s="44">
        <f>B42+1</f>
        <v>9</v>
      </c>
      <c r="C43" s="106"/>
      <c r="D43" s="101"/>
      <c r="E43" s="49"/>
      <c r="F43" s="49"/>
      <c r="G43" s="49"/>
      <c r="H43" s="49"/>
      <c r="I43" s="50">
        <f t="shared" si="4"/>
        <v>0</v>
      </c>
      <c r="J43" s="51">
        <f t="shared" si="5"/>
        <v>0</v>
      </c>
      <c r="K43" s="51">
        <f t="shared" si="6"/>
        <v>0</v>
      </c>
      <c r="L43" s="52">
        <f t="shared" si="6"/>
        <v>0</v>
      </c>
      <c r="M43" s="53"/>
      <c r="N43" s="54"/>
      <c r="O43" s="81"/>
      <c r="P43" s="75"/>
    </row>
    <row r="44" spans="1:16" ht="50.1" customHeight="1" thickBot="1">
      <c r="A44" s="43"/>
      <c r="B44" s="89">
        <f t="shared" ref="B44" si="8">B43+1</f>
        <v>10</v>
      </c>
      <c r="C44" s="107"/>
      <c r="D44" s="111"/>
      <c r="E44" s="90"/>
      <c r="F44" s="90"/>
      <c r="G44" s="90"/>
      <c r="H44" s="90"/>
      <c r="I44" s="91">
        <f t="shared" si="4"/>
        <v>0</v>
      </c>
      <c r="J44" s="92">
        <f t="shared" si="5"/>
        <v>0</v>
      </c>
      <c r="K44" s="92">
        <f t="shared" si="6"/>
        <v>0</v>
      </c>
      <c r="L44" s="93">
        <f>IF(J44&gt;K44,K44,J44)</f>
        <v>0</v>
      </c>
      <c r="M44" s="94"/>
      <c r="N44" s="55"/>
      <c r="O44" s="82"/>
      <c r="P44" s="76"/>
    </row>
    <row r="45" spans="1:16" ht="12" customHeight="1">
      <c r="B45" s="235"/>
      <c r="C45" s="98"/>
      <c r="D45" s="38" t="s">
        <v>41</v>
      </c>
      <c r="E45" s="237"/>
      <c r="F45" s="85" t="s">
        <v>46</v>
      </c>
      <c r="G45" s="86" t="s">
        <v>43</v>
      </c>
      <c r="H45" s="87" t="s">
        <v>43</v>
      </c>
      <c r="I45" s="87" t="s">
        <v>43</v>
      </c>
      <c r="J45" s="87" t="s">
        <v>43</v>
      </c>
      <c r="K45" s="87" t="s">
        <v>43</v>
      </c>
      <c r="L45" s="87" t="s">
        <v>43</v>
      </c>
      <c r="M45" s="87" t="s">
        <v>44</v>
      </c>
      <c r="N45" s="239"/>
      <c r="O45" s="241"/>
      <c r="P45" s="242"/>
    </row>
    <row r="46" spans="1:16" ht="36" customHeight="1" thickBot="1">
      <c r="B46" s="236"/>
      <c r="C46" s="97"/>
      <c r="D46" s="103">
        <f>COUNTA(D35:D44)</f>
        <v>0</v>
      </c>
      <c r="E46" s="238"/>
      <c r="F46" s="35">
        <f>SUMPRODUCT((F35:F44&lt;&gt;"")/COUNTIF(F35:F44,F35:F44&amp;""))</f>
        <v>0</v>
      </c>
      <c r="G46" s="59">
        <f>SUM(G35:G44)</f>
        <v>0</v>
      </c>
      <c r="H46" s="59">
        <f t="shared" ref="H46:M46" si="9">SUM(H35:H44)</f>
        <v>0</v>
      </c>
      <c r="I46" s="59">
        <f t="shared" si="9"/>
        <v>0</v>
      </c>
      <c r="J46" s="59">
        <f t="shared" si="9"/>
        <v>0</v>
      </c>
      <c r="K46" s="59">
        <f t="shared" si="9"/>
        <v>0</v>
      </c>
      <c r="L46" s="59">
        <f t="shared" si="9"/>
        <v>0</v>
      </c>
      <c r="M46" s="59">
        <f t="shared" si="9"/>
        <v>0</v>
      </c>
      <c r="N46" s="240"/>
      <c r="O46" s="230"/>
      <c r="P46" s="243"/>
    </row>
    <row r="47" spans="1:16" ht="30" customHeight="1">
      <c r="E47" s="60"/>
      <c r="O47" s="4"/>
    </row>
    <row r="48" spans="1:16" ht="23.25" customHeight="1" thickBot="1">
      <c r="B48" s="1" t="s">
        <v>47</v>
      </c>
      <c r="O48" s="4"/>
    </row>
    <row r="49" spans="1:16" ht="36" customHeight="1">
      <c r="B49" s="233" t="s">
        <v>13</v>
      </c>
      <c r="C49" s="154" t="s">
        <v>89</v>
      </c>
      <c r="D49" s="147" t="s">
        <v>83</v>
      </c>
      <c r="E49" s="31" t="s">
        <v>90</v>
      </c>
      <c r="F49" s="31" t="s">
        <v>84</v>
      </c>
      <c r="G49" s="30" t="s">
        <v>85</v>
      </c>
      <c r="H49" s="30" t="s">
        <v>86</v>
      </c>
      <c r="I49" s="31" t="s">
        <v>14</v>
      </c>
      <c r="J49" s="32" t="s">
        <v>87</v>
      </c>
      <c r="K49" s="32" t="s">
        <v>15</v>
      </c>
      <c r="L49" s="32" t="s">
        <v>92</v>
      </c>
      <c r="M49" s="32" t="s">
        <v>19</v>
      </c>
      <c r="N49" s="32" t="s">
        <v>20</v>
      </c>
      <c r="O49" s="32" t="s">
        <v>21</v>
      </c>
      <c r="P49" s="33" t="s">
        <v>22</v>
      </c>
    </row>
    <row r="50" spans="1:16" ht="12" customHeight="1" thickBot="1">
      <c r="A50" s="34"/>
      <c r="B50" s="234"/>
      <c r="C50" s="155"/>
      <c r="D50" s="148" t="s">
        <v>23</v>
      </c>
      <c r="E50" s="38" t="s">
        <v>25</v>
      </c>
      <c r="F50" s="38" t="s">
        <v>26</v>
      </c>
      <c r="G50" s="38" t="s">
        <v>27</v>
      </c>
      <c r="H50" s="38" t="s">
        <v>28</v>
      </c>
      <c r="I50" s="38" t="s">
        <v>29</v>
      </c>
      <c r="J50" s="40" t="s">
        <v>30</v>
      </c>
      <c r="K50" s="40" t="s">
        <v>31</v>
      </c>
      <c r="L50" s="40" t="s">
        <v>32</v>
      </c>
      <c r="M50" s="40" t="s">
        <v>35</v>
      </c>
      <c r="N50" s="40" t="s">
        <v>36</v>
      </c>
      <c r="O50" s="40" t="s">
        <v>37</v>
      </c>
      <c r="P50" s="37" t="s">
        <v>38</v>
      </c>
    </row>
    <row r="51" spans="1:16" ht="50.1" customHeight="1">
      <c r="A51" s="245"/>
      <c r="B51" s="88">
        <v>1</v>
      </c>
      <c r="C51" s="156"/>
      <c r="D51" s="149"/>
      <c r="E51" s="45"/>
      <c r="F51" s="45"/>
      <c r="G51" s="45"/>
      <c r="H51" s="45"/>
      <c r="I51" s="39">
        <f t="shared" ref="I51:I60" si="10">G51-H51</f>
        <v>0</v>
      </c>
      <c r="J51" s="41">
        <f>175000*$M51</f>
        <v>0</v>
      </c>
      <c r="K51" s="41">
        <f t="shared" ref="K51:L60" si="11">IF(I51&gt;J51,J51,I51)</f>
        <v>0</v>
      </c>
      <c r="L51" s="46">
        <f t="shared" si="11"/>
        <v>0</v>
      </c>
      <c r="M51" s="47"/>
      <c r="N51" s="48"/>
      <c r="O51" s="80"/>
      <c r="P51" s="74"/>
    </row>
    <row r="52" spans="1:16" ht="50.1" customHeight="1">
      <c r="A52" s="245"/>
      <c r="B52" s="44">
        <f>B51+1</f>
        <v>2</v>
      </c>
      <c r="C52" s="157"/>
      <c r="D52" s="150"/>
      <c r="E52" s="49"/>
      <c r="F52" s="49"/>
      <c r="G52" s="49"/>
      <c r="H52" s="49"/>
      <c r="I52" s="50">
        <f t="shared" si="10"/>
        <v>0</v>
      </c>
      <c r="J52" s="51">
        <f t="shared" ref="J52:J60" si="12">175000*$M52</f>
        <v>0</v>
      </c>
      <c r="K52" s="51">
        <f t="shared" si="11"/>
        <v>0</v>
      </c>
      <c r="L52" s="52">
        <f t="shared" si="11"/>
        <v>0</v>
      </c>
      <c r="M52" s="53"/>
      <c r="N52" s="54"/>
      <c r="O52" s="81"/>
      <c r="P52" s="75"/>
    </row>
    <row r="53" spans="1:16" ht="50.1" customHeight="1">
      <c r="A53" s="245"/>
      <c r="B53" s="44">
        <f t="shared" ref="B53:B58" si="13">B52+1</f>
        <v>3</v>
      </c>
      <c r="C53" s="157"/>
      <c r="D53" s="150"/>
      <c r="E53" s="49"/>
      <c r="F53" s="49"/>
      <c r="G53" s="49"/>
      <c r="H53" s="49"/>
      <c r="I53" s="50">
        <f t="shared" si="10"/>
        <v>0</v>
      </c>
      <c r="J53" s="51">
        <f t="shared" si="12"/>
        <v>0</v>
      </c>
      <c r="K53" s="51">
        <f t="shared" si="11"/>
        <v>0</v>
      </c>
      <c r="L53" s="52">
        <f t="shared" si="11"/>
        <v>0</v>
      </c>
      <c r="M53" s="53"/>
      <c r="N53" s="54"/>
      <c r="O53" s="81"/>
      <c r="P53" s="75"/>
    </row>
    <row r="54" spans="1:16" ht="50.1" customHeight="1">
      <c r="A54" s="245"/>
      <c r="B54" s="44">
        <f t="shared" si="13"/>
        <v>4</v>
      </c>
      <c r="C54" s="157"/>
      <c r="D54" s="150"/>
      <c r="E54" s="49"/>
      <c r="F54" s="49"/>
      <c r="G54" s="49"/>
      <c r="H54" s="49"/>
      <c r="I54" s="50">
        <f t="shared" si="10"/>
        <v>0</v>
      </c>
      <c r="J54" s="51">
        <f t="shared" si="12"/>
        <v>0</v>
      </c>
      <c r="K54" s="51">
        <f t="shared" si="11"/>
        <v>0</v>
      </c>
      <c r="L54" s="52">
        <f t="shared" si="11"/>
        <v>0</v>
      </c>
      <c r="M54" s="53"/>
      <c r="N54" s="54"/>
      <c r="O54" s="81"/>
      <c r="P54" s="75"/>
    </row>
    <row r="55" spans="1:16" ht="50.1" customHeight="1">
      <c r="A55" s="245"/>
      <c r="B55" s="44">
        <f t="shared" si="13"/>
        <v>5</v>
      </c>
      <c r="C55" s="157"/>
      <c r="D55" s="150"/>
      <c r="E55" s="49"/>
      <c r="F55" s="49"/>
      <c r="G55" s="49"/>
      <c r="H55" s="49"/>
      <c r="I55" s="50">
        <f t="shared" si="10"/>
        <v>0</v>
      </c>
      <c r="J55" s="51">
        <f t="shared" si="12"/>
        <v>0</v>
      </c>
      <c r="K55" s="51">
        <f t="shared" si="11"/>
        <v>0</v>
      </c>
      <c r="L55" s="52">
        <f t="shared" si="11"/>
        <v>0</v>
      </c>
      <c r="M55" s="53"/>
      <c r="N55" s="54"/>
      <c r="O55" s="81"/>
      <c r="P55" s="75"/>
    </row>
    <row r="56" spans="1:16" ht="50.1" customHeight="1">
      <c r="A56" s="245"/>
      <c r="B56" s="44">
        <f t="shared" si="13"/>
        <v>6</v>
      </c>
      <c r="C56" s="157"/>
      <c r="D56" s="150"/>
      <c r="E56" s="49"/>
      <c r="F56" s="49"/>
      <c r="G56" s="49"/>
      <c r="H56" s="49"/>
      <c r="I56" s="50">
        <f t="shared" si="10"/>
        <v>0</v>
      </c>
      <c r="J56" s="51">
        <f t="shared" si="12"/>
        <v>0</v>
      </c>
      <c r="K56" s="51">
        <f t="shared" si="11"/>
        <v>0</v>
      </c>
      <c r="L56" s="52">
        <f t="shared" si="11"/>
        <v>0</v>
      </c>
      <c r="M56" s="53"/>
      <c r="N56" s="54"/>
      <c r="O56" s="81"/>
      <c r="P56" s="75"/>
    </row>
    <row r="57" spans="1:16" ht="50.1" customHeight="1">
      <c r="A57" s="245"/>
      <c r="B57" s="44">
        <f t="shared" si="13"/>
        <v>7</v>
      </c>
      <c r="C57" s="157"/>
      <c r="D57" s="150"/>
      <c r="E57" s="49"/>
      <c r="F57" s="49"/>
      <c r="G57" s="49"/>
      <c r="H57" s="49"/>
      <c r="I57" s="50">
        <f t="shared" si="10"/>
        <v>0</v>
      </c>
      <c r="J57" s="51">
        <f t="shared" si="12"/>
        <v>0</v>
      </c>
      <c r="K57" s="51">
        <f t="shared" si="11"/>
        <v>0</v>
      </c>
      <c r="L57" s="52">
        <f t="shared" si="11"/>
        <v>0</v>
      </c>
      <c r="M57" s="53"/>
      <c r="N57" s="54"/>
      <c r="O57" s="81"/>
      <c r="P57" s="75"/>
    </row>
    <row r="58" spans="1:16" ht="50.1" customHeight="1">
      <c r="A58" s="245"/>
      <c r="B58" s="44">
        <f t="shared" si="13"/>
        <v>8</v>
      </c>
      <c r="C58" s="157"/>
      <c r="D58" s="150"/>
      <c r="E58" s="49"/>
      <c r="F58" s="49"/>
      <c r="G58" s="49"/>
      <c r="H58" s="49"/>
      <c r="I58" s="50">
        <f t="shared" si="10"/>
        <v>0</v>
      </c>
      <c r="J58" s="51">
        <f t="shared" si="12"/>
        <v>0</v>
      </c>
      <c r="K58" s="51">
        <f t="shared" si="11"/>
        <v>0</v>
      </c>
      <c r="L58" s="52">
        <f t="shared" si="11"/>
        <v>0</v>
      </c>
      <c r="M58" s="53"/>
      <c r="N58" s="54"/>
      <c r="O58" s="81"/>
      <c r="P58" s="75"/>
    </row>
    <row r="59" spans="1:16" ht="50.1" customHeight="1">
      <c r="A59" s="245"/>
      <c r="B59" s="44">
        <f>B58+1</f>
        <v>9</v>
      </c>
      <c r="C59" s="157"/>
      <c r="D59" s="150"/>
      <c r="E59" s="49"/>
      <c r="F59" s="49"/>
      <c r="G59" s="49"/>
      <c r="H59" s="49"/>
      <c r="I59" s="50">
        <f t="shared" si="10"/>
        <v>0</v>
      </c>
      <c r="J59" s="51">
        <f t="shared" si="12"/>
        <v>0</v>
      </c>
      <c r="K59" s="51">
        <f t="shared" si="11"/>
        <v>0</v>
      </c>
      <c r="L59" s="52">
        <f t="shared" si="11"/>
        <v>0</v>
      </c>
      <c r="M59" s="53"/>
      <c r="N59" s="54"/>
      <c r="O59" s="81"/>
      <c r="P59" s="75"/>
    </row>
    <row r="60" spans="1:16" ht="50.1" customHeight="1" thickBot="1">
      <c r="A60" s="61"/>
      <c r="B60" s="89">
        <f t="shared" ref="B60" si="14">B59+1</f>
        <v>10</v>
      </c>
      <c r="C60" s="158"/>
      <c r="D60" s="151"/>
      <c r="E60" s="90"/>
      <c r="F60" s="90"/>
      <c r="G60" s="90"/>
      <c r="H60" s="90"/>
      <c r="I60" s="91">
        <f t="shared" si="10"/>
        <v>0</v>
      </c>
      <c r="J60" s="92">
        <f t="shared" si="12"/>
        <v>0</v>
      </c>
      <c r="K60" s="92">
        <f t="shared" si="11"/>
        <v>0</v>
      </c>
      <c r="L60" s="93">
        <f t="shared" si="11"/>
        <v>0</v>
      </c>
      <c r="M60" s="94"/>
      <c r="N60" s="55"/>
      <c r="O60" s="82"/>
      <c r="P60" s="76"/>
    </row>
    <row r="61" spans="1:16" ht="12" customHeight="1">
      <c r="B61" s="235"/>
      <c r="C61" s="159"/>
      <c r="D61" s="152" t="s">
        <v>41</v>
      </c>
      <c r="E61" s="246"/>
      <c r="F61" s="85" t="s">
        <v>46</v>
      </c>
      <c r="G61" s="86" t="s">
        <v>43</v>
      </c>
      <c r="H61" s="87" t="s">
        <v>43</v>
      </c>
      <c r="I61" s="87" t="s">
        <v>43</v>
      </c>
      <c r="J61" s="87" t="s">
        <v>43</v>
      </c>
      <c r="K61" s="87" t="s">
        <v>43</v>
      </c>
      <c r="L61" s="87" t="s">
        <v>43</v>
      </c>
      <c r="M61" s="87" t="s">
        <v>44</v>
      </c>
      <c r="N61" s="239"/>
      <c r="O61" s="241"/>
      <c r="P61" s="242"/>
    </row>
    <row r="62" spans="1:16" ht="36" customHeight="1" thickBot="1">
      <c r="B62" s="236"/>
      <c r="C62" s="160"/>
      <c r="D62" s="153">
        <f>COUNTA(D51:D60)</f>
        <v>0</v>
      </c>
      <c r="E62" s="247"/>
      <c r="F62" s="35">
        <f>SUMPRODUCT((F51:F60&lt;&gt;"")/COUNTIF(F51:F60,F51:F60&amp;""))</f>
        <v>0</v>
      </c>
      <c r="G62" s="59">
        <f t="shared" ref="G62:M62" si="15">SUM(G51:G60)</f>
        <v>0</v>
      </c>
      <c r="H62" s="59">
        <f t="shared" si="15"/>
        <v>0</v>
      </c>
      <c r="I62" s="59">
        <f t="shared" si="15"/>
        <v>0</v>
      </c>
      <c r="J62" s="59">
        <f t="shared" si="15"/>
        <v>0</v>
      </c>
      <c r="K62" s="59">
        <f t="shared" si="15"/>
        <v>0</v>
      </c>
      <c r="L62" s="59">
        <f t="shared" si="15"/>
        <v>0</v>
      </c>
      <c r="M62" s="59">
        <f t="shared" si="15"/>
        <v>0</v>
      </c>
      <c r="N62" s="240"/>
      <c r="O62" s="230"/>
      <c r="P62" s="243"/>
    </row>
    <row r="63" spans="1:16" ht="11.45" customHeight="1">
      <c r="B63" s="62"/>
      <c r="C63" s="62"/>
      <c r="D63" s="62"/>
      <c r="E63" s="63"/>
      <c r="F63" s="62"/>
      <c r="G63" s="62"/>
      <c r="H63" s="62"/>
      <c r="I63" s="64"/>
      <c r="J63" s="64"/>
      <c r="K63" s="64"/>
      <c r="L63" s="64"/>
      <c r="M63" s="64"/>
      <c r="N63" s="64"/>
      <c r="O63" s="62"/>
    </row>
    <row r="64" spans="1:16" ht="11.45" customHeight="1">
      <c r="B64" s="62"/>
      <c r="C64" s="62"/>
      <c r="D64" s="62"/>
      <c r="E64" s="62"/>
      <c r="F64" s="62"/>
      <c r="G64" s="62"/>
      <c r="H64" s="62"/>
      <c r="I64" s="64"/>
      <c r="J64" s="64"/>
      <c r="K64" s="64"/>
      <c r="L64" s="64"/>
      <c r="M64" s="64"/>
      <c r="N64" s="64"/>
      <c r="O64" s="62"/>
    </row>
    <row r="65" spans="2:15">
      <c r="B65" s="65" t="s">
        <v>48</v>
      </c>
      <c r="C65" s="62" t="s">
        <v>49</v>
      </c>
      <c r="D65" s="62"/>
      <c r="E65" s="62"/>
      <c r="F65" s="62"/>
      <c r="G65" s="62"/>
      <c r="H65" s="62"/>
      <c r="I65" s="64"/>
      <c r="J65" s="64"/>
      <c r="K65" s="64"/>
      <c r="L65" s="64"/>
      <c r="M65" s="64"/>
      <c r="N65" s="64"/>
      <c r="O65" s="62"/>
    </row>
    <row r="66" spans="2:15" ht="18.75" customHeight="1">
      <c r="B66" s="65" t="s">
        <v>101</v>
      </c>
      <c r="C66" s="66" t="s">
        <v>102</v>
      </c>
      <c r="D66" s="62"/>
      <c r="E66" s="62"/>
      <c r="F66" s="62"/>
      <c r="G66" s="62"/>
      <c r="H66" s="62"/>
      <c r="I66" s="64"/>
      <c r="J66" s="64"/>
      <c r="K66" s="64"/>
      <c r="L66" s="64"/>
      <c r="M66" s="64"/>
      <c r="N66" s="64"/>
      <c r="O66" s="62"/>
    </row>
    <row r="67" spans="2:15" ht="18.75" customHeight="1">
      <c r="B67" s="65"/>
      <c r="C67" s="66" t="s">
        <v>51</v>
      </c>
      <c r="D67" s="62"/>
      <c r="E67" s="62"/>
      <c r="F67" s="62"/>
      <c r="G67" s="62"/>
      <c r="H67" s="62"/>
      <c r="I67" s="64"/>
      <c r="J67" s="64" t="s">
        <v>52</v>
      </c>
      <c r="K67" s="64"/>
      <c r="L67" s="64"/>
      <c r="M67" s="64"/>
      <c r="N67" s="64"/>
      <c r="O67" s="62"/>
    </row>
    <row r="68" spans="2:15" ht="18.75" customHeight="1">
      <c r="B68" s="65"/>
      <c r="C68" s="66" t="s">
        <v>53</v>
      </c>
      <c r="D68" s="62"/>
      <c r="E68" s="62"/>
      <c r="F68" s="62"/>
      <c r="G68" s="62"/>
      <c r="H68" s="62"/>
      <c r="I68" s="64"/>
      <c r="J68" s="64" t="s">
        <v>52</v>
      </c>
      <c r="K68" s="64"/>
      <c r="L68" s="64"/>
      <c r="M68" s="64"/>
      <c r="N68" s="64"/>
      <c r="O68" s="62"/>
    </row>
    <row r="69" spans="2:15" ht="18.75" customHeight="1">
      <c r="B69" s="65"/>
      <c r="C69" s="66" t="s">
        <v>54</v>
      </c>
      <c r="D69" s="62"/>
      <c r="E69" s="62"/>
      <c r="F69" s="62"/>
      <c r="G69" s="62"/>
      <c r="H69" s="62"/>
      <c r="I69" s="64"/>
      <c r="J69" s="64" t="s">
        <v>52</v>
      </c>
      <c r="K69" s="64"/>
      <c r="L69" s="64"/>
      <c r="M69" s="64"/>
      <c r="N69" s="64"/>
      <c r="O69" s="62"/>
    </row>
    <row r="70" spans="2:15" ht="18.75" customHeight="1">
      <c r="B70" s="65"/>
      <c r="C70" s="66" t="s">
        <v>55</v>
      </c>
      <c r="D70" s="67"/>
      <c r="E70" s="67"/>
      <c r="F70" s="67"/>
      <c r="G70" s="67"/>
      <c r="H70" s="67"/>
      <c r="I70" s="67"/>
      <c r="J70" s="66" t="s">
        <v>56</v>
      </c>
      <c r="K70" s="67"/>
      <c r="L70" s="67"/>
      <c r="M70" s="67"/>
      <c r="N70" s="67"/>
      <c r="O70" s="67"/>
    </row>
    <row r="71" spans="2:15">
      <c r="B71" s="65" t="s">
        <v>50</v>
      </c>
      <c r="C71" s="66" t="s">
        <v>96</v>
      </c>
      <c r="D71" s="62"/>
      <c r="E71" s="62"/>
      <c r="F71" s="62"/>
      <c r="G71" s="62"/>
      <c r="H71" s="62"/>
      <c r="I71" s="64"/>
      <c r="J71" s="64"/>
      <c r="L71" s="64"/>
      <c r="M71" s="64"/>
      <c r="N71" s="64"/>
      <c r="O71" s="62"/>
    </row>
    <row r="72" spans="2:15">
      <c r="B72" s="65" t="s">
        <v>50</v>
      </c>
      <c r="C72" s="66" t="s">
        <v>97</v>
      </c>
      <c r="D72" s="62"/>
      <c r="E72" s="62"/>
      <c r="F72" s="62"/>
      <c r="G72" s="62"/>
      <c r="H72" s="62"/>
      <c r="I72" s="64"/>
      <c r="J72" s="64"/>
      <c r="K72" s="64"/>
      <c r="L72" s="64"/>
      <c r="M72" s="64"/>
      <c r="N72" s="64"/>
      <c r="O72" s="62"/>
    </row>
    <row r="73" spans="2:15">
      <c r="B73" s="65" t="s">
        <v>50</v>
      </c>
      <c r="C73" s="68" t="s">
        <v>98</v>
      </c>
      <c r="D73" s="62"/>
      <c r="E73" s="62"/>
      <c r="F73" s="62"/>
      <c r="G73" s="62"/>
      <c r="H73" s="62"/>
      <c r="I73" s="64"/>
      <c r="J73" s="64"/>
      <c r="K73" s="64"/>
      <c r="L73" s="64"/>
      <c r="M73" s="64"/>
      <c r="N73" s="64"/>
      <c r="O73" s="62"/>
    </row>
    <row r="74" spans="2:15">
      <c r="B74" s="65" t="s">
        <v>50</v>
      </c>
      <c r="C74" s="68" t="s">
        <v>99</v>
      </c>
      <c r="D74" s="62"/>
      <c r="E74" s="62"/>
      <c r="F74" s="62"/>
      <c r="G74" s="62"/>
      <c r="H74" s="62"/>
      <c r="I74" s="64"/>
      <c r="J74" s="64"/>
      <c r="K74" s="64"/>
      <c r="L74" s="64"/>
      <c r="M74" s="64"/>
      <c r="N74" s="64"/>
      <c r="O74" s="62"/>
    </row>
    <row r="75" spans="2:15">
      <c r="B75" s="65" t="s">
        <v>50</v>
      </c>
      <c r="C75" s="64" t="s">
        <v>114</v>
      </c>
      <c r="D75" s="62"/>
      <c r="E75" s="62"/>
      <c r="F75" s="62"/>
      <c r="G75" s="62"/>
      <c r="H75" s="62"/>
      <c r="I75" s="64"/>
      <c r="J75" s="64"/>
      <c r="K75" s="64"/>
      <c r="L75" s="64"/>
      <c r="M75" s="64"/>
      <c r="N75" s="64"/>
      <c r="O75" s="62"/>
    </row>
    <row r="76" spans="2:15">
      <c r="B76" s="65" t="s">
        <v>50</v>
      </c>
      <c r="C76" s="68" t="s">
        <v>100</v>
      </c>
      <c r="D76" s="62"/>
      <c r="E76" s="62"/>
      <c r="F76" s="62"/>
      <c r="G76" s="62"/>
      <c r="H76" s="62"/>
      <c r="I76" s="64"/>
      <c r="J76" s="64"/>
      <c r="K76" s="64"/>
      <c r="L76" s="64"/>
      <c r="M76" s="64"/>
      <c r="N76" s="64"/>
      <c r="O76" s="62"/>
    </row>
    <row r="77" spans="2:15">
      <c r="B77" s="62"/>
      <c r="C77" s="62"/>
      <c r="D77" s="62"/>
      <c r="E77" s="62"/>
      <c r="F77" s="62"/>
      <c r="G77" s="62"/>
      <c r="H77" s="62"/>
      <c r="I77" s="64"/>
      <c r="J77" s="64"/>
      <c r="K77" s="64"/>
      <c r="L77" s="64"/>
      <c r="M77" s="64"/>
      <c r="N77" s="64"/>
      <c r="O77" s="62"/>
    </row>
  </sheetData>
  <mergeCells count="33">
    <mergeCell ref="N61:N62"/>
    <mergeCell ref="O61:O62"/>
    <mergeCell ref="P61:P62"/>
    <mergeCell ref="B49:B50"/>
    <mergeCell ref="A51:A53"/>
    <mergeCell ref="A54:A56"/>
    <mergeCell ref="A57:A59"/>
    <mergeCell ref="B61:B62"/>
    <mergeCell ref="E61:E62"/>
    <mergeCell ref="P29:P30"/>
    <mergeCell ref="B33:B34"/>
    <mergeCell ref="B45:B46"/>
    <mergeCell ref="E45:E46"/>
    <mergeCell ref="N45:N46"/>
    <mergeCell ref="O45:O46"/>
    <mergeCell ref="P45:P46"/>
    <mergeCell ref="N29:N30"/>
    <mergeCell ref="C16:D16"/>
    <mergeCell ref="B21:B22"/>
    <mergeCell ref="B29:B30"/>
    <mergeCell ref="E29:E30"/>
    <mergeCell ref="O29:O30"/>
    <mergeCell ref="C12:C13"/>
    <mergeCell ref="E12:E13"/>
    <mergeCell ref="F12:F13"/>
    <mergeCell ref="C14:C15"/>
    <mergeCell ref="E14:E15"/>
    <mergeCell ref="F14:F15"/>
    <mergeCell ref="B3:O3"/>
    <mergeCell ref="N5:P5"/>
    <mergeCell ref="C10:C11"/>
    <mergeCell ref="E10:E11"/>
    <mergeCell ref="F10:F11"/>
  </mergeCells>
  <phoneticPr fontId="2"/>
  <printOptions horizontalCentered="1"/>
  <pageMargins left="0.31496062992125984" right="0.31496062992125984" top="0.39370078740157483" bottom="0.39370078740157483" header="0.31496062992125984" footer="0"/>
  <pageSetup paperSize="9" scale="44" fitToHeight="0" orientation="landscape" r:id="rId1"/>
  <headerFooter>
    <oddFooter>&amp;P / &amp;N ページ</oddFooter>
  </headerFooter>
  <rowBreaks count="3" manualBreakCount="3">
    <brk id="31" max="19" man="1"/>
    <brk id="47" max="19" man="1"/>
    <brk id="64" max="1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9FC5B-CE21-4F61-9F0A-88D2C14BDABA}">
  <sheetPr>
    <tabColor rgb="FFFF0000"/>
    <pageSetUpPr fitToPage="1"/>
  </sheetPr>
  <dimension ref="A1:W45"/>
  <sheetViews>
    <sheetView showGridLines="0" view="pageBreakPreview" zoomScale="85" zoomScaleNormal="60" zoomScaleSheetLayoutView="85" workbookViewId="0">
      <selection activeCell="D5" sqref="D5"/>
    </sheetView>
  </sheetViews>
  <sheetFormatPr defaultRowHeight="13.5"/>
  <cols>
    <col min="1" max="1" width="3" style="2" customWidth="1"/>
    <col min="2" max="2" width="9" style="2" customWidth="1"/>
    <col min="3" max="3" width="12.25" style="2" customWidth="1"/>
    <col min="4" max="4" width="14.5" style="2" customWidth="1"/>
    <col min="5" max="5" width="17.25" style="2" customWidth="1"/>
    <col min="6" max="6" width="20.75" style="2" customWidth="1"/>
    <col min="7" max="7" width="20" style="2" customWidth="1"/>
    <col min="8" max="8" width="21.375" style="2" customWidth="1"/>
    <col min="9" max="9" width="14" style="2" customWidth="1"/>
    <col min="10" max="10" width="15.625" style="2" customWidth="1"/>
    <col min="11" max="12" width="13.875" style="2" customWidth="1"/>
    <col min="13" max="13" width="15.75" style="2" customWidth="1"/>
    <col min="14" max="14" width="15.75" style="2" hidden="1" customWidth="1"/>
    <col min="15" max="15" width="15.625" style="2" hidden="1" customWidth="1"/>
    <col min="16" max="16" width="30.625" style="2" customWidth="1"/>
    <col min="17" max="17" width="15" style="2" customWidth="1"/>
    <col min="18" max="18" width="2.5" style="2" customWidth="1"/>
    <col min="19" max="16384" width="9" style="2"/>
  </cols>
  <sheetData>
    <row r="1" spans="1:23" ht="31.5" customHeight="1">
      <c r="A1" s="130" t="s">
        <v>59</v>
      </c>
    </row>
    <row r="3" spans="1:23" ht="25.5" customHeight="1">
      <c r="B3" s="209" t="s">
        <v>72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112"/>
    </row>
    <row r="4" spans="1:23" ht="25.5" customHeight="1" thickBot="1">
      <c r="B4" s="21"/>
      <c r="C4" s="11"/>
      <c r="D4" s="11"/>
      <c r="F4" s="11"/>
    </row>
    <row r="5" spans="1:23" ht="50.1" customHeight="1" thickBot="1">
      <c r="B5" s="254"/>
      <c r="C5" s="254"/>
      <c r="D5" s="11"/>
      <c r="F5" s="10"/>
      <c r="I5" s="21"/>
      <c r="M5" s="122" t="s">
        <v>73</v>
      </c>
      <c r="N5" s="255">
        <f>事業計画書①!N5</f>
        <v>0</v>
      </c>
      <c r="O5" s="256"/>
      <c r="P5" s="257"/>
    </row>
    <row r="6" spans="1:23" ht="12" customHeight="1">
      <c r="B6" s="113"/>
      <c r="C6" s="113"/>
      <c r="D6" s="11"/>
      <c r="F6" s="10"/>
    </row>
    <row r="7" spans="1:23" ht="26.1" customHeight="1" thickBot="1">
      <c r="B7" s="114" t="s">
        <v>61</v>
      </c>
    </row>
    <row r="8" spans="1:23" ht="40.5" customHeight="1" thickTop="1">
      <c r="B8" s="154" t="s">
        <v>62</v>
      </c>
      <c r="C8" s="30" t="s">
        <v>89</v>
      </c>
      <c r="D8" s="31" t="s">
        <v>103</v>
      </c>
      <c r="E8" s="178" t="s">
        <v>57</v>
      </c>
      <c r="F8" s="30" t="s">
        <v>63</v>
      </c>
      <c r="G8" s="30" t="s">
        <v>64</v>
      </c>
      <c r="H8" s="30" t="s">
        <v>105</v>
      </c>
      <c r="I8" s="30" t="s">
        <v>65</v>
      </c>
      <c r="J8" s="179" t="s">
        <v>87</v>
      </c>
      <c r="K8" s="179" t="s">
        <v>15</v>
      </c>
      <c r="L8" s="201" t="s">
        <v>66</v>
      </c>
      <c r="M8" s="176" t="s">
        <v>16</v>
      </c>
      <c r="N8" s="179" t="s">
        <v>17</v>
      </c>
      <c r="O8" s="179" t="s">
        <v>18</v>
      </c>
      <c r="P8" s="30" t="s">
        <v>67</v>
      </c>
      <c r="Q8" s="180" t="s">
        <v>68</v>
      </c>
      <c r="R8" s="6"/>
      <c r="S8" s="6"/>
      <c r="T8" s="6"/>
      <c r="U8" s="6"/>
      <c r="V8" s="6"/>
      <c r="W8" s="6"/>
    </row>
    <row r="9" spans="1:23" s="5" customFormat="1" ht="18" customHeight="1" thickBot="1">
      <c r="B9" s="196"/>
      <c r="C9" s="197" t="s">
        <v>93</v>
      </c>
      <c r="D9" s="198" t="s">
        <v>24</v>
      </c>
      <c r="E9" s="199" t="s">
        <v>25</v>
      </c>
      <c r="F9" s="197" t="s">
        <v>108</v>
      </c>
      <c r="G9" s="198" t="s">
        <v>27</v>
      </c>
      <c r="H9" s="199" t="s">
        <v>28</v>
      </c>
      <c r="I9" s="198" t="s">
        <v>69</v>
      </c>
      <c r="J9" s="198" t="s">
        <v>30</v>
      </c>
      <c r="K9" s="199" t="s">
        <v>31</v>
      </c>
      <c r="L9" s="199" t="s">
        <v>32</v>
      </c>
      <c r="M9" s="206" t="s">
        <v>33</v>
      </c>
      <c r="N9" s="205" t="s">
        <v>106</v>
      </c>
      <c r="O9" s="199" t="s">
        <v>107</v>
      </c>
      <c r="P9" s="198" t="s">
        <v>34</v>
      </c>
      <c r="Q9" s="200" t="s">
        <v>109</v>
      </c>
    </row>
    <row r="10" spans="1:23" ht="42" customHeight="1">
      <c r="B10" s="191" t="s">
        <v>75</v>
      </c>
      <c r="C10" s="192">
        <v>4150000000</v>
      </c>
      <c r="D10" s="115" t="s">
        <v>77</v>
      </c>
      <c r="E10" s="193" t="s">
        <v>78</v>
      </c>
      <c r="F10" s="115" t="s">
        <v>76</v>
      </c>
      <c r="G10" s="115">
        <v>250000</v>
      </c>
      <c r="H10" s="115">
        <v>0</v>
      </c>
      <c r="I10" s="115">
        <f>G10-H10</f>
        <v>250000</v>
      </c>
      <c r="J10" s="194">
        <v>200000</v>
      </c>
      <c r="K10" s="194">
        <f>IF(I10&gt;J10,J10,I10)</f>
        <v>200000</v>
      </c>
      <c r="L10" s="202">
        <f>K10*4/5</f>
        <v>160000</v>
      </c>
      <c r="M10" s="207">
        <f>ROUNDDOWN(L10,-3)</f>
        <v>160000</v>
      </c>
      <c r="N10" s="194">
        <f>IF(L10&gt;M10,M10,L10)</f>
        <v>160000</v>
      </c>
      <c r="O10" s="194">
        <f>ROUNDDOWN(N10*3/4,-3)</f>
        <v>120000</v>
      </c>
      <c r="P10" s="115" t="s">
        <v>79</v>
      </c>
      <c r="Q10" s="195">
        <v>45107</v>
      </c>
    </row>
    <row r="11" spans="1:23" ht="42" customHeight="1">
      <c r="B11" s="181">
        <v>1</v>
      </c>
      <c r="C11" s="124"/>
      <c r="D11" s="125"/>
      <c r="E11" s="126"/>
      <c r="F11" s="125"/>
      <c r="G11" s="125"/>
      <c r="H11" s="125"/>
      <c r="I11" s="127">
        <f t="shared" ref="I11:I13" si="0">G11-H11</f>
        <v>0</v>
      </c>
      <c r="J11" s="128"/>
      <c r="K11" s="129">
        <f t="shared" ref="K11:K13" si="1">IF(I11&gt;J11,J11,I11)</f>
        <v>0</v>
      </c>
      <c r="L11" s="173">
        <f t="shared" ref="L11:L13" si="2">K11*4/5</f>
        <v>0</v>
      </c>
      <c r="M11" s="207">
        <f>ROUNDDOWN(L11,-3)</f>
        <v>0</v>
      </c>
      <c r="N11" s="129">
        <f t="shared" ref="N11:N13" si="3">IF(L11&gt;M11,M11,L11)</f>
        <v>0</v>
      </c>
      <c r="O11" s="129">
        <f t="shared" ref="O11:O13" si="4">ROUNDDOWN(N11*3/4,-3)</f>
        <v>0</v>
      </c>
      <c r="P11" s="125"/>
      <c r="Q11" s="182"/>
    </row>
    <row r="12" spans="1:23" ht="42" customHeight="1">
      <c r="B12" s="181">
        <v>2</v>
      </c>
      <c r="C12" s="124"/>
      <c r="D12" s="125"/>
      <c r="E12" s="126"/>
      <c r="F12" s="125"/>
      <c r="G12" s="125"/>
      <c r="H12" s="125"/>
      <c r="I12" s="127">
        <f t="shared" si="0"/>
        <v>0</v>
      </c>
      <c r="J12" s="128"/>
      <c r="K12" s="129">
        <f t="shared" si="1"/>
        <v>0</v>
      </c>
      <c r="L12" s="173">
        <f t="shared" si="2"/>
        <v>0</v>
      </c>
      <c r="M12" s="207">
        <f t="shared" ref="M12:M13" si="5">ROUNDDOWN(L12,-3)</f>
        <v>0</v>
      </c>
      <c r="N12" s="129">
        <f t="shared" si="3"/>
        <v>0</v>
      </c>
      <c r="O12" s="129">
        <f t="shared" si="4"/>
        <v>0</v>
      </c>
      <c r="P12" s="125"/>
      <c r="Q12" s="182"/>
    </row>
    <row r="13" spans="1:23" ht="42" customHeight="1" thickBot="1">
      <c r="B13" s="183">
        <v>3</v>
      </c>
      <c r="C13" s="184"/>
      <c r="D13" s="185"/>
      <c r="E13" s="186"/>
      <c r="F13" s="185"/>
      <c r="G13" s="185"/>
      <c r="H13" s="185"/>
      <c r="I13" s="187">
        <f t="shared" si="0"/>
        <v>0</v>
      </c>
      <c r="J13" s="188"/>
      <c r="K13" s="189">
        <f t="shared" si="1"/>
        <v>0</v>
      </c>
      <c r="L13" s="203">
        <f t="shared" si="2"/>
        <v>0</v>
      </c>
      <c r="M13" s="208">
        <f t="shared" si="5"/>
        <v>0</v>
      </c>
      <c r="N13" s="189">
        <f t="shared" si="3"/>
        <v>0</v>
      </c>
      <c r="O13" s="189">
        <f t="shared" si="4"/>
        <v>0</v>
      </c>
      <c r="P13" s="185"/>
      <c r="Q13" s="190"/>
    </row>
    <row r="14" spans="1:23" ht="20.100000000000001" customHeight="1">
      <c r="C14" s="250"/>
      <c r="D14" s="258"/>
      <c r="E14" s="86" t="s">
        <v>104</v>
      </c>
      <c r="F14" s="248"/>
      <c r="G14" s="86" t="s">
        <v>43</v>
      </c>
      <c r="H14" s="86" t="s">
        <v>43</v>
      </c>
      <c r="I14" s="86" t="s">
        <v>43</v>
      </c>
      <c r="J14" s="86" t="s">
        <v>43</v>
      </c>
      <c r="K14" s="86" t="s">
        <v>43</v>
      </c>
      <c r="L14" s="204" t="s">
        <v>43</v>
      </c>
      <c r="M14" s="171" t="s">
        <v>43</v>
      </c>
      <c r="N14" s="87" t="s">
        <v>43</v>
      </c>
      <c r="O14" s="86" t="s">
        <v>43</v>
      </c>
      <c r="P14" s="252"/>
      <c r="Q14" s="252"/>
    </row>
    <row r="15" spans="1:23" ht="32.25" customHeight="1" thickBot="1">
      <c r="C15" s="251"/>
      <c r="D15" s="253"/>
      <c r="E15" s="116">
        <f>COUNTA(E11:E13)</f>
        <v>0</v>
      </c>
      <c r="F15" s="249"/>
      <c r="G15" s="116">
        <f t="shared" ref="G15:O15" si="6">SUM(G11:G13)</f>
        <v>0</v>
      </c>
      <c r="H15" s="116">
        <f t="shared" si="6"/>
        <v>0</v>
      </c>
      <c r="I15" s="116">
        <f t="shared" si="6"/>
        <v>0</v>
      </c>
      <c r="J15" s="116">
        <f t="shared" si="6"/>
        <v>0</v>
      </c>
      <c r="K15" s="116">
        <f t="shared" si="6"/>
        <v>0</v>
      </c>
      <c r="L15" s="174">
        <f t="shared" si="6"/>
        <v>0</v>
      </c>
      <c r="M15" s="177">
        <f t="shared" si="6"/>
        <v>0</v>
      </c>
      <c r="N15" s="175">
        <f t="shared" si="6"/>
        <v>0</v>
      </c>
      <c r="O15" s="116">
        <f t="shared" si="6"/>
        <v>0</v>
      </c>
      <c r="P15" s="253"/>
      <c r="Q15" s="253"/>
    </row>
    <row r="16" spans="1:23" ht="26.25" customHeight="1" thickTop="1">
      <c r="B16" s="117" t="s">
        <v>70</v>
      </c>
      <c r="C16" s="117"/>
      <c r="D16" s="118"/>
      <c r="E16" s="119"/>
      <c r="F16" s="118"/>
      <c r="G16" s="119"/>
      <c r="H16" s="119"/>
      <c r="I16" s="119"/>
      <c r="J16" s="119"/>
      <c r="K16" s="119"/>
      <c r="L16" s="119"/>
      <c r="M16" s="120"/>
      <c r="N16" s="120"/>
    </row>
    <row r="17" spans="2:17" ht="17.25" customHeight="1">
      <c r="B17" s="62" t="s">
        <v>110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2:17" ht="17.25" customHeight="1">
      <c r="B18" s="62" t="s">
        <v>51</v>
      </c>
      <c r="C18" s="62"/>
      <c r="D18" s="62"/>
      <c r="E18" s="62"/>
      <c r="F18" s="62"/>
      <c r="G18" s="62"/>
      <c r="H18" s="62"/>
      <c r="I18" s="64" t="s">
        <v>52</v>
      </c>
      <c r="J18" s="62"/>
      <c r="K18" s="62"/>
      <c r="L18" s="62"/>
    </row>
    <row r="19" spans="2:17" ht="17.25" customHeight="1">
      <c r="B19" s="62" t="s">
        <v>53</v>
      </c>
      <c r="C19" s="62"/>
      <c r="D19" s="62"/>
      <c r="E19" s="62"/>
      <c r="F19" s="62"/>
      <c r="G19" s="62"/>
      <c r="H19" s="62"/>
      <c r="I19" s="64" t="s">
        <v>52</v>
      </c>
      <c r="J19" s="62"/>
      <c r="K19" s="62"/>
      <c r="L19" s="62"/>
    </row>
    <row r="20" spans="2:17" ht="17.25" customHeight="1">
      <c r="B20" s="62" t="s">
        <v>54</v>
      </c>
      <c r="C20" s="62"/>
      <c r="D20" s="62"/>
      <c r="E20" s="62"/>
      <c r="F20" s="62"/>
      <c r="G20" s="62"/>
      <c r="H20" s="62"/>
      <c r="I20" s="64" t="s">
        <v>52</v>
      </c>
      <c r="J20" s="62"/>
      <c r="K20" s="62"/>
      <c r="L20" s="62"/>
    </row>
    <row r="21" spans="2:17" ht="17.25" customHeight="1">
      <c r="B21" s="62" t="s">
        <v>55</v>
      </c>
      <c r="C21" s="62"/>
      <c r="D21" s="62"/>
      <c r="E21" s="62"/>
      <c r="F21" s="62"/>
      <c r="G21" s="62"/>
      <c r="H21" s="62"/>
      <c r="I21" s="64" t="s">
        <v>56</v>
      </c>
      <c r="J21" s="62"/>
      <c r="K21" s="62"/>
      <c r="L21" s="62"/>
    </row>
    <row r="22" spans="2:17" ht="17.25" customHeight="1">
      <c r="B22" s="62" t="s">
        <v>111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2:17" ht="17.25" customHeight="1">
      <c r="B23" s="62" t="s">
        <v>112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2:17" ht="17.25" customHeight="1">
      <c r="B24" s="62" t="s">
        <v>113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2:17" ht="17.25" customHeight="1"/>
    <row r="26" spans="2:17" ht="18.75" customHeight="1">
      <c r="B26" s="121"/>
      <c r="C26" s="121"/>
    </row>
    <row r="27" spans="2:17" ht="32.25" customHeight="1"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</row>
    <row r="28" spans="2:17" ht="26.1" customHeight="1" thickBot="1">
      <c r="B28" s="114" t="s">
        <v>71</v>
      </c>
    </row>
    <row r="29" spans="2:17" ht="38.25" customHeight="1" thickTop="1">
      <c r="B29" s="154" t="s">
        <v>62</v>
      </c>
      <c r="C29" s="30" t="s">
        <v>89</v>
      </c>
      <c r="D29" s="31" t="s">
        <v>103</v>
      </c>
      <c r="E29" s="178" t="s">
        <v>57</v>
      </c>
      <c r="F29" s="30" t="s">
        <v>63</v>
      </c>
      <c r="G29" s="30" t="s">
        <v>64</v>
      </c>
      <c r="H29" s="30" t="s">
        <v>105</v>
      </c>
      <c r="I29" s="30" t="s">
        <v>65</v>
      </c>
      <c r="J29" s="179" t="s">
        <v>87</v>
      </c>
      <c r="K29" s="179" t="s">
        <v>15</v>
      </c>
      <c r="L29" s="201" t="s">
        <v>66</v>
      </c>
      <c r="M29" s="176" t="s">
        <v>16</v>
      </c>
      <c r="N29" s="179" t="s">
        <v>17</v>
      </c>
      <c r="O29" s="179" t="s">
        <v>18</v>
      </c>
      <c r="P29" s="30" t="s">
        <v>67</v>
      </c>
      <c r="Q29" s="180" t="s">
        <v>68</v>
      </c>
    </row>
    <row r="30" spans="2:17" ht="19.5" customHeight="1" thickBot="1">
      <c r="B30" s="196"/>
      <c r="C30" s="197" t="s">
        <v>93</v>
      </c>
      <c r="D30" s="198" t="s">
        <v>24</v>
      </c>
      <c r="E30" s="199" t="s">
        <v>25</v>
      </c>
      <c r="F30" s="197" t="s">
        <v>108</v>
      </c>
      <c r="G30" s="198" t="s">
        <v>27</v>
      </c>
      <c r="H30" s="199" t="s">
        <v>28</v>
      </c>
      <c r="I30" s="198" t="s">
        <v>69</v>
      </c>
      <c r="J30" s="198" t="s">
        <v>30</v>
      </c>
      <c r="K30" s="199" t="s">
        <v>31</v>
      </c>
      <c r="L30" s="199" t="s">
        <v>32</v>
      </c>
      <c r="M30" s="206" t="s">
        <v>33</v>
      </c>
      <c r="N30" s="205" t="s">
        <v>106</v>
      </c>
      <c r="O30" s="199" t="s">
        <v>107</v>
      </c>
      <c r="P30" s="198" t="s">
        <v>34</v>
      </c>
      <c r="Q30" s="200" t="s">
        <v>109</v>
      </c>
    </row>
    <row r="31" spans="2:17" ht="41.25" customHeight="1">
      <c r="B31" s="191" t="s">
        <v>75</v>
      </c>
      <c r="C31" s="192">
        <v>4150000000</v>
      </c>
      <c r="D31" s="115" t="s">
        <v>77</v>
      </c>
      <c r="E31" s="193" t="s">
        <v>78</v>
      </c>
      <c r="F31" s="115" t="s">
        <v>76</v>
      </c>
      <c r="G31" s="115">
        <v>550000</v>
      </c>
      <c r="H31" s="115">
        <v>0</v>
      </c>
      <c r="I31" s="115">
        <f>G31-H31</f>
        <v>550000</v>
      </c>
      <c r="J31" s="194">
        <v>700000</v>
      </c>
      <c r="K31" s="194">
        <f>IF(I31&gt;J31,J31,I31)</f>
        <v>550000</v>
      </c>
      <c r="L31" s="202">
        <f>K31*4/5</f>
        <v>440000</v>
      </c>
      <c r="M31" s="207">
        <f>ROUNDDOWN(L31,-3)</f>
        <v>440000</v>
      </c>
      <c r="N31" s="194">
        <f>IF(L31&gt;M31,M31,L31)</f>
        <v>440000</v>
      </c>
      <c r="O31" s="194">
        <f>ROUNDDOWN(N31*3/4,-3)</f>
        <v>330000</v>
      </c>
      <c r="P31" s="115" t="s">
        <v>80</v>
      </c>
      <c r="Q31" s="195">
        <v>45107</v>
      </c>
    </row>
    <row r="32" spans="2:17" ht="41.25" customHeight="1">
      <c r="B32" s="181">
        <v>1</v>
      </c>
      <c r="C32" s="125"/>
      <c r="D32" s="125"/>
      <c r="E32" s="126"/>
      <c r="F32" s="125"/>
      <c r="G32" s="125"/>
      <c r="H32" s="125"/>
      <c r="I32" s="127">
        <f t="shared" ref="I32:I34" si="7">G32-H32</f>
        <v>0</v>
      </c>
      <c r="J32" s="128"/>
      <c r="K32" s="129">
        <f t="shared" ref="K32:K34" si="8">IF(I32&gt;J32,J32,I32)</f>
        <v>0</v>
      </c>
      <c r="L32" s="173">
        <f t="shared" ref="L32:L34" si="9">K32*4/5</f>
        <v>0</v>
      </c>
      <c r="M32" s="207">
        <f t="shared" ref="M32:M34" si="10">ROUNDDOWN(L32,-3)</f>
        <v>0</v>
      </c>
      <c r="N32" s="129">
        <f t="shared" ref="N32:N34" si="11">IF(L32&gt;M32,M32,L32)</f>
        <v>0</v>
      </c>
      <c r="O32" s="129">
        <f t="shared" ref="O32:O34" si="12">ROUNDDOWN(N32*3/4,-3)</f>
        <v>0</v>
      </c>
      <c r="P32" s="125"/>
      <c r="Q32" s="182"/>
    </row>
    <row r="33" spans="2:17" ht="41.25" customHeight="1">
      <c r="B33" s="181">
        <v>2</v>
      </c>
      <c r="C33" s="125"/>
      <c r="D33" s="125"/>
      <c r="E33" s="126"/>
      <c r="F33" s="125"/>
      <c r="G33" s="125"/>
      <c r="H33" s="125"/>
      <c r="I33" s="127">
        <f t="shared" si="7"/>
        <v>0</v>
      </c>
      <c r="J33" s="128"/>
      <c r="K33" s="129">
        <f t="shared" si="8"/>
        <v>0</v>
      </c>
      <c r="L33" s="173">
        <f t="shared" si="9"/>
        <v>0</v>
      </c>
      <c r="M33" s="207">
        <f t="shared" si="10"/>
        <v>0</v>
      </c>
      <c r="N33" s="129">
        <f t="shared" si="11"/>
        <v>0</v>
      </c>
      <c r="O33" s="129">
        <f t="shared" si="12"/>
        <v>0</v>
      </c>
      <c r="P33" s="125"/>
      <c r="Q33" s="182"/>
    </row>
    <row r="34" spans="2:17" ht="41.25" customHeight="1" thickBot="1">
      <c r="B34" s="183">
        <v>3</v>
      </c>
      <c r="C34" s="185"/>
      <c r="D34" s="185"/>
      <c r="E34" s="186"/>
      <c r="F34" s="185"/>
      <c r="G34" s="185"/>
      <c r="H34" s="185"/>
      <c r="I34" s="187">
        <f t="shared" si="7"/>
        <v>0</v>
      </c>
      <c r="J34" s="188"/>
      <c r="K34" s="189">
        <f t="shared" si="8"/>
        <v>0</v>
      </c>
      <c r="L34" s="203">
        <f t="shared" si="9"/>
        <v>0</v>
      </c>
      <c r="M34" s="208">
        <f t="shared" si="10"/>
        <v>0</v>
      </c>
      <c r="N34" s="189">
        <f t="shared" si="11"/>
        <v>0</v>
      </c>
      <c r="O34" s="189">
        <f t="shared" si="12"/>
        <v>0</v>
      </c>
      <c r="P34" s="185"/>
      <c r="Q34" s="190"/>
    </row>
    <row r="35" spans="2:17" ht="20.100000000000001" customHeight="1">
      <c r="D35" s="252"/>
      <c r="E35" s="86" t="s">
        <v>104</v>
      </c>
      <c r="F35" s="248"/>
      <c r="G35" s="86" t="s">
        <v>43</v>
      </c>
      <c r="H35" s="86" t="s">
        <v>43</v>
      </c>
      <c r="I35" s="86" t="s">
        <v>43</v>
      </c>
      <c r="J35" s="86" t="s">
        <v>43</v>
      </c>
      <c r="K35" s="86" t="s">
        <v>43</v>
      </c>
      <c r="L35" s="204" t="s">
        <v>43</v>
      </c>
      <c r="M35" s="171" t="s">
        <v>43</v>
      </c>
      <c r="N35" s="87" t="s">
        <v>43</v>
      </c>
      <c r="O35" s="86" t="s">
        <v>43</v>
      </c>
      <c r="P35" s="252"/>
      <c r="Q35" s="252"/>
    </row>
    <row r="36" spans="2:17" ht="32.25" customHeight="1" thickBot="1">
      <c r="D36" s="253"/>
      <c r="E36" s="116">
        <f>COUNTA(E32:E34)</f>
        <v>0</v>
      </c>
      <c r="F36" s="249"/>
      <c r="G36" s="116">
        <f>SUM(G32:G34)</f>
        <v>0</v>
      </c>
      <c r="H36" s="116">
        <f t="shared" ref="H36:O36" si="13">SUM(H32:H34)</f>
        <v>0</v>
      </c>
      <c r="I36" s="116">
        <f>SUM(I32:I34)</f>
        <v>0</v>
      </c>
      <c r="J36" s="116">
        <f t="shared" si="13"/>
        <v>0</v>
      </c>
      <c r="K36" s="116">
        <f t="shared" si="13"/>
        <v>0</v>
      </c>
      <c r="L36" s="174">
        <f t="shared" si="13"/>
        <v>0</v>
      </c>
      <c r="M36" s="177">
        <f t="shared" si="13"/>
        <v>0</v>
      </c>
      <c r="N36" s="175">
        <f t="shared" si="13"/>
        <v>0</v>
      </c>
      <c r="O36" s="116">
        <f t="shared" si="13"/>
        <v>0</v>
      </c>
      <c r="P36" s="253"/>
      <c r="Q36" s="253"/>
    </row>
    <row r="37" spans="2:17" ht="32.25" customHeight="1" thickTop="1">
      <c r="B37" s="117" t="s">
        <v>70</v>
      </c>
      <c r="C37" s="117"/>
      <c r="D37" s="118"/>
      <c r="E37" s="119"/>
      <c r="F37" s="118"/>
      <c r="G37" s="119"/>
      <c r="H37" s="119"/>
      <c r="I37" s="119"/>
      <c r="J37" s="119"/>
      <c r="K37" s="119"/>
      <c r="L37" s="119"/>
      <c r="M37" s="120"/>
      <c r="N37" s="120"/>
    </row>
    <row r="38" spans="2:17" ht="17.25" customHeight="1">
      <c r="B38" s="62" t="s">
        <v>110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2:17" ht="17.25" customHeight="1">
      <c r="B39" s="62" t="s">
        <v>51</v>
      </c>
      <c r="C39" s="62"/>
      <c r="D39" s="62"/>
      <c r="E39" s="62"/>
      <c r="F39" s="62"/>
      <c r="G39" s="62"/>
      <c r="H39" s="62"/>
      <c r="I39" s="64" t="s">
        <v>52</v>
      </c>
      <c r="J39" s="62"/>
      <c r="K39" s="62"/>
      <c r="L39" s="62"/>
    </row>
    <row r="40" spans="2:17" ht="17.25" customHeight="1">
      <c r="B40" s="62" t="s">
        <v>53</v>
      </c>
      <c r="C40" s="62"/>
      <c r="D40" s="62"/>
      <c r="E40" s="62"/>
      <c r="F40" s="62"/>
      <c r="G40" s="62"/>
      <c r="H40" s="62"/>
      <c r="I40" s="64" t="s">
        <v>52</v>
      </c>
      <c r="J40" s="62"/>
      <c r="K40" s="62"/>
      <c r="L40" s="62"/>
    </row>
    <row r="41" spans="2:17" ht="17.25" customHeight="1">
      <c r="B41" s="62" t="s">
        <v>54</v>
      </c>
      <c r="C41" s="62"/>
      <c r="D41" s="62"/>
      <c r="E41" s="62"/>
      <c r="F41" s="62"/>
      <c r="G41" s="62"/>
      <c r="H41" s="62"/>
      <c r="I41" s="64" t="s">
        <v>52</v>
      </c>
      <c r="J41" s="62"/>
      <c r="K41" s="62"/>
      <c r="L41" s="62"/>
    </row>
    <row r="42" spans="2:17" ht="17.25" customHeight="1">
      <c r="B42" s="62" t="s">
        <v>55</v>
      </c>
      <c r="C42" s="62"/>
      <c r="D42" s="62"/>
      <c r="E42" s="62"/>
      <c r="F42" s="62"/>
      <c r="G42" s="62"/>
      <c r="H42" s="62"/>
      <c r="I42" s="64" t="s">
        <v>56</v>
      </c>
      <c r="J42" s="62"/>
      <c r="K42" s="62"/>
      <c r="L42" s="62"/>
    </row>
    <row r="43" spans="2:17" ht="17.25" customHeight="1">
      <c r="B43" s="62" t="s">
        <v>111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2:17" ht="17.25" customHeight="1">
      <c r="B44" s="62" t="s">
        <v>112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2:17" ht="17.25" customHeight="1">
      <c r="B45" s="62" t="s">
        <v>113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</row>
  </sheetData>
  <mergeCells count="13">
    <mergeCell ref="F14:F15"/>
    <mergeCell ref="F35:F36"/>
    <mergeCell ref="C14:C15"/>
    <mergeCell ref="Q35:Q36"/>
    <mergeCell ref="B3:O3"/>
    <mergeCell ref="B5:C5"/>
    <mergeCell ref="N5:P5"/>
    <mergeCell ref="P14:P15"/>
    <mergeCell ref="Q14:Q15"/>
    <mergeCell ref="B27:P27"/>
    <mergeCell ref="P35:P36"/>
    <mergeCell ref="D14:D15"/>
    <mergeCell ref="D35:D36"/>
  </mergeCells>
  <phoneticPr fontId="2"/>
  <dataValidations count="2">
    <dataValidation type="list" allowBlank="1" showInputMessage="1" showErrorMessage="1" sqref="F10:F13 F31:F34" xr:uid="{880B9071-E16E-457F-8749-EC18A235A1AD}">
      <formula1>"児童発達支援センター,児童発達支援事業所"</formula1>
    </dataValidation>
    <dataValidation type="list" allowBlank="1" showInputMessage="1" showErrorMessage="1" sqref="F46:F52" xr:uid="{E5DA4428-440B-4DCF-B2D3-DE67CEB7CFFA}">
      <formula1>"国立,公立,私立"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47" orientation="landscape" r:id="rId1"/>
  <rowBreaks count="1" manualBreakCount="1">
    <brk id="28" max="17" man="1"/>
  </rowBreaks>
  <colBreaks count="1" manualBreakCount="1">
    <brk id="12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事業計画書①</vt:lpstr>
      <vt:lpstr>事業計画書②③</vt:lpstr>
      <vt:lpstr>事業計画書①!Print_Area</vt:lpstr>
      <vt:lpstr>事業計画書②③!Print_Area</vt:lpstr>
      <vt:lpstr>事業計画書①!Print_Titles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　吉人（障害福祉課）</dc:creator>
  <cp:lastModifiedBy>原田　吉人（障害福祉課）</cp:lastModifiedBy>
  <cp:lastPrinted>2023-08-21T06:15:28Z</cp:lastPrinted>
  <dcterms:created xsi:type="dcterms:W3CDTF">2023-06-22T10:02:20Z</dcterms:created>
  <dcterms:modified xsi:type="dcterms:W3CDTF">2023-08-21T06:26:06Z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