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drawings/drawing6.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omments8.xml" ContentType="application/vnd.openxmlformats-officedocument.spreadsheetml.comments+xml"/>
  <Override PartName="/xl/comments9.xml" ContentType="application/vnd.openxmlformats-officedocument.spreadsheetml.comments+xml"/>
  <Override PartName="/xl/drawings/drawing7.xml" ContentType="application/vnd.openxmlformats-officedocument.drawing+xml"/>
  <Override PartName="/xl/comments10.xml" ContentType="application/vnd.openxmlformats-officedocument.spreadsheetml.comments+xml"/>
  <Override PartName="/xl/drawings/drawing8.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L-FS21\share\230050産業政策課\☆原油価格高騰関係\07_R5.6月補正\03_特別高圧受電\02_交付要綱、手引き、QA、チラシ\R6.8～10、R7.1～3（R6国補正）\"/>
    </mc:Choice>
  </mc:AlternateContent>
  <xr:revisionPtr revIDLastSave="0" documentId="13_ncr:101_{0B45938E-6B79-43A0-BC71-D68ACB24DABE}" xr6:coauthVersionLast="47" xr6:coauthVersionMax="47" xr10:uidLastSave="{00000000-0000-0000-0000-000000000000}"/>
  <bookViews>
    <workbookView xWindow="-2730" yWindow="-21720" windowWidth="38640" windowHeight="21120" tabRatio="883" firstSheet="4" activeTab="4" xr2:uid="{00000000-000D-0000-FFFF-FFFF00000000}"/>
  </bookViews>
  <sheets>
    <sheet name="【10-12月】様式1" sheetId="11" state="hidden" r:id="rId1"/>
    <sheet name="【10-12月】様式2-1" sheetId="14" state="hidden" r:id="rId2"/>
    <sheet name="【10-12月】様式2-2　※ﾃﾅﾝﾄがある場合" sheetId="17" state="hidden" r:id="rId3"/>
    <sheet name="【10-12月】様式2-1（別紙）※控除対象施設がある場合" sheetId="16" state="hidden" r:id="rId4"/>
    <sheet name="【8-10月】様式1" sheetId="12" r:id="rId5"/>
    <sheet name="【8-10月】様式2-1" sheetId="15" r:id="rId6"/>
    <sheet name="【8-10月】様式2-1（別紙）※控除対象施設がある場合" sheetId="19" r:id="rId7"/>
    <sheet name="【8-10月】様式2-2　※ﾃﾅﾝﾄがある場合" sheetId="18" r:id="rId8"/>
    <sheet name="【1-3月】様式1" sheetId="20" r:id="rId9"/>
    <sheet name="【1-3月】様式2-1" sheetId="21" r:id="rId10"/>
    <sheet name="【1-3月】様式2-1（別紙）※控除対象施設がある場" sheetId="22" r:id="rId11"/>
    <sheet name="【1-3月】様式2-2　※ﾃﾅﾝﾄがある場合" sheetId="23" r:id="rId12"/>
  </sheets>
  <definedNames>
    <definedName name="_xlnm._FilterDatabase" localSheetId="2" hidden="1">'【10-12月】様式2-2　※ﾃﾅﾝﾄがある場合'!#REF!</definedName>
    <definedName name="_xlnm._FilterDatabase" localSheetId="11" hidden="1">'【1-3月】様式2-2　※ﾃﾅﾝﾄがある場合'!#REF!</definedName>
    <definedName name="_xlnm._FilterDatabase" localSheetId="7" hidden="1">'【8-10月】様式2-2　※ﾃﾅﾝﾄがある場合'!#REF!</definedName>
    <definedName name="_xlnm.Print_Area" localSheetId="0">'【10-12月】様式1'!$A$1:$AG$44</definedName>
    <definedName name="_xlnm.Print_Area" localSheetId="1">'【10-12月】様式2-1'!$A$2:$AD$28</definedName>
    <definedName name="_xlnm.Print_Area" localSheetId="3">'【10-12月】様式2-1（別紙）※控除対象施設がある場合'!$A$1:$I$34</definedName>
    <definedName name="_xlnm.Print_Area" localSheetId="2">'【10-12月】様式2-2　※ﾃﾅﾝﾄがある場合'!$A$1:$J$36</definedName>
    <definedName name="_xlnm.Print_Area" localSheetId="8">'【1-3月】様式1'!$A$1:$AI$44</definedName>
    <definedName name="_xlnm.Print_Area" localSheetId="9">'【1-3月】様式2-1'!$A$2:$AE$28</definedName>
    <definedName name="_xlnm.Print_Area" localSheetId="10">'【1-3月】様式2-1（別紙）※控除対象施設がある場'!$A$1:$E$31</definedName>
    <definedName name="_xlnm.Print_Area" localSheetId="11">'【1-3月】様式2-2　※ﾃﾅﾝﾄがある場合'!$A$1:$N$37</definedName>
    <definedName name="_xlnm.Print_Area" localSheetId="4">'【8-10月】様式1'!$A$1:$AI$44</definedName>
    <definedName name="_xlnm.Print_Area" localSheetId="5">'【8-10月】様式2-1'!$A$2:$AE$28</definedName>
    <definedName name="_xlnm.Print_Area" localSheetId="6">'【8-10月】様式2-1（別紙）※控除対象施設がある場合'!$A$1:$E$31</definedName>
    <definedName name="_xlnm.Print_Area" localSheetId="7">'【8-10月】様式2-2　※ﾃﾅﾝﾄがある場合'!$A$1:$N$37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23" l="1"/>
  <c r="I8" i="23"/>
  <c r="I7" i="23"/>
  <c r="M14" i="15"/>
  <c r="M11" i="15"/>
  <c r="AD22" i="20"/>
  <c r="J26" i="21" s="1"/>
  <c r="Z22" i="20"/>
  <c r="J25" i="21" s="1"/>
  <c r="F38" i="23"/>
  <c r="E27" i="23"/>
  <c r="D27" i="23"/>
  <c r="F26" i="23"/>
  <c r="F25" i="23"/>
  <c r="F24" i="23"/>
  <c r="F23" i="23"/>
  <c r="F22" i="23"/>
  <c r="F21" i="23"/>
  <c r="F20" i="23"/>
  <c r="F19" i="23"/>
  <c r="F18" i="23"/>
  <c r="F17" i="23"/>
  <c r="F16" i="23"/>
  <c r="F15" i="23"/>
  <c r="F14" i="23"/>
  <c r="F13" i="23"/>
  <c r="F12" i="23"/>
  <c r="F11" i="23"/>
  <c r="F10" i="23"/>
  <c r="F9" i="23"/>
  <c r="F8" i="23"/>
  <c r="F7" i="23"/>
  <c r="F6" i="23"/>
  <c r="F27" i="23" s="1"/>
  <c r="F39" i="23" s="1"/>
  <c r="N2" i="23"/>
  <c r="E4" i="22"/>
  <c r="E26" i="21"/>
  <c r="E25" i="21"/>
  <c r="Q20" i="21"/>
  <c r="M20" i="21"/>
  <c r="M17" i="21"/>
  <c r="F15" i="21"/>
  <c r="M14" i="21"/>
  <c r="F12" i="21"/>
  <c r="M11" i="21"/>
  <c r="U20" i="21" s="1"/>
  <c r="F9" i="21"/>
  <c r="R6" i="21"/>
  <c r="F6" i="18"/>
  <c r="O26" i="21" l="1"/>
  <c r="F3" i="23"/>
  <c r="O25" i="21"/>
  <c r="F2" i="23"/>
  <c r="G26" i="23" s="1"/>
  <c r="F7" i="18"/>
  <c r="F8" i="18"/>
  <c r="F9" i="18"/>
  <c r="F10" i="18"/>
  <c r="F11" i="18"/>
  <c r="F12" i="18"/>
  <c r="F13" i="18"/>
  <c r="F14" i="18"/>
  <c r="F15" i="18"/>
  <c r="F16" i="18"/>
  <c r="F17" i="18"/>
  <c r="F18" i="18"/>
  <c r="F19" i="18"/>
  <c r="F20" i="18"/>
  <c r="F21" i="18"/>
  <c r="F22" i="18"/>
  <c r="F23" i="18"/>
  <c r="F24" i="18"/>
  <c r="F25" i="18"/>
  <c r="F26" i="18"/>
  <c r="AD22" i="12"/>
  <c r="J26" i="15" s="1"/>
  <c r="Z22" i="12"/>
  <c r="F2" i="18" s="1"/>
  <c r="G7" i="18" s="1"/>
  <c r="Q20" i="15"/>
  <c r="E26" i="15" s="1"/>
  <c r="M20" i="15"/>
  <c r="E25" i="15" s="1"/>
  <c r="G19" i="23" l="1"/>
  <c r="G13" i="23"/>
  <c r="G20" i="23"/>
  <c r="T25" i="21"/>
  <c r="B6" i="22" s="1"/>
  <c r="B8" i="22" s="1"/>
  <c r="G24" i="23"/>
  <c r="G21" i="23"/>
  <c r="G22" i="23"/>
  <c r="G17" i="23"/>
  <c r="G18" i="23"/>
  <c r="G8" i="23"/>
  <c r="G6" i="23"/>
  <c r="G25" i="23"/>
  <c r="H26" i="23"/>
  <c r="I26" i="23" s="1"/>
  <c r="H22" i="23"/>
  <c r="H18" i="23"/>
  <c r="H14" i="23"/>
  <c r="H10" i="23"/>
  <c r="H6" i="23"/>
  <c r="H24" i="23"/>
  <c r="H16" i="23"/>
  <c r="H8" i="23"/>
  <c r="H25" i="23"/>
  <c r="H21" i="23"/>
  <c r="H17" i="23"/>
  <c r="H13" i="23"/>
  <c r="H9" i="23"/>
  <c r="H20" i="23"/>
  <c r="I20" i="23" s="1"/>
  <c r="H12" i="23"/>
  <c r="H23" i="23"/>
  <c r="H19" i="23"/>
  <c r="I19" i="23" s="1"/>
  <c r="H15" i="23"/>
  <c r="H11" i="23"/>
  <c r="H7" i="23"/>
  <c r="G12" i="23"/>
  <c r="G11" i="23"/>
  <c r="G7" i="23"/>
  <c r="G16" i="23"/>
  <c r="G15" i="23"/>
  <c r="G14" i="23"/>
  <c r="G9" i="23"/>
  <c r="G10" i="23"/>
  <c r="G23" i="23"/>
  <c r="F27" i="18"/>
  <c r="G24" i="18"/>
  <c r="G9" i="18"/>
  <c r="G14" i="18"/>
  <c r="G6" i="18"/>
  <c r="G12" i="18"/>
  <c r="G16" i="18"/>
  <c r="G20" i="18"/>
  <c r="G26" i="18"/>
  <c r="G25" i="18"/>
  <c r="G10" i="18"/>
  <c r="G22" i="18"/>
  <c r="G13" i="18"/>
  <c r="G17" i="18"/>
  <c r="G21" i="18"/>
  <c r="G18" i="18"/>
  <c r="G23" i="18"/>
  <c r="G8" i="18"/>
  <c r="G11" i="18"/>
  <c r="G15" i="18"/>
  <c r="G19" i="18"/>
  <c r="O26" i="15"/>
  <c r="F3" i="18"/>
  <c r="H7" i="18" s="1"/>
  <c r="E27" i="18"/>
  <c r="E37" i="17"/>
  <c r="M17" i="15"/>
  <c r="U20" i="15"/>
  <c r="F38" i="18" s="1"/>
  <c r="I13" i="23" l="1"/>
  <c r="I15" i="23"/>
  <c r="I22" i="23"/>
  <c r="I24" i="23"/>
  <c r="I25" i="23"/>
  <c r="I17" i="23"/>
  <c r="I14" i="23"/>
  <c r="Y25" i="21"/>
  <c r="I38" i="23" s="1"/>
  <c r="I23" i="23"/>
  <c r="I10" i="23"/>
  <c r="I16" i="23"/>
  <c r="H27" i="23"/>
  <c r="I21" i="23"/>
  <c r="I18" i="23"/>
  <c r="I11" i="23"/>
  <c r="I12" i="23"/>
  <c r="I9" i="23"/>
  <c r="G27" i="23"/>
  <c r="F39" i="18"/>
  <c r="H6" i="18"/>
  <c r="I6" i="18" s="1"/>
  <c r="H11" i="18"/>
  <c r="I11" i="18" s="1"/>
  <c r="H15" i="18"/>
  <c r="I15" i="18" s="1"/>
  <c r="H19" i="18"/>
  <c r="I19" i="18" s="1"/>
  <c r="H17" i="18"/>
  <c r="I17" i="18" s="1"/>
  <c r="H9" i="18"/>
  <c r="I9" i="18" s="1"/>
  <c r="H24" i="18"/>
  <c r="I24" i="18" s="1"/>
  <c r="I7" i="18"/>
  <c r="H21" i="18"/>
  <c r="I21" i="18" s="1"/>
  <c r="H12" i="18"/>
  <c r="I12" i="18" s="1"/>
  <c r="H16" i="18"/>
  <c r="I16" i="18" s="1"/>
  <c r="H20" i="18"/>
  <c r="I20" i="18" s="1"/>
  <c r="H13" i="18"/>
  <c r="I13" i="18" s="1"/>
  <c r="H26" i="18"/>
  <c r="I26" i="18" s="1"/>
  <c r="H25" i="18"/>
  <c r="I25" i="18" s="1"/>
  <c r="H22" i="18"/>
  <c r="I22" i="18" s="1"/>
  <c r="H10" i="18"/>
  <c r="I10" i="18" s="1"/>
  <c r="H14" i="18"/>
  <c r="I14" i="18" s="1"/>
  <c r="H18" i="18"/>
  <c r="I18" i="18" s="1"/>
  <c r="H23" i="18"/>
  <c r="I23" i="18" s="1"/>
  <c r="H8" i="18"/>
  <c r="I8" i="18" s="1"/>
  <c r="G27" i="18"/>
  <c r="N2" i="18"/>
  <c r="D27" i="18"/>
  <c r="F15" i="15"/>
  <c r="F12" i="15"/>
  <c r="F9" i="15"/>
  <c r="R6" i="15"/>
  <c r="D26" i="17"/>
  <c r="G2" i="17"/>
  <c r="X22" i="11"/>
  <c r="F25" i="14" s="1"/>
  <c r="F15" i="14"/>
  <c r="F12" i="14"/>
  <c r="F9" i="14"/>
  <c r="R6" i="14"/>
  <c r="G4" i="16" s="1"/>
  <c r="M17" i="14"/>
  <c r="M14" i="14"/>
  <c r="M11" i="14"/>
  <c r="O10" i="20" l="1"/>
  <c r="I27" i="23"/>
  <c r="I39" i="23" s="1"/>
  <c r="H27" i="18"/>
  <c r="I27" i="18"/>
  <c r="E4" i="19"/>
  <c r="N20" i="14"/>
  <c r="A25" i="14" s="1"/>
  <c r="K25" i="14" s="1"/>
  <c r="P25" i="14" s="1"/>
  <c r="U25" i="14" s="1"/>
  <c r="J25" i="15"/>
  <c r="O25" i="15" s="1"/>
  <c r="T25" i="15" s="1"/>
  <c r="I3" i="17"/>
  <c r="E19" i="17" s="1"/>
  <c r="Y25" i="15" l="1"/>
  <c r="I38" i="18" s="1"/>
  <c r="B6" i="19"/>
  <c r="B8" i="19" s="1"/>
  <c r="D37" i="17"/>
  <c r="D38" i="17" s="1"/>
  <c r="E21" i="17"/>
  <c r="E14" i="17"/>
  <c r="E22" i="17"/>
  <c r="E10" i="17"/>
  <c r="E18" i="17"/>
  <c r="E11" i="17"/>
  <c r="E25" i="17"/>
  <c r="E6" i="17"/>
  <c r="E7" i="17"/>
  <c r="E12" i="17"/>
  <c r="E20" i="17"/>
  <c r="E15" i="17"/>
  <c r="K26" i="17"/>
  <c r="K5" i="17"/>
  <c r="E23" i="17"/>
  <c r="E8" i="17"/>
  <c r="E13" i="17"/>
  <c r="E9" i="17"/>
  <c r="E16" i="17"/>
  <c r="E17" i="17"/>
  <c r="E24" i="17"/>
  <c r="O10" i="11"/>
  <c r="C6" i="16"/>
  <c r="K8" i="16" s="1"/>
  <c r="C8" i="16" s="1"/>
  <c r="E26" i="17" l="1"/>
  <c r="E38" i="17" s="1"/>
  <c r="O10" i="12" l="1"/>
  <c r="I39"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納冨　彩（産業政策課）</author>
  </authors>
  <commentList>
    <comment ref="U22" authorId="0" shapeId="0" xr:uid="{BC3879B2-BEE0-4DDF-AFA3-8CFFED6D6EEB}">
      <text>
        <r>
          <rPr>
            <b/>
            <sz val="9"/>
            <color indexed="81"/>
            <rFont val="MS P ゴシック"/>
            <family val="3"/>
            <charset val="128"/>
          </rPr>
          <t>プルダウン選択</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納冨　彩（産業政策課）</author>
  </authors>
  <commentList>
    <comment ref="B7" authorId="0" shapeId="0" xr:uid="{1E33C945-D4F1-4364-AA95-319C4A830F89}">
      <text>
        <r>
          <rPr>
            <b/>
            <sz val="9"/>
            <color indexed="81"/>
            <rFont val="MS P ゴシック"/>
            <family val="3"/>
            <charset val="128"/>
          </rPr>
          <t>様式2-2の控除対象施設（設備）の「補助相当額」と一致させてください。</t>
        </r>
      </text>
    </comment>
    <comment ref="B8" authorId="0" shapeId="0" xr:uid="{69C4C61D-FC68-4E2D-83EF-DF3F8FD5A673}">
      <text>
        <r>
          <rPr>
            <b/>
            <sz val="9"/>
            <color indexed="81"/>
            <rFont val="MS P ゴシック"/>
            <family val="3"/>
            <charset val="128"/>
          </rPr>
          <t>この金額を様式1の「交付申請額」の（内訳）に手入力してください。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納冨　彩（産業政策課）</author>
  </authors>
  <commentList>
    <comment ref="I5" authorId="0" shapeId="0" xr:uid="{4228EF7A-6ADC-4653-9550-7C1BB52A63C0}">
      <text>
        <r>
          <rPr>
            <b/>
            <sz val="9"/>
            <color indexed="81"/>
            <rFont val="MS P ゴシック"/>
            <family val="3"/>
            <charset val="128"/>
          </rPr>
          <t>※補助相当額の合計が様式2-1の「交付申請額」と一致しない場合は、手入力で端数を調整してください。</t>
        </r>
      </text>
    </comment>
    <comment ref="F27" authorId="0" shapeId="0" xr:uid="{52569B01-2AE8-47C0-8D46-50BDB5C09FB3}">
      <text>
        <r>
          <rPr>
            <b/>
            <sz val="9"/>
            <color indexed="81"/>
            <rFont val="MS P ゴシック"/>
            <family val="3"/>
            <charset val="128"/>
          </rPr>
          <t>※電力使用量の合計は、様式2-1の「電力使用量の計」と一致させてください。</t>
        </r>
      </text>
    </comment>
    <comment ref="I27" authorId="0" shapeId="0" xr:uid="{5D7CDC77-BCA6-43D1-9D2B-A0EBFFEE8842}">
      <text>
        <r>
          <rPr>
            <b/>
            <sz val="9"/>
            <color indexed="81"/>
            <rFont val="MS P ゴシック"/>
            <family val="3"/>
            <charset val="128"/>
          </rPr>
          <t>※補助相当額の合計は、様式2-1の「交付申請額」と一致させてください。</t>
        </r>
        <r>
          <rPr>
            <b/>
            <u/>
            <sz val="9"/>
            <color indexed="81"/>
            <rFont val="MS P ゴシック"/>
            <family val="3"/>
            <charset val="128"/>
          </rPr>
          <t>一致しない場合は、手入力で端数を調整してください。</t>
        </r>
        <r>
          <rPr>
            <b/>
            <sz val="9"/>
            <color indexed="81"/>
            <rFont val="MS P ゴシック"/>
            <family val="3"/>
            <charset val="128"/>
          </rPr>
          <t xml:space="preserve">
※「控除対象施設（設備）」がある場合は、様式2-1（別紙）の「補助基準額」と一致させてください。</t>
        </r>
      </text>
    </comment>
    <comment ref="J27" authorId="0" shapeId="0" xr:uid="{AC230CC2-56A0-451F-A64B-8FE3250EB599}">
      <text>
        <r>
          <rPr>
            <b/>
            <sz val="9"/>
            <color indexed="81"/>
            <rFont val="MS P ゴシック"/>
            <family val="3"/>
            <charset val="128"/>
          </rPr>
          <t>※「控除対象施設（設備）」がある場合は、様式2-1（別紙）を記入してください。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納冨　彩（産業政策課）</author>
  </authors>
  <commentList>
    <comment ref="D26" authorId="0" shapeId="0" xr:uid="{92CDA791-13EB-4515-8470-575D0225F46E}">
      <text>
        <r>
          <rPr>
            <b/>
            <sz val="9"/>
            <color indexed="81"/>
            <rFont val="MS P ゴシック"/>
            <family val="3"/>
            <charset val="128"/>
          </rPr>
          <t xml:space="preserve">※電力使用量の合計は、様式2-1の「電力使用量の計」と一致させてください。
</t>
        </r>
      </text>
    </comment>
    <comment ref="E26" authorId="0" shapeId="0" xr:uid="{ABBF7F67-5A9F-41DE-83BB-CF6156B6DC4D}">
      <text>
        <r>
          <rPr>
            <b/>
            <sz val="9"/>
            <color indexed="81"/>
            <rFont val="MS P ゴシック"/>
            <family val="3"/>
            <charset val="128"/>
          </rPr>
          <t>※補助相当額の合計は、様式2-1の「交付申請額」と一致させてください。一致しない場合は、手入力で端数を調整してください。
※「控除対象施設（設備）」がある場合は、様式2-1（別紙）の「補助基準額」と一致させてください。</t>
        </r>
      </text>
    </comment>
    <comment ref="F26" authorId="0" shapeId="0" xr:uid="{8003108C-EAE5-4EBF-ACD0-18671671E5CC}">
      <text>
        <r>
          <rPr>
            <b/>
            <sz val="9"/>
            <color indexed="81"/>
            <rFont val="MS P ゴシック"/>
            <family val="3"/>
            <charset val="128"/>
          </rPr>
          <t>※「控除対象施設（設備）」がある場合は、様式2-1（別紙）を記入してください。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納冨　彩（産業政策課）</author>
  </authors>
  <commentList>
    <comment ref="D8" authorId="0" shapeId="0" xr:uid="{67201852-9C2B-4C93-BFE4-9AB12BC2F5C3}">
      <text>
        <r>
          <rPr>
            <b/>
            <sz val="9"/>
            <color indexed="81"/>
            <rFont val="MS P ゴシック"/>
            <family val="3"/>
            <charset val="128"/>
          </rPr>
          <t>この金額を様式1の「交付申請額」に手入力してください。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納冨　彩（産業政策課）</author>
  </authors>
  <commentList>
    <comment ref="U22" authorId="0" shapeId="0" xr:uid="{5E7BD7CE-A23E-4176-AB5C-A2FAF6A12744}">
      <text>
        <r>
          <rPr>
            <b/>
            <sz val="9"/>
            <color indexed="81"/>
            <rFont val="MS P ゴシック"/>
            <family val="3"/>
            <charset val="128"/>
          </rPr>
          <t>プルダウン選択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納冨　彩（産業政策課）</author>
  </authors>
  <commentList>
    <comment ref="Y25" authorId="0" shapeId="0" xr:uid="{2C4098E3-6C7F-4C64-9265-D7E5395FBF7B}">
      <text>
        <r>
          <rPr>
            <b/>
            <sz val="9"/>
            <color indexed="81"/>
            <rFont val="MS P ゴシック"/>
            <family val="3"/>
            <charset val="128"/>
          </rPr>
          <t>大企業で、上限２億円に到達する場合は、手入力してください。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納冨　彩（産業政策課）</author>
  </authors>
  <commentList>
    <comment ref="B7" authorId="0" shapeId="0" xr:uid="{B898569A-A946-4F3C-81D3-421E7FEB47E8}">
      <text>
        <r>
          <rPr>
            <b/>
            <sz val="9"/>
            <color indexed="81"/>
            <rFont val="MS P ゴシック"/>
            <family val="3"/>
            <charset val="128"/>
          </rPr>
          <t>様式2-2の控除対象施設（設備）の「補助相当額」と一致させてください。</t>
        </r>
      </text>
    </comment>
    <comment ref="B8" authorId="0" shapeId="0" xr:uid="{CDB29B96-3E69-443D-97B6-84D1D5EEE2C4}">
      <text>
        <r>
          <rPr>
            <b/>
            <sz val="9"/>
            <color indexed="81"/>
            <rFont val="MS P ゴシック"/>
            <family val="3"/>
            <charset val="128"/>
          </rPr>
          <t>この金額を様式1の「交付申請額」の（内訳）に手入力してください。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納冨　彩（産業政策課）</author>
  </authors>
  <commentList>
    <comment ref="I5" authorId="0" shapeId="0" xr:uid="{04A3DAC6-2460-4981-A086-3215EA49F19D}">
      <text>
        <r>
          <rPr>
            <b/>
            <sz val="9"/>
            <color indexed="81"/>
            <rFont val="MS P ゴシック"/>
            <family val="3"/>
            <charset val="128"/>
          </rPr>
          <t>※補助相当額の合計が様式2-1の「交付申請額」と一致しない場合は、手入力で端数を調整してください。</t>
        </r>
      </text>
    </comment>
    <comment ref="F27" authorId="0" shapeId="0" xr:uid="{5A76CFF3-E130-4D1A-9941-A2EA6EABBD60}">
      <text>
        <r>
          <rPr>
            <b/>
            <sz val="9"/>
            <color indexed="81"/>
            <rFont val="MS P ゴシック"/>
            <family val="3"/>
            <charset val="128"/>
          </rPr>
          <t>※電力使用量の合計は、様式2-1の「電力使用量の計」と一致させてください。</t>
        </r>
      </text>
    </comment>
    <comment ref="I27" authorId="0" shapeId="0" xr:uid="{9C2B21D7-4D08-4867-9FEE-9961E2ADAD68}">
      <text>
        <r>
          <rPr>
            <b/>
            <sz val="9"/>
            <color indexed="81"/>
            <rFont val="MS P ゴシック"/>
            <family val="3"/>
            <charset val="128"/>
          </rPr>
          <t>※補助相当額の合計は、様式2-1の「交付申請額」と一致させてください。</t>
        </r>
        <r>
          <rPr>
            <b/>
            <u/>
            <sz val="9"/>
            <color indexed="81"/>
            <rFont val="MS P ゴシック"/>
            <family val="3"/>
            <charset val="128"/>
          </rPr>
          <t>一致しない場合は、手入力で端数を調整してください。</t>
        </r>
        <r>
          <rPr>
            <b/>
            <sz val="9"/>
            <color indexed="81"/>
            <rFont val="MS P ゴシック"/>
            <family val="3"/>
            <charset val="128"/>
          </rPr>
          <t xml:space="preserve">
※「控除対象施設（設備）」がある場合は、様式2-1（別紙）の「補助基準額」と一致させてください。
</t>
        </r>
      </text>
    </comment>
    <comment ref="J27" authorId="0" shapeId="0" xr:uid="{31D1FEB6-57DC-4C49-9543-E80B725CE234}">
      <text>
        <r>
          <rPr>
            <b/>
            <sz val="9"/>
            <color indexed="81"/>
            <rFont val="MS P ゴシック"/>
            <family val="3"/>
            <charset val="128"/>
          </rPr>
          <t>※「控除対象施設（設備）」がある場合は、様式2-1（別紙）を記入してください。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納冨　彩（産業政策課）</author>
  </authors>
  <commentList>
    <comment ref="U22" authorId="0" shapeId="0" xr:uid="{36DAC42C-D106-4C02-A0B2-92C0CBC10419}">
      <text>
        <r>
          <rPr>
            <b/>
            <sz val="9"/>
            <color indexed="81"/>
            <rFont val="MS P ゴシック"/>
            <family val="3"/>
            <charset val="128"/>
          </rPr>
          <t>プルダウン選択</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納冨　彩（産業政策課）</author>
  </authors>
  <commentList>
    <comment ref="Y25" authorId="0" shapeId="0" xr:uid="{B3E6329F-0318-4D3D-8465-250C0FB4BE06}">
      <text>
        <r>
          <rPr>
            <b/>
            <sz val="9"/>
            <color indexed="81"/>
            <rFont val="MS P ゴシック"/>
            <family val="3"/>
            <charset val="128"/>
          </rPr>
          <t>大企業で、上限２億円に到達する場合は、手入力してください。</t>
        </r>
      </text>
    </comment>
  </commentList>
</comments>
</file>

<file path=xl/sharedStrings.xml><?xml version="1.0" encoding="utf-8"?>
<sst xmlns="http://schemas.openxmlformats.org/spreadsheetml/2006/main" count="543" uniqueCount="184">
  <si>
    <t>フ リ ガ ナ</t>
    <phoneticPr fontId="1"/>
  </si>
  <si>
    <t>法 人 名</t>
    <rPh sb="0" eb="1">
      <t>ホウ</t>
    </rPh>
    <rPh sb="2" eb="3">
      <t>ヒト</t>
    </rPh>
    <rPh sb="4" eb="5">
      <t>メイ</t>
    </rPh>
    <phoneticPr fontId="1"/>
  </si>
  <si>
    <t>〒</t>
    <phoneticPr fontId="1"/>
  </si>
  <si>
    <t>振込先金融機関名</t>
    <rPh sb="0" eb="2">
      <t>フリコミ</t>
    </rPh>
    <rPh sb="2" eb="3">
      <t>サキ</t>
    </rPh>
    <rPh sb="3" eb="5">
      <t>キンユウ</t>
    </rPh>
    <rPh sb="5" eb="7">
      <t>キカン</t>
    </rPh>
    <rPh sb="7" eb="8">
      <t>メイ</t>
    </rPh>
    <phoneticPr fontId="5"/>
  </si>
  <si>
    <t>本・支店等名</t>
    <rPh sb="0" eb="1">
      <t>ホン</t>
    </rPh>
    <rPh sb="2" eb="4">
      <t>シテン</t>
    </rPh>
    <rPh sb="4" eb="5">
      <t>ナド</t>
    </rPh>
    <rPh sb="5" eb="6">
      <t>メイ</t>
    </rPh>
    <phoneticPr fontId="5"/>
  </si>
  <si>
    <t>預金種別</t>
    <rPh sb="0" eb="2">
      <t>ヨキン</t>
    </rPh>
    <rPh sb="2" eb="4">
      <t>シュベツ</t>
    </rPh>
    <phoneticPr fontId="5"/>
  </si>
  <si>
    <t>受取口座名義人（カタカナ）　30文字以内</t>
    <rPh sb="0" eb="2">
      <t>ウケトリ</t>
    </rPh>
    <rPh sb="2" eb="4">
      <t>コウザ</t>
    </rPh>
    <rPh sb="4" eb="6">
      <t>メイギ</t>
    </rPh>
    <rPh sb="6" eb="7">
      <t>ニン</t>
    </rPh>
    <rPh sb="16" eb="18">
      <t>モジ</t>
    </rPh>
    <rPh sb="18" eb="20">
      <t>イナイ</t>
    </rPh>
    <phoneticPr fontId="5"/>
  </si>
  <si>
    <t>（振込先申出口座）</t>
    <rPh sb="1" eb="4">
      <t>フリコミサキ</t>
    </rPh>
    <rPh sb="4" eb="6">
      <t>モウシデ</t>
    </rPh>
    <rPh sb="6" eb="8">
      <t>コウザ</t>
    </rPh>
    <phoneticPr fontId="1"/>
  </si>
  <si>
    <r>
      <rPr>
        <sz val="11"/>
        <rFont val="游ゴシック"/>
        <family val="3"/>
        <charset val="128"/>
        <scheme val="minor"/>
      </rPr>
      <t>口座番号</t>
    </r>
    <r>
      <rPr>
        <sz val="10"/>
        <rFont val="游ゴシック"/>
        <family val="2"/>
        <scheme val="minor"/>
      </rPr>
      <t>(右詰めで記入)</t>
    </r>
    <rPh sb="0" eb="2">
      <t>コウザ</t>
    </rPh>
    <rPh sb="2" eb="4">
      <t>バンゴウ</t>
    </rPh>
    <rPh sb="5" eb="6">
      <t>ミギ</t>
    </rPh>
    <rPh sb="6" eb="7">
      <t>ヅ</t>
    </rPh>
    <rPh sb="9" eb="11">
      <t>キニュウ</t>
    </rPh>
    <phoneticPr fontId="5"/>
  </si>
  <si>
    <t>佐賀県知事　殿</t>
    <rPh sb="0" eb="3">
      <t>サガケン</t>
    </rPh>
    <rPh sb="3" eb="5">
      <t>チジ</t>
    </rPh>
    <rPh sb="6" eb="7">
      <t>トノ</t>
    </rPh>
    <phoneticPr fontId="1"/>
  </si>
  <si>
    <t>本店所在地</t>
    <rPh sb="0" eb="2">
      <t>ホンテン</t>
    </rPh>
    <rPh sb="2" eb="5">
      <t>ショザイチ</t>
    </rPh>
    <phoneticPr fontId="1"/>
  </si>
  <si>
    <t>代表者生年月日</t>
    <rPh sb="0" eb="3">
      <t>ダイヒョウシャ</t>
    </rPh>
    <rPh sb="3" eb="7">
      <t>セイネンガッピ</t>
    </rPh>
    <phoneticPr fontId="1"/>
  </si>
  <si>
    <t>月</t>
    <rPh sb="0" eb="1">
      <t>ツキ</t>
    </rPh>
    <phoneticPr fontId="1"/>
  </si>
  <si>
    <t>日</t>
    <rPh sb="0" eb="1">
      <t>ヒ</t>
    </rPh>
    <phoneticPr fontId="1"/>
  </si>
  <si>
    <t>年</t>
    <rPh sb="0" eb="1">
      <t>ネン</t>
    </rPh>
    <phoneticPr fontId="1"/>
  </si>
  <si>
    <t>代表者役職名</t>
    <rPh sb="0" eb="3">
      <t>ダイヒョウシャ</t>
    </rPh>
    <rPh sb="3" eb="5">
      <t>ヤクショク</t>
    </rPh>
    <rPh sb="5" eb="6">
      <t>メイ</t>
    </rPh>
    <phoneticPr fontId="1"/>
  </si>
  <si>
    <t>フリガナ</t>
    <phoneticPr fontId="1"/>
  </si>
  <si>
    <t>代表者氏名</t>
    <rPh sb="0" eb="3">
      <t>ダイヒョウシャ</t>
    </rPh>
    <rPh sb="3" eb="5">
      <t>シメイ</t>
    </rPh>
    <phoneticPr fontId="1"/>
  </si>
  <si>
    <t>名称</t>
    <rPh sb="0" eb="2">
      <t>メイショウ</t>
    </rPh>
    <phoneticPr fontId="1"/>
  </si>
  <si>
    <t>住所</t>
    <rPh sb="0" eb="2">
      <t>ジュウショ</t>
    </rPh>
    <phoneticPr fontId="1"/>
  </si>
  <si>
    <t>資本金</t>
    <rPh sb="0" eb="3">
      <t>シホンキン</t>
    </rPh>
    <phoneticPr fontId="1"/>
  </si>
  <si>
    <t>300人以下</t>
    <rPh sb="3" eb="4">
      <t>ニン</t>
    </rPh>
    <rPh sb="4" eb="6">
      <t>イカ</t>
    </rPh>
    <phoneticPr fontId="1"/>
  </si>
  <si>
    <t>100人以下</t>
    <rPh sb="3" eb="4">
      <t>ニン</t>
    </rPh>
    <rPh sb="4" eb="6">
      <t>イカ</t>
    </rPh>
    <phoneticPr fontId="1"/>
  </si>
  <si>
    <t>50人以下</t>
    <rPh sb="2" eb="3">
      <t>ニン</t>
    </rPh>
    <rPh sb="3" eb="5">
      <t>イカ</t>
    </rPh>
    <phoneticPr fontId="1"/>
  </si>
  <si>
    <t>5千万円以下又は</t>
    <rPh sb="1" eb="4">
      <t>センマンエン</t>
    </rPh>
    <rPh sb="4" eb="6">
      <t>イカ</t>
    </rPh>
    <rPh sb="6" eb="7">
      <t>マタ</t>
    </rPh>
    <phoneticPr fontId="1"/>
  </si>
  <si>
    <t>３億円以下又は</t>
    <rPh sb="1" eb="3">
      <t>オクエン</t>
    </rPh>
    <rPh sb="3" eb="5">
      <t>イカ</t>
    </rPh>
    <rPh sb="5" eb="6">
      <t>マタ</t>
    </rPh>
    <phoneticPr fontId="1"/>
  </si>
  <si>
    <t>１億円以下又は</t>
    <rPh sb="1" eb="3">
      <t>オクエン</t>
    </rPh>
    <rPh sb="3" eb="5">
      <t>イカ</t>
    </rPh>
    <rPh sb="5" eb="6">
      <t>マタ</t>
    </rPh>
    <phoneticPr fontId="1"/>
  </si>
  <si>
    <t>(参考)中小企業要件の資本金、従業員数</t>
    <rPh sb="1" eb="3">
      <t>サンコウ</t>
    </rPh>
    <rPh sb="4" eb="8">
      <t>チュウショウキギョウ</t>
    </rPh>
    <rPh sb="8" eb="10">
      <t>ヨウケン</t>
    </rPh>
    <rPh sb="11" eb="14">
      <t>シホンキン</t>
    </rPh>
    <rPh sb="15" eb="19">
      <t>ジュウギョウインスウ</t>
    </rPh>
    <phoneticPr fontId="1"/>
  </si>
  <si>
    <t>e-mail</t>
    <phoneticPr fontId="1"/>
  </si>
  <si>
    <t>対象施設</t>
    <rPh sb="0" eb="2">
      <t>タイショウ</t>
    </rPh>
    <rPh sb="2" eb="4">
      <t>シセツ</t>
    </rPh>
    <phoneticPr fontId="1"/>
  </si>
  <si>
    <t>連絡先</t>
    <rPh sb="0" eb="3">
      <t>レンラクサキ</t>
    </rPh>
    <phoneticPr fontId="1"/>
  </si>
  <si>
    <t>特別高圧受電事業所の名称/住所 ①</t>
    <rPh sb="0" eb="4">
      <t>トクベツコウアツ</t>
    </rPh>
    <rPh sb="4" eb="6">
      <t>ジュデン</t>
    </rPh>
    <rPh sb="6" eb="9">
      <t>ジギョウショ</t>
    </rPh>
    <rPh sb="10" eb="12">
      <t>メイショウ</t>
    </rPh>
    <rPh sb="13" eb="15">
      <t>ジュウショ</t>
    </rPh>
    <phoneticPr fontId="1"/>
  </si>
  <si>
    <t>担当者の所属</t>
    <rPh sb="0" eb="3">
      <t>タントウシャ</t>
    </rPh>
    <rPh sb="4" eb="6">
      <t>ショゾク</t>
    </rPh>
    <phoneticPr fontId="1"/>
  </si>
  <si>
    <t>役職/氏名</t>
    <phoneticPr fontId="1"/>
  </si>
  <si>
    <t>電話番号</t>
    <phoneticPr fontId="1"/>
  </si>
  <si>
    <t>令和</t>
    <rPh sb="0" eb="2">
      <t>レイワ</t>
    </rPh>
    <phoneticPr fontId="1"/>
  </si>
  <si>
    <t>交付決定通知等の
郵送先</t>
    <rPh sb="0" eb="2">
      <t>コウフ</t>
    </rPh>
    <rPh sb="2" eb="4">
      <t>ケッテイ</t>
    </rPh>
    <rPh sb="4" eb="6">
      <t>ツウチ</t>
    </rPh>
    <rPh sb="6" eb="7">
      <t>ナド</t>
    </rPh>
    <rPh sb="9" eb="12">
      <t>ユウソウサキ</t>
    </rPh>
    <phoneticPr fontId="1"/>
  </si>
  <si>
    <t>県使用欄</t>
    <rPh sb="0" eb="4">
      <t>ケンシヨウラン</t>
    </rPh>
    <phoneticPr fontId="1"/>
  </si>
  <si>
    <t>確認担当者</t>
    <rPh sb="0" eb="2">
      <t>カクニン</t>
    </rPh>
    <rPh sb="2" eb="5">
      <t>タントウシャ</t>
    </rPh>
    <phoneticPr fontId="1"/>
  </si>
  <si>
    <t>交付決定番号</t>
    <phoneticPr fontId="1"/>
  </si>
  <si>
    <t>交付決定及び
額の確定日</t>
    <rPh sb="0" eb="4">
      <t>コウフケッテイ</t>
    </rPh>
    <rPh sb="4" eb="5">
      <t>オヨ</t>
    </rPh>
    <rPh sb="7" eb="8">
      <t>ガク</t>
    </rPh>
    <rPh sb="9" eb="12">
      <t>カクテイビ</t>
    </rPh>
    <phoneticPr fontId="1"/>
  </si>
  <si>
    <t>交付決定及び
額の確定金額</t>
    <rPh sb="0" eb="4">
      <t>コウフケッテイ</t>
    </rPh>
    <rPh sb="4" eb="5">
      <t>オヨ</t>
    </rPh>
    <rPh sb="7" eb="8">
      <t>ガク</t>
    </rPh>
    <rPh sb="9" eb="11">
      <t>カクテイ</t>
    </rPh>
    <rPh sb="11" eb="13">
      <t>キンガク</t>
    </rPh>
    <phoneticPr fontId="1"/>
  </si>
  <si>
    <t>産政第　　　　号</t>
    <rPh sb="7" eb="8">
      <t>ゴウ</t>
    </rPh>
    <phoneticPr fontId="1"/>
  </si>
  <si>
    <t>令和　　年　　月　　日</t>
    <rPh sb="0" eb="2">
      <t>レイワ</t>
    </rPh>
    <rPh sb="4" eb="5">
      <t>ネン</t>
    </rPh>
    <rPh sb="7" eb="8">
      <t>ガツ</t>
    </rPh>
    <rPh sb="10" eb="11">
      <t>ヒ</t>
    </rPh>
    <phoneticPr fontId="1"/>
  </si>
  <si>
    <t>円</t>
    <rPh sb="0" eb="1">
      <t>エン</t>
    </rPh>
    <phoneticPr fontId="1"/>
  </si>
  <si>
    <t>※振込先金融機関がゆうちょ銀行の場合、支店名は店番（３桁数字）を記入してください。</t>
    <phoneticPr fontId="1"/>
  </si>
  <si>
    <t>※振込先の口座は申請者ご本人の口座に限ります。（法人の場合は当該法人の口座に限る。）</t>
    <phoneticPr fontId="1"/>
  </si>
  <si>
    <t>交付申請額</t>
    <phoneticPr fontId="1"/>
  </si>
  <si>
    <t>　上記補助金の交付について、佐賀県特別高圧電気料金高騰緊急対策補助金交付要綱第５条の規定に基づき、下記のとおり申請します。また、振込先口座を以下のとおり申し出ます。</t>
    <rPh sb="1" eb="3">
      <t>ジョウキ</t>
    </rPh>
    <rPh sb="5" eb="6">
      <t>キン</t>
    </rPh>
    <rPh sb="7" eb="9">
      <t>コウフ</t>
    </rPh>
    <rPh sb="14" eb="16">
      <t>サガ</t>
    </rPh>
    <rPh sb="16" eb="17">
      <t>ケン</t>
    </rPh>
    <rPh sb="17" eb="19">
      <t>トクベツ</t>
    </rPh>
    <rPh sb="19" eb="21">
      <t>コウアツ</t>
    </rPh>
    <rPh sb="21" eb="23">
      <t>デンキ</t>
    </rPh>
    <rPh sb="23" eb="25">
      <t>リョウキン</t>
    </rPh>
    <rPh sb="25" eb="27">
      <t>コウトウ</t>
    </rPh>
    <rPh sb="27" eb="29">
      <t>キンキュウ</t>
    </rPh>
    <rPh sb="29" eb="31">
      <t>タイサク</t>
    </rPh>
    <rPh sb="33" eb="34">
      <t>キン</t>
    </rPh>
    <rPh sb="34" eb="36">
      <t>コウフ</t>
    </rPh>
    <rPh sb="36" eb="38">
      <t>ヨウコウ</t>
    </rPh>
    <rPh sb="38" eb="39">
      <t>ダイ</t>
    </rPh>
    <rPh sb="40" eb="41">
      <t>ジョウ</t>
    </rPh>
    <rPh sb="42" eb="44">
      <t>キテイ</t>
    </rPh>
    <rPh sb="45" eb="46">
      <t>モト</t>
    </rPh>
    <rPh sb="49" eb="51">
      <t>カキ</t>
    </rPh>
    <rPh sb="55" eb="57">
      <t>シンセイ</t>
    </rPh>
    <rPh sb="64" eb="67">
      <t>フリコミサキ</t>
    </rPh>
    <rPh sb="67" eb="69">
      <t>コウザ</t>
    </rPh>
    <rPh sb="70" eb="72">
      <t>イカ</t>
    </rPh>
    <rPh sb="76" eb="77">
      <t>モウ</t>
    </rPh>
    <rPh sb="78" eb="79">
      <t>デ</t>
    </rPh>
    <phoneticPr fontId="1"/>
  </si>
  <si>
    <t>　県では、行政事務全般から暴力団等を排除するため、申請の際に暴力団等でない旨の誓約をお願いしています。なお、内容確認のために佐賀県警察本部へ照会を行います。この申請書の提出に伴い収集した個人情報は、佐賀県特別高圧電気料金高騰緊急対策補助金の交付事務及び誓約事項の確認のために使用し、それ以外の目的に使用することはありません。なお、県における個人情報の取扱については、佐賀県個人情報保護方針で定めております。</t>
    <rPh sb="25" eb="27">
      <t>シンセイ</t>
    </rPh>
    <rPh sb="80" eb="83">
      <t>シンセイショ</t>
    </rPh>
    <rPh sb="186" eb="190">
      <t>コジンジョウホウ</t>
    </rPh>
    <rPh sb="190" eb="192">
      <t>ホゴ</t>
    </rPh>
    <rPh sb="192" eb="194">
      <t>ホウシン</t>
    </rPh>
    <phoneticPr fontId="1"/>
  </si>
  <si>
    <t>常時使用する従業員数</t>
    <phoneticPr fontId="1"/>
  </si>
  <si>
    <t>人</t>
    <rPh sb="0" eb="1">
      <t>ヒト</t>
    </rPh>
    <phoneticPr fontId="1"/>
  </si>
  <si>
    <t>対象区分
(補助単価)</t>
    <rPh sb="0" eb="4">
      <t>タイショウクブン</t>
    </rPh>
    <rPh sb="6" eb="10">
      <t>ホジョタンカ</t>
    </rPh>
    <phoneticPr fontId="1"/>
  </si>
  <si>
    <t>主たる業種</t>
    <rPh sb="0" eb="1">
      <t>シュ</t>
    </rPh>
    <rPh sb="3" eb="5">
      <t>ギョウシュ</t>
    </rPh>
    <phoneticPr fontId="1"/>
  </si>
  <si>
    <t xml:space="preserve">         ー〃ー② </t>
    <phoneticPr fontId="1"/>
  </si>
  <si>
    <t xml:space="preserve">         ー〃ー③ </t>
    <phoneticPr fontId="1"/>
  </si>
  <si>
    <t>企業等情報</t>
    <rPh sb="0" eb="2">
      <t>キギョウ</t>
    </rPh>
    <rPh sb="2" eb="3">
      <t>トウ</t>
    </rPh>
    <rPh sb="3" eb="5">
      <t>ジョウホウ</t>
    </rPh>
    <phoneticPr fontId="1"/>
  </si>
  <si>
    <t>『佐賀県特別高圧電気料金高騰緊急対策補助金（令和５年１０月～１２月分）』
交付申請書兼請求書</t>
    <rPh sb="1" eb="3">
      <t>サガ</t>
    </rPh>
    <rPh sb="3" eb="4">
      <t>ケン</t>
    </rPh>
    <rPh sb="4" eb="6">
      <t>トクベツ</t>
    </rPh>
    <rPh sb="6" eb="8">
      <t>コウアツ</t>
    </rPh>
    <rPh sb="8" eb="10">
      <t>デンキ</t>
    </rPh>
    <rPh sb="10" eb="12">
      <t>リョウキン</t>
    </rPh>
    <rPh sb="12" eb="14">
      <t>コウトウ</t>
    </rPh>
    <rPh sb="14" eb="16">
      <t>キンキュウ</t>
    </rPh>
    <rPh sb="16" eb="18">
      <t>タイサク</t>
    </rPh>
    <rPh sb="20" eb="21">
      <t>キン</t>
    </rPh>
    <rPh sb="37" eb="39">
      <t>コウフ</t>
    </rPh>
    <rPh sb="39" eb="42">
      <t>シンセイショ</t>
    </rPh>
    <rPh sb="42" eb="43">
      <t>ケン</t>
    </rPh>
    <rPh sb="43" eb="46">
      <t>セイキュウショ</t>
    </rPh>
    <phoneticPr fontId="1"/>
  </si>
  <si>
    <t>様式２-１</t>
    <phoneticPr fontId="5"/>
  </si>
  <si>
    <t>電力使用量実績報告書（令和５年１０月～１２月分）</t>
    <rPh sb="1" eb="2">
      <t>リョク</t>
    </rPh>
    <rPh sb="5" eb="7">
      <t>ジッセキ</t>
    </rPh>
    <phoneticPr fontId="5"/>
  </si>
  <si>
    <t>申請者名(法人名)：</t>
    <rPh sb="0" eb="3">
      <t>シンセイシャ</t>
    </rPh>
    <rPh sb="3" eb="4">
      <t>メイ</t>
    </rPh>
    <rPh sb="5" eb="8">
      <t>ホウジンメイ</t>
    </rPh>
    <phoneticPr fontId="5"/>
  </si>
  <si>
    <t>１.電力使用量（単位：kWh）</t>
    <rPh sb="2" eb="4">
      <t>デンリョク</t>
    </rPh>
    <rPh sb="4" eb="7">
      <t>シヨウリョウ</t>
    </rPh>
    <phoneticPr fontId="5"/>
  </si>
  <si>
    <t>※小数点以下切り捨て</t>
    <rPh sb="1" eb="4">
      <t>ショウスウテン</t>
    </rPh>
    <rPh sb="4" eb="6">
      <t>イカ</t>
    </rPh>
    <rPh sb="6" eb="7">
      <t>キ</t>
    </rPh>
    <rPh sb="8" eb="9">
      <t>ス</t>
    </rPh>
    <phoneticPr fontId="5"/>
  </si>
  <si>
    <t>　①事業所名：</t>
    <rPh sb="2" eb="6">
      <t>ジギョウショメイ</t>
    </rPh>
    <phoneticPr fontId="5"/>
  </si>
  <si>
    <t>10月
(11月検針分)</t>
    <rPh sb="2" eb="3">
      <t>ガツ</t>
    </rPh>
    <rPh sb="7" eb="8">
      <t>ガツ</t>
    </rPh>
    <rPh sb="8" eb="11">
      <t>ケンシンブン</t>
    </rPh>
    <phoneticPr fontId="5"/>
  </si>
  <si>
    <t>11月
(12月検針分)</t>
    <rPh sb="7" eb="8">
      <t>ガツ</t>
    </rPh>
    <rPh sb="8" eb="11">
      <t>ケンシンブン</t>
    </rPh>
    <phoneticPr fontId="5"/>
  </si>
  <si>
    <t>12月
(1月検針分)</t>
    <rPh sb="6" eb="7">
      <t>ガツ</t>
    </rPh>
    <rPh sb="7" eb="10">
      <t>ケンシンブン</t>
    </rPh>
    <phoneticPr fontId="5"/>
  </si>
  <si>
    <t>計</t>
    <rPh sb="0" eb="1">
      <t>ケイ</t>
    </rPh>
    <phoneticPr fontId="5"/>
  </si>
  <si>
    <t>　②事業所名：</t>
    <rPh sb="2" eb="6">
      <t>ジギョウショメイ</t>
    </rPh>
    <phoneticPr fontId="5"/>
  </si>
  <si>
    <t>　③事業所名：</t>
    <phoneticPr fontId="5"/>
  </si>
  <si>
    <t>10月～12月
電力使用量の計(kWh)</t>
    <rPh sb="2" eb="3">
      <t>ガツ</t>
    </rPh>
    <rPh sb="6" eb="7">
      <t>ガツ</t>
    </rPh>
    <rPh sb="8" eb="10">
      <t>デンリョク</t>
    </rPh>
    <rPh sb="10" eb="13">
      <t>シヨウリョウ</t>
    </rPh>
    <rPh sb="14" eb="15">
      <t>ケイ</t>
    </rPh>
    <phoneticPr fontId="5"/>
  </si>
  <si>
    <t>２.補助金額（単位：kWh、円）</t>
    <rPh sb="4" eb="6">
      <t>キンガク</t>
    </rPh>
    <phoneticPr fontId="5"/>
  </si>
  <si>
    <t>補助基準額</t>
    <rPh sb="2" eb="4">
      <t>キジュン</t>
    </rPh>
    <rPh sb="4" eb="5">
      <t>ガク</t>
    </rPh>
    <phoneticPr fontId="5"/>
  </si>
  <si>
    <t>A　10月～12月
電力使用量の計(kWh)</t>
    <phoneticPr fontId="5"/>
  </si>
  <si>
    <t>B　補助単価
（円）</t>
    <rPh sb="2" eb="4">
      <t>ホジョ</t>
    </rPh>
    <rPh sb="4" eb="6">
      <t>タンカ</t>
    </rPh>
    <rPh sb="8" eb="9">
      <t>エン</t>
    </rPh>
    <phoneticPr fontId="5"/>
  </si>
  <si>
    <t>A×B
（円）</t>
    <rPh sb="5" eb="6">
      <t>エン</t>
    </rPh>
    <phoneticPr fontId="5"/>
  </si>
  <si>
    <t>大企業上限額</t>
    <phoneticPr fontId="5"/>
  </si>
  <si>
    <t>期間</t>
    <rPh sb="0" eb="2">
      <t>キカン</t>
    </rPh>
    <phoneticPr fontId="5"/>
  </si>
  <si>
    <t>A　電力使用量の計</t>
    <phoneticPr fontId="5"/>
  </si>
  <si>
    <t>様式2-1（別紙）</t>
    <rPh sb="0" eb="2">
      <t>ヨウシキ</t>
    </rPh>
    <rPh sb="6" eb="8">
      <t>ベッシ</t>
    </rPh>
    <phoneticPr fontId="5"/>
  </si>
  <si>
    <t>申請者名(法人名)：</t>
  </si>
  <si>
    <t>円</t>
    <rPh sb="0" eb="1">
      <t>エン</t>
    </rPh>
    <phoneticPr fontId="5"/>
  </si>
  <si>
    <t>対象施設名：</t>
    <rPh sb="0" eb="2">
      <t>タイショウ</t>
    </rPh>
    <rPh sb="2" eb="5">
      <t>シセツメイ</t>
    </rPh>
    <phoneticPr fontId="5"/>
  </si>
  <si>
    <t>補助単価：</t>
    <rPh sb="0" eb="2">
      <t>ホジョ</t>
    </rPh>
    <rPh sb="2" eb="4">
      <t>タンカ</t>
    </rPh>
    <phoneticPr fontId="5"/>
  </si>
  <si>
    <t>円/kWh</t>
    <rPh sb="0" eb="1">
      <t>エン</t>
    </rPh>
    <phoneticPr fontId="5"/>
  </si>
  <si>
    <t>NO</t>
    <phoneticPr fontId="5"/>
  </si>
  <si>
    <t>テナント名</t>
    <rPh sb="4" eb="5">
      <t>メイ</t>
    </rPh>
    <phoneticPr fontId="5"/>
  </si>
  <si>
    <t>法人名・屋号</t>
    <rPh sb="0" eb="3">
      <t>ホウジンメイ</t>
    </rPh>
    <rPh sb="4" eb="6">
      <t>ヤゴウ</t>
    </rPh>
    <phoneticPr fontId="5"/>
  </si>
  <si>
    <t>電力使用量
（kWh)</t>
    <rPh sb="0" eb="2">
      <t>デンリョク</t>
    </rPh>
    <rPh sb="2" eb="5">
      <t>シヨウリョウ</t>
    </rPh>
    <phoneticPr fontId="5"/>
  </si>
  <si>
    <t>補助相当額
A×補助単価</t>
    <rPh sb="0" eb="2">
      <t>ホジョ</t>
    </rPh>
    <rPh sb="2" eb="5">
      <t>ソウトウガク</t>
    </rPh>
    <rPh sb="8" eb="10">
      <t>ホジョ</t>
    </rPh>
    <rPh sb="10" eb="12">
      <t>タンカ</t>
    </rPh>
    <phoneticPr fontId="5"/>
  </si>
  <si>
    <t>還元状況</t>
    <rPh sb="0" eb="2">
      <t>カンゲン</t>
    </rPh>
    <rPh sb="2" eb="4">
      <t>ジョウキョウ</t>
    </rPh>
    <phoneticPr fontId="5"/>
  </si>
  <si>
    <t>還元方法</t>
    <rPh sb="0" eb="4">
      <t>カンゲンホウホウ</t>
    </rPh>
    <phoneticPr fontId="5"/>
  </si>
  <si>
    <t>還元完了時期</t>
    <rPh sb="0" eb="2">
      <t>カンゲン</t>
    </rPh>
    <rPh sb="2" eb="4">
      <t>カンリョウ</t>
    </rPh>
    <rPh sb="4" eb="6">
      <t>ジキ</t>
    </rPh>
    <phoneticPr fontId="5"/>
  </si>
  <si>
    <t>左記に関するテナントの同意</t>
    <rPh sb="0" eb="2">
      <t>サキ</t>
    </rPh>
    <rPh sb="3" eb="4">
      <t>カン</t>
    </rPh>
    <rPh sb="11" eb="13">
      <t>ドウイ</t>
    </rPh>
    <phoneticPr fontId="5"/>
  </si>
  <si>
    <t>備考欄</t>
    <rPh sb="0" eb="3">
      <t>ビコウラン</t>
    </rPh>
    <phoneticPr fontId="5"/>
  </si>
  <si>
    <t>交付申請者</t>
    <rPh sb="0" eb="2">
      <t>コウフ</t>
    </rPh>
    <rPh sb="2" eb="5">
      <t>シンセイシャ</t>
    </rPh>
    <phoneticPr fontId="5"/>
  </si>
  <si>
    <t>－</t>
    <phoneticPr fontId="5"/>
  </si>
  <si>
    <t>〇×電気</t>
    <rPh sb="2" eb="4">
      <t>デンキ</t>
    </rPh>
    <phoneticPr fontId="5"/>
  </si>
  <si>
    <t>〇×(株)</t>
    <rPh sb="2" eb="5">
      <t>カブ</t>
    </rPh>
    <phoneticPr fontId="5"/>
  </si>
  <si>
    <t>未済
（還元後、再提出）</t>
    <rPh sb="0" eb="2">
      <t>ミサイ</t>
    </rPh>
    <rPh sb="4" eb="6">
      <t>カンゲン</t>
    </rPh>
    <rPh sb="6" eb="7">
      <t>ゴ</t>
    </rPh>
    <rPh sb="8" eb="11">
      <t>サイテイシュツ</t>
    </rPh>
    <phoneticPr fontId="5"/>
  </si>
  <si>
    <t>済</t>
  </si>
  <si>
    <t>テナント毎の電力使用量が判明しないため、店舗面積で案分</t>
    <phoneticPr fontId="5"/>
  </si>
  <si>
    <t>済</t>
    <rPh sb="0" eb="1">
      <t>スミ</t>
    </rPh>
    <phoneticPr fontId="5"/>
  </si>
  <si>
    <t>還元対象外</t>
    <rPh sb="0" eb="2">
      <t>カンゲン</t>
    </rPh>
    <rPh sb="2" eb="5">
      <t>タイショウガイ</t>
    </rPh>
    <phoneticPr fontId="5"/>
  </si>
  <si>
    <t>交付申請額からの
控除対象施設（設備）</t>
    <rPh sb="0" eb="5">
      <t>コウフシンセイガク</t>
    </rPh>
    <rPh sb="9" eb="13">
      <t>コウジョタイショウ</t>
    </rPh>
    <rPh sb="13" eb="15">
      <t>シセツ</t>
    </rPh>
    <rPh sb="16" eb="18">
      <t>セツビ</t>
    </rPh>
    <phoneticPr fontId="5"/>
  </si>
  <si>
    <t>〇×食堂</t>
    <rPh sb="2" eb="4">
      <t>ショクドウ</t>
    </rPh>
    <phoneticPr fontId="5"/>
  </si>
  <si>
    <t>補助相当額を口座振込</t>
    <rPh sb="0" eb="2">
      <t>ホジョ</t>
    </rPh>
    <rPh sb="2" eb="4">
      <t>ソウトウ</t>
    </rPh>
    <rPh sb="4" eb="5">
      <t>ガク</t>
    </rPh>
    <rPh sb="6" eb="8">
      <t>コウザ</t>
    </rPh>
    <rPh sb="8" eb="10">
      <t>フリコミ</t>
    </rPh>
    <phoneticPr fontId="5"/>
  </si>
  <si>
    <t>○×</t>
    <phoneticPr fontId="5"/>
  </si>
  <si>
    <t>-</t>
    <phoneticPr fontId="5"/>
  </si>
  <si>
    <t>子メーター等がなく、テナント毎の電力使用量を１㎡あたりの単価に基づき算出しており、その単価に電気料金の高騰の影響を反映させていないため、還元措置の対象外。
※単価に電気料金の高騰の影響を反映させていないことがわかる資料を添付</t>
    <rPh sb="68" eb="72">
      <t>カンゲンソチ</t>
    </rPh>
    <rPh sb="73" eb="76">
      <t>タイショウガイ</t>
    </rPh>
    <rPh sb="107" eb="109">
      <t>シリョウ</t>
    </rPh>
    <rPh sb="110" eb="112">
      <t>テンプ</t>
    </rPh>
    <phoneticPr fontId="5"/>
  </si>
  <si>
    <t>○×(株)</t>
    <rPh sb="2" eb="5">
      <t>カブ</t>
    </rPh>
    <phoneticPr fontId="5"/>
  </si>
  <si>
    <t>（例１）公設の事務所であるため。
（例２）機械を設置するのみであり、福利厚生施設でもないため。</t>
    <rPh sb="1" eb="2">
      <t>レイ</t>
    </rPh>
    <rPh sb="4" eb="6">
      <t>コウセツ</t>
    </rPh>
    <rPh sb="7" eb="10">
      <t>ジムショ</t>
    </rPh>
    <rPh sb="18" eb="19">
      <t>レイ</t>
    </rPh>
    <rPh sb="21" eb="23">
      <t>キカイ</t>
    </rPh>
    <rPh sb="24" eb="26">
      <t>セッチ</t>
    </rPh>
    <rPh sb="34" eb="38">
      <t>フクリコウセイ</t>
    </rPh>
    <rPh sb="38" eb="40">
      <t>シセツ</t>
    </rPh>
    <phoneticPr fontId="5"/>
  </si>
  <si>
    <t>合　計</t>
    <rPh sb="0" eb="1">
      <t>ア</t>
    </rPh>
    <rPh sb="2" eb="3">
      <t>ケイ</t>
    </rPh>
    <phoneticPr fontId="5"/>
  </si>
  <si>
    <t>※行が不足する場合は、適宜行を挿入し、合計が合致するか確認して下さい。</t>
    <phoneticPr fontId="5"/>
  </si>
  <si>
    <t>※子メーター等がなく、テナント毎の電力使用量が判明しないような場合は、店舗面積案分など、客観的事実に基づいて合理的に説明できる方法により算出してください。</t>
    <rPh sb="1" eb="2">
      <t>コ</t>
    </rPh>
    <rPh sb="6" eb="7">
      <t>ナド</t>
    </rPh>
    <rPh sb="15" eb="16">
      <t>ゴト</t>
    </rPh>
    <rPh sb="17" eb="19">
      <t>デンリョク</t>
    </rPh>
    <rPh sb="19" eb="22">
      <t>シヨウリョウ</t>
    </rPh>
    <rPh sb="23" eb="25">
      <t>ハンメイ</t>
    </rPh>
    <rPh sb="31" eb="33">
      <t>バアイ</t>
    </rPh>
    <rPh sb="35" eb="37">
      <t>テンポ</t>
    </rPh>
    <rPh sb="37" eb="39">
      <t>メンセキ</t>
    </rPh>
    <rPh sb="39" eb="41">
      <t>アンブン</t>
    </rPh>
    <rPh sb="44" eb="47">
      <t>キャッカンテキ</t>
    </rPh>
    <rPh sb="47" eb="49">
      <t>ジジツ</t>
    </rPh>
    <rPh sb="50" eb="51">
      <t>モト</t>
    </rPh>
    <rPh sb="54" eb="57">
      <t>ゴウリテキ</t>
    </rPh>
    <rPh sb="58" eb="60">
      <t>セツメイ</t>
    </rPh>
    <rPh sb="63" eb="65">
      <t>ホウホウ</t>
    </rPh>
    <rPh sb="68" eb="70">
      <t>サンシュツ</t>
    </rPh>
    <phoneticPr fontId="5"/>
  </si>
  <si>
    <t>（株）さが</t>
    <rPh sb="0" eb="3">
      <t>カブ</t>
    </rPh>
    <phoneticPr fontId="1"/>
  </si>
  <si>
    <t>佐賀工場</t>
    <rPh sb="0" eb="4">
      <t>サガコウジョウ</t>
    </rPh>
    <phoneticPr fontId="1"/>
  </si>
  <si>
    <t>唐津工場</t>
    <rPh sb="0" eb="4">
      <t>カラツコウジョウ</t>
    </rPh>
    <phoneticPr fontId="1"/>
  </si>
  <si>
    <t>中小企業</t>
  </si>
  <si>
    <t>円/kwh</t>
    <rPh sb="0" eb="1">
      <t>エン</t>
    </rPh>
    <phoneticPr fontId="1"/>
  </si>
  <si>
    <t>事業者別電力使用量一覧（令和５年１０月～１２月分）</t>
    <rPh sb="4" eb="6">
      <t>デンリョク</t>
    </rPh>
    <phoneticPr fontId="5"/>
  </si>
  <si>
    <t>様式２-２</t>
    <phoneticPr fontId="5"/>
  </si>
  <si>
    <t>佐賀工場</t>
    <rPh sb="0" eb="4">
      <t>サガコウジョウ</t>
    </rPh>
    <phoneticPr fontId="5"/>
  </si>
  <si>
    <t>※千円未満切捨
（円）</t>
    <rPh sb="9" eb="10">
      <t>エン</t>
    </rPh>
    <phoneticPr fontId="1"/>
  </si>
  <si>
    <t>交付申請額計算書（控除対象施設（設備）分を除いた額）（令和５年１０月～１２月分）</t>
    <rPh sb="0" eb="2">
      <t>コウフ</t>
    </rPh>
    <rPh sb="2" eb="4">
      <t>シンセイ</t>
    </rPh>
    <rPh sb="4" eb="5">
      <t>ガク</t>
    </rPh>
    <rPh sb="5" eb="8">
      <t>ケイサンショ</t>
    </rPh>
    <rPh sb="9" eb="15">
      <t>コウジョタイショウシセツ</t>
    </rPh>
    <rPh sb="16" eb="18">
      <t>セツビ</t>
    </rPh>
    <rPh sb="19" eb="20">
      <t>ブン</t>
    </rPh>
    <rPh sb="21" eb="22">
      <t>ノゾ</t>
    </rPh>
    <rPh sb="24" eb="25">
      <t>ガク</t>
    </rPh>
    <phoneticPr fontId="5"/>
  </si>
  <si>
    <r>
      <t xml:space="preserve">補助基準額
（様式2-1「補助基準額」）
</t>
    </r>
    <r>
      <rPr>
        <sz val="10"/>
        <rFont val="游ゴシック"/>
        <family val="3"/>
        <charset val="128"/>
        <scheme val="minor"/>
      </rPr>
      <t>※千円未満切捨前</t>
    </r>
    <rPh sb="0" eb="2">
      <t>ホジョ</t>
    </rPh>
    <rPh sb="2" eb="4">
      <t>キジュン</t>
    </rPh>
    <rPh sb="4" eb="5">
      <t>ガク</t>
    </rPh>
    <rPh sb="7" eb="9">
      <t>ヨウシキ</t>
    </rPh>
    <rPh sb="13" eb="18">
      <t>ホジョキジュンガク</t>
    </rPh>
    <rPh sb="22" eb="24">
      <t>センエン</t>
    </rPh>
    <rPh sb="24" eb="26">
      <t>ミマン</t>
    </rPh>
    <rPh sb="26" eb="27">
      <t>キリ</t>
    </rPh>
    <rPh sb="27" eb="28">
      <t>シャ</t>
    </rPh>
    <rPh sb="28" eb="29">
      <t>マエ</t>
    </rPh>
    <phoneticPr fontId="5"/>
  </si>
  <si>
    <r>
      <t xml:space="preserve">交付申請額
</t>
    </r>
    <r>
      <rPr>
        <sz val="10"/>
        <rFont val="游ゴシック"/>
        <family val="3"/>
        <charset val="128"/>
        <scheme val="minor"/>
      </rPr>
      <t>※千円未満切捨
※大企業等上限3億円</t>
    </r>
    <rPh sb="0" eb="2">
      <t>コウフ</t>
    </rPh>
    <rPh sb="2" eb="4">
      <t>シンセイ</t>
    </rPh>
    <rPh sb="4" eb="5">
      <t>ガク</t>
    </rPh>
    <rPh sb="7" eb="11">
      <t>センエンミマン</t>
    </rPh>
    <rPh sb="11" eb="12">
      <t>キ</t>
    </rPh>
    <rPh sb="12" eb="13">
      <t>ス</t>
    </rPh>
    <phoneticPr fontId="5"/>
  </si>
  <si>
    <t>「合計」と一致</t>
    <rPh sb="1" eb="3">
      <t>ゴウケイ</t>
    </rPh>
    <rPh sb="5" eb="7">
      <t>イッチ</t>
    </rPh>
    <phoneticPr fontId="1"/>
  </si>
  <si>
    <t>1月の負担金から値引き</t>
    <rPh sb="1" eb="2">
      <t>ガツ</t>
    </rPh>
    <rPh sb="3" eb="6">
      <t>フタンキン</t>
    </rPh>
    <rPh sb="8" eb="10">
      <t>ネビ</t>
    </rPh>
    <phoneticPr fontId="5"/>
  </si>
  <si>
    <t>令和6年1月20日（予定）</t>
    <rPh sb="0" eb="2">
      <t>レイワ</t>
    </rPh>
    <rPh sb="3" eb="4">
      <t>ネン</t>
    </rPh>
    <rPh sb="5" eb="6">
      <t>ガツ</t>
    </rPh>
    <rPh sb="8" eb="9">
      <t>ニチ</t>
    </rPh>
    <rPh sb="10" eb="12">
      <t>ヨテイ</t>
    </rPh>
    <phoneticPr fontId="5"/>
  </si>
  <si>
    <r>
      <t>※「還元状況」が「未済」の場合、テナント事業者に対し、</t>
    </r>
    <r>
      <rPr>
        <u/>
        <sz val="11"/>
        <color rgb="FFFF0000"/>
        <rFont val="ＭＳ ゴシック"/>
        <family val="3"/>
        <charset val="128"/>
      </rPr>
      <t>令和６年３月１５日までに</t>
    </r>
    <r>
      <rPr>
        <u/>
        <sz val="11"/>
        <rFont val="ＭＳ ゴシック"/>
        <family val="3"/>
        <charset val="128"/>
      </rPr>
      <t>、電力使用量に応じた補助相当額をテナント事業者へ還元し、本様式を再度提出してください。（提出期限　令和６年３月１５日）</t>
    </r>
    <rPh sb="2" eb="6">
      <t>カンゲンジョウキョウ</t>
    </rPh>
    <rPh sb="9" eb="11">
      <t>ミスミ</t>
    </rPh>
    <rPh sb="13" eb="15">
      <t>バアイ</t>
    </rPh>
    <rPh sb="20" eb="23">
      <t>ジギョウシャ</t>
    </rPh>
    <rPh sb="24" eb="25">
      <t>タイ</t>
    </rPh>
    <rPh sb="67" eb="70">
      <t>ホンヨウシキ</t>
    </rPh>
    <rPh sb="71" eb="73">
      <t>サイド</t>
    </rPh>
    <rPh sb="73" eb="75">
      <t>テイシュツ</t>
    </rPh>
    <rPh sb="83" eb="87">
      <t>テイシュツキゲン</t>
    </rPh>
    <rPh sb="88" eb="90">
      <t>レイワ</t>
    </rPh>
    <rPh sb="91" eb="92">
      <t>ネン</t>
    </rPh>
    <rPh sb="93" eb="94">
      <t>ガツ</t>
    </rPh>
    <rPh sb="96" eb="97">
      <t>ニチ</t>
    </rPh>
    <phoneticPr fontId="5"/>
  </si>
  <si>
    <t>※様式2-2の「還元状況」で「交付申請額からの控除対象施設（設備）」を選択したテナントが
　ある場合に記入</t>
    <rPh sb="1" eb="3">
      <t>ヨウシキ</t>
    </rPh>
    <rPh sb="8" eb="12">
      <t>カンゲンジョウキョウ</t>
    </rPh>
    <rPh sb="35" eb="37">
      <t>センタク</t>
    </rPh>
    <rPh sb="48" eb="50">
      <t>バアイ</t>
    </rPh>
    <rPh sb="51" eb="53">
      <t>キニュウ</t>
    </rPh>
    <phoneticPr fontId="5"/>
  </si>
  <si>
    <t>控除対象施設（設備）分
（様式2-2「補助相当額」）</t>
    <rPh sb="0" eb="6">
      <t>コウジョタイショウシセツ</t>
    </rPh>
    <rPh sb="7" eb="9">
      <t>セツビ</t>
    </rPh>
    <rPh sb="10" eb="11">
      <t>ブン</t>
    </rPh>
    <rPh sb="13" eb="15">
      <t>ヨウシキ</t>
    </rPh>
    <rPh sb="19" eb="24">
      <t>ホジョソウトウガク</t>
    </rPh>
    <phoneticPr fontId="5"/>
  </si>
  <si>
    <r>
      <t xml:space="preserve">交付申請額
</t>
    </r>
    <r>
      <rPr>
        <sz val="8"/>
        <color theme="1"/>
        <rFont val="ＭＳ ゴシック"/>
        <family val="3"/>
        <charset val="128"/>
      </rPr>
      <t>※大企業等上限3億円</t>
    </r>
    <rPh sb="0" eb="2">
      <t>コウフ</t>
    </rPh>
    <rPh sb="2" eb="5">
      <t>シンセイガク</t>
    </rPh>
    <rPh sb="7" eb="10">
      <t>ダイキギョウ</t>
    </rPh>
    <rPh sb="10" eb="11">
      <t>ナド</t>
    </rPh>
    <rPh sb="11" eb="13">
      <t>ジョウゲン</t>
    </rPh>
    <rPh sb="14" eb="16">
      <t>オクエン</t>
    </rPh>
    <phoneticPr fontId="5"/>
  </si>
  <si>
    <t>（株）さが</t>
    <phoneticPr fontId="1"/>
  </si>
  <si>
    <t>『佐賀県特別高圧電気料金高騰緊急対策補助金（令和６年８月～10月分）』
交付申請書兼請求書</t>
    <rPh sb="1" eb="3">
      <t>サガ</t>
    </rPh>
    <rPh sb="3" eb="4">
      <t>ケン</t>
    </rPh>
    <rPh sb="4" eb="6">
      <t>トクベツ</t>
    </rPh>
    <rPh sb="6" eb="8">
      <t>コウアツ</t>
    </rPh>
    <rPh sb="8" eb="10">
      <t>デンキ</t>
    </rPh>
    <rPh sb="10" eb="12">
      <t>リョウキン</t>
    </rPh>
    <rPh sb="12" eb="14">
      <t>コウトウ</t>
    </rPh>
    <rPh sb="14" eb="16">
      <t>キンキュウ</t>
    </rPh>
    <rPh sb="16" eb="18">
      <t>タイサク</t>
    </rPh>
    <rPh sb="20" eb="21">
      <t>キン</t>
    </rPh>
    <rPh sb="36" eb="38">
      <t>コウフ</t>
    </rPh>
    <rPh sb="38" eb="41">
      <t>シンセイショ</t>
    </rPh>
    <rPh sb="41" eb="42">
      <t>ケン</t>
    </rPh>
    <rPh sb="42" eb="45">
      <t>セイキュウショ</t>
    </rPh>
    <phoneticPr fontId="1"/>
  </si>
  <si>
    <t>電力使用量実績報告書（令和６年８月～10月分）</t>
    <rPh sb="1" eb="2">
      <t>リョク</t>
    </rPh>
    <rPh sb="5" eb="7">
      <t>ジッセキ</t>
    </rPh>
    <phoneticPr fontId="5"/>
  </si>
  <si>
    <t>8月
(9月検針分)</t>
    <rPh sb="1" eb="2">
      <t>ガツ</t>
    </rPh>
    <rPh sb="5" eb="6">
      <t>ガツ</t>
    </rPh>
    <rPh sb="6" eb="9">
      <t>ケンシンブン</t>
    </rPh>
    <phoneticPr fontId="5"/>
  </si>
  <si>
    <t>9月
(10月検針分)</t>
    <rPh sb="6" eb="7">
      <t>ガツ</t>
    </rPh>
    <rPh sb="7" eb="10">
      <t>ケンシンブン</t>
    </rPh>
    <phoneticPr fontId="5"/>
  </si>
  <si>
    <t>10月
(11月検針分)</t>
    <rPh sb="7" eb="8">
      <t>ガツ</t>
    </rPh>
    <rPh sb="8" eb="11">
      <t>ケンシンブン</t>
    </rPh>
    <phoneticPr fontId="5"/>
  </si>
  <si>
    <t>8月～10月
電力使用量の計</t>
    <rPh sb="1" eb="2">
      <t>ガツ</t>
    </rPh>
    <rPh sb="5" eb="6">
      <t>ガツ</t>
    </rPh>
    <rPh sb="7" eb="9">
      <t>デンリョク</t>
    </rPh>
    <rPh sb="9" eb="12">
      <t>シヨウリョウ</t>
    </rPh>
    <rPh sb="13" eb="14">
      <t>ケイ</t>
    </rPh>
    <phoneticPr fontId="5"/>
  </si>
  <si>
    <t>8月～9月
電力使用量</t>
    <rPh sb="1" eb="2">
      <t>ガツ</t>
    </rPh>
    <rPh sb="4" eb="5">
      <t>ガツ</t>
    </rPh>
    <phoneticPr fontId="5"/>
  </si>
  <si>
    <t>10月
電力使用量</t>
    <rPh sb="2" eb="3">
      <t>ガツ</t>
    </rPh>
    <phoneticPr fontId="5"/>
  </si>
  <si>
    <t>8月～9月分</t>
    <rPh sb="1" eb="2">
      <t>ガツ</t>
    </rPh>
    <rPh sb="4" eb="5">
      <t>ガツ</t>
    </rPh>
    <rPh sb="5" eb="6">
      <t>ブン</t>
    </rPh>
    <phoneticPr fontId="5"/>
  </si>
  <si>
    <t>10月分</t>
    <rPh sb="2" eb="3">
      <t>ガツ</t>
    </rPh>
    <rPh sb="3" eb="4">
      <t>ブン</t>
    </rPh>
    <phoneticPr fontId="5"/>
  </si>
  <si>
    <t>8-9月</t>
    <rPh sb="3" eb="4">
      <t>ガツ</t>
    </rPh>
    <phoneticPr fontId="1"/>
  </si>
  <si>
    <t>10月</t>
    <rPh sb="2" eb="3">
      <t>ガツ</t>
    </rPh>
    <phoneticPr fontId="1"/>
  </si>
  <si>
    <t>交付申請額計算書（控除対象施設（設備）分を除いた額）（令和６年８月～10月分）</t>
    <rPh sb="0" eb="2">
      <t>コウフ</t>
    </rPh>
    <rPh sb="2" eb="4">
      <t>シンセイ</t>
    </rPh>
    <rPh sb="4" eb="5">
      <t>ガク</t>
    </rPh>
    <rPh sb="5" eb="8">
      <t>ケイサンショ</t>
    </rPh>
    <rPh sb="9" eb="15">
      <t>コウジョタイショウシセツ</t>
    </rPh>
    <rPh sb="16" eb="18">
      <t>セツビ</t>
    </rPh>
    <rPh sb="19" eb="20">
      <t>ブン</t>
    </rPh>
    <rPh sb="21" eb="22">
      <t>ノゾ</t>
    </rPh>
    <rPh sb="24" eb="25">
      <t>ガク</t>
    </rPh>
    <phoneticPr fontId="5"/>
  </si>
  <si>
    <r>
      <t xml:space="preserve">交付申請額
</t>
    </r>
    <r>
      <rPr>
        <sz val="8"/>
        <color theme="1"/>
        <rFont val="ＭＳ ゴシック"/>
        <family val="3"/>
        <charset val="128"/>
      </rPr>
      <t>※千円未満切捨</t>
    </r>
    <r>
      <rPr>
        <b/>
        <sz val="11"/>
        <color theme="1"/>
        <rFont val="ＭＳ ゴシック"/>
        <family val="3"/>
        <charset val="128"/>
      </rPr>
      <t xml:space="preserve">
</t>
    </r>
    <r>
      <rPr>
        <sz val="8"/>
        <color theme="1"/>
        <rFont val="ＭＳ ゴシック"/>
        <family val="3"/>
        <charset val="128"/>
      </rPr>
      <t>※大企業等上限2億円</t>
    </r>
    <rPh sb="0" eb="2">
      <t>コウフ</t>
    </rPh>
    <rPh sb="2" eb="5">
      <t>シンセイガク</t>
    </rPh>
    <rPh sb="7" eb="11">
      <t>センエンミマン</t>
    </rPh>
    <rPh sb="11" eb="12">
      <t>キ</t>
    </rPh>
    <rPh sb="12" eb="13">
      <t>ス</t>
    </rPh>
    <rPh sb="15" eb="16">
      <t>ダイ</t>
    </rPh>
    <phoneticPr fontId="5"/>
  </si>
  <si>
    <r>
      <rPr>
        <b/>
        <sz val="11"/>
        <rFont val="游ゴシック"/>
        <family val="3"/>
        <charset val="128"/>
        <scheme val="minor"/>
      </rPr>
      <t>交付申請額</t>
    </r>
    <r>
      <rPr>
        <sz val="11"/>
        <rFont val="游ゴシック"/>
        <family val="3"/>
        <charset val="128"/>
        <scheme val="minor"/>
      </rPr>
      <t xml:space="preserve">
</t>
    </r>
    <r>
      <rPr>
        <sz val="8"/>
        <rFont val="游ゴシック"/>
        <family val="3"/>
        <charset val="128"/>
        <scheme val="minor"/>
      </rPr>
      <t>※千円未満切捨
※大企業等上限3億円</t>
    </r>
    <rPh sb="0" eb="2">
      <t>コウフ</t>
    </rPh>
    <rPh sb="2" eb="4">
      <t>シンセイ</t>
    </rPh>
    <rPh sb="4" eb="5">
      <t>ガク</t>
    </rPh>
    <rPh sb="7" eb="11">
      <t>センエンミマン</t>
    </rPh>
    <rPh sb="11" eb="12">
      <t>キ</t>
    </rPh>
    <rPh sb="12" eb="13">
      <t>ス</t>
    </rPh>
    <phoneticPr fontId="5"/>
  </si>
  <si>
    <t>計</t>
    <rPh sb="0" eb="1">
      <t>ケイ</t>
    </rPh>
    <phoneticPr fontId="1"/>
  </si>
  <si>
    <t>※様式2-2「還元状況」で「交付申請額からの控除対象施設（設備）」を選択したテナントがある場合に記入</t>
    <rPh sb="1" eb="3">
      <t>ヨウシキ</t>
    </rPh>
    <rPh sb="7" eb="11">
      <t>カンゲンジョウキョウ</t>
    </rPh>
    <rPh sb="34" eb="36">
      <t>センタク</t>
    </rPh>
    <rPh sb="45" eb="47">
      <t>バアイ</t>
    </rPh>
    <rPh sb="48" eb="50">
      <t>キニュウ</t>
    </rPh>
    <phoneticPr fontId="5"/>
  </si>
  <si>
    <t>事業者別電力使用量一覧（令和６年８月～10月分）</t>
    <rPh sb="4" eb="6">
      <t>デンリョク</t>
    </rPh>
    <phoneticPr fontId="5"/>
  </si>
  <si>
    <t>補助単価：8-9月分</t>
    <rPh sb="8" eb="9">
      <t>ガツ</t>
    </rPh>
    <rPh sb="9" eb="10">
      <t>ブン</t>
    </rPh>
    <phoneticPr fontId="1"/>
  </si>
  <si>
    <t>10月分</t>
    <rPh sb="2" eb="4">
      <t>ガツブン</t>
    </rPh>
    <phoneticPr fontId="1"/>
  </si>
  <si>
    <t>円/kWh</t>
    <phoneticPr fontId="1"/>
  </si>
  <si>
    <t>令和7年1月20日（予定）</t>
    <rPh sb="0" eb="2">
      <t>レイワ</t>
    </rPh>
    <rPh sb="3" eb="4">
      <t>ネン</t>
    </rPh>
    <rPh sb="5" eb="6">
      <t>ガツ</t>
    </rPh>
    <rPh sb="8" eb="9">
      <t>ニチ</t>
    </rPh>
    <rPh sb="10" eb="12">
      <t>ヨテイ</t>
    </rPh>
    <phoneticPr fontId="5"/>
  </si>
  <si>
    <t>8-9月分</t>
    <rPh sb="3" eb="5">
      <t>ガツブン</t>
    </rPh>
    <phoneticPr fontId="1"/>
  </si>
  <si>
    <t>電力使用量（kWh)</t>
    <rPh sb="0" eb="2">
      <t>デンリョク</t>
    </rPh>
    <rPh sb="2" eb="5">
      <t>シヨウリョウ</t>
    </rPh>
    <phoneticPr fontId="5"/>
  </si>
  <si>
    <t>補助相当額（円）</t>
    <rPh sb="0" eb="5">
      <t>ホジョソウトウガク</t>
    </rPh>
    <rPh sb="6" eb="7">
      <t>エン</t>
    </rPh>
    <phoneticPr fontId="1"/>
  </si>
  <si>
    <t>様式２-２　</t>
    <phoneticPr fontId="5"/>
  </si>
  <si>
    <t>佐賀工場(No.1-2)、唐津工場（No.3-4）</t>
    <rPh sb="0" eb="4">
      <t>サガコウジョウ</t>
    </rPh>
    <rPh sb="13" eb="15">
      <t>カラツ</t>
    </rPh>
    <rPh sb="15" eb="17">
      <t>コウジョウ</t>
    </rPh>
    <phoneticPr fontId="5"/>
  </si>
  <si>
    <t>「計」と一致</t>
    <rPh sb="1" eb="2">
      <t>ケイ</t>
    </rPh>
    <rPh sb="4" eb="6">
      <t>イッチ</t>
    </rPh>
    <phoneticPr fontId="1"/>
  </si>
  <si>
    <r>
      <t>※「還元状況」が「未済」の場合、テナント事業者に対し、</t>
    </r>
    <r>
      <rPr>
        <u/>
        <sz val="11"/>
        <rFont val="ＭＳ ゴシック"/>
        <family val="3"/>
        <charset val="128"/>
      </rPr>
      <t>令和６年３月１４日までに、電力使用量に応じた補助相当額をテナント事業者へ還元し、本様式を再度提出してください。</t>
    </r>
    <r>
      <rPr>
        <u/>
        <sz val="11"/>
        <color rgb="FFFF0000"/>
        <rFont val="ＭＳ ゴシック"/>
        <family val="3"/>
        <charset val="128"/>
      </rPr>
      <t>（提出期限　令和６年３月１４日）</t>
    </r>
    <rPh sb="2" eb="6">
      <t>カンゲンジョウキョウ</t>
    </rPh>
    <rPh sb="9" eb="11">
      <t>ミスミ</t>
    </rPh>
    <rPh sb="13" eb="15">
      <t>バアイ</t>
    </rPh>
    <rPh sb="20" eb="23">
      <t>ジギョウシャ</t>
    </rPh>
    <rPh sb="24" eb="25">
      <t>タイ</t>
    </rPh>
    <rPh sb="27" eb="29">
      <t>レイワ</t>
    </rPh>
    <rPh sb="30" eb="31">
      <t>ネン</t>
    </rPh>
    <rPh sb="32" eb="33">
      <t>ガツ</t>
    </rPh>
    <rPh sb="35" eb="36">
      <t>ニチ</t>
    </rPh>
    <rPh sb="67" eb="70">
      <t>ホンヨウシキ</t>
    </rPh>
    <rPh sb="71" eb="73">
      <t>サイド</t>
    </rPh>
    <rPh sb="73" eb="75">
      <t>テイシュツ</t>
    </rPh>
    <phoneticPr fontId="5"/>
  </si>
  <si>
    <t>『佐賀県特別高圧電気料金高騰緊急対策補助金（令和７年１月～３月分）』
交付申請書兼請求書</t>
    <rPh sb="1" eb="3">
      <t>サガ</t>
    </rPh>
    <rPh sb="3" eb="4">
      <t>ケン</t>
    </rPh>
    <rPh sb="4" eb="6">
      <t>トクベツ</t>
    </rPh>
    <rPh sb="6" eb="8">
      <t>コウアツ</t>
    </rPh>
    <rPh sb="8" eb="10">
      <t>デンキ</t>
    </rPh>
    <rPh sb="10" eb="12">
      <t>リョウキン</t>
    </rPh>
    <rPh sb="12" eb="14">
      <t>コウトウ</t>
    </rPh>
    <rPh sb="14" eb="16">
      <t>キンキュウ</t>
    </rPh>
    <rPh sb="16" eb="18">
      <t>タイサク</t>
    </rPh>
    <rPh sb="20" eb="21">
      <t>キン</t>
    </rPh>
    <rPh sb="35" eb="37">
      <t>コウフ</t>
    </rPh>
    <rPh sb="37" eb="40">
      <t>シンセイショ</t>
    </rPh>
    <rPh sb="40" eb="41">
      <t>ケン</t>
    </rPh>
    <rPh sb="41" eb="44">
      <t>セイキュウショ</t>
    </rPh>
    <phoneticPr fontId="1"/>
  </si>
  <si>
    <t>1-2月</t>
    <rPh sb="3" eb="4">
      <t>ガツ</t>
    </rPh>
    <phoneticPr fontId="1"/>
  </si>
  <si>
    <t>3月</t>
    <rPh sb="1" eb="2">
      <t>ガツ</t>
    </rPh>
    <phoneticPr fontId="1"/>
  </si>
  <si>
    <t>電力使用量実績報告書（令和７年１月～３月分）</t>
    <rPh sb="1" eb="2">
      <t>リョク</t>
    </rPh>
    <rPh sb="5" eb="7">
      <t>ジッセキ</t>
    </rPh>
    <phoneticPr fontId="5"/>
  </si>
  <si>
    <t>1月
(2月検針分)</t>
    <rPh sb="1" eb="2">
      <t>ガツ</t>
    </rPh>
    <rPh sb="5" eb="6">
      <t>ガツ</t>
    </rPh>
    <rPh sb="6" eb="9">
      <t>ケンシンブン</t>
    </rPh>
    <phoneticPr fontId="5"/>
  </si>
  <si>
    <t>2月
(3月検針分)</t>
    <rPh sb="5" eb="6">
      <t>ガツ</t>
    </rPh>
    <rPh sb="6" eb="9">
      <t>ケンシンブン</t>
    </rPh>
    <phoneticPr fontId="5"/>
  </si>
  <si>
    <t>3月
(4月検針分)</t>
    <rPh sb="5" eb="6">
      <t>ガツ</t>
    </rPh>
    <rPh sb="6" eb="9">
      <t>ケンシンブン</t>
    </rPh>
    <phoneticPr fontId="5"/>
  </si>
  <si>
    <t>1月～2月
電力使用量</t>
    <rPh sb="1" eb="2">
      <t>ガツ</t>
    </rPh>
    <rPh sb="4" eb="5">
      <t>ガツ</t>
    </rPh>
    <phoneticPr fontId="5"/>
  </si>
  <si>
    <t>3月
電力使用量</t>
    <rPh sb="1" eb="2">
      <t>ガツ</t>
    </rPh>
    <phoneticPr fontId="5"/>
  </si>
  <si>
    <t>1月～3月
電力使用量の計</t>
    <rPh sb="1" eb="2">
      <t>ガツ</t>
    </rPh>
    <rPh sb="4" eb="5">
      <t>ガツ</t>
    </rPh>
    <rPh sb="6" eb="8">
      <t>デンリョク</t>
    </rPh>
    <rPh sb="8" eb="11">
      <t>シヨウリョウ</t>
    </rPh>
    <rPh sb="12" eb="13">
      <t>ケイ</t>
    </rPh>
    <phoneticPr fontId="5"/>
  </si>
  <si>
    <t>1月～2月分</t>
    <rPh sb="1" eb="2">
      <t>ガツ</t>
    </rPh>
    <rPh sb="4" eb="5">
      <t>ガツ</t>
    </rPh>
    <rPh sb="5" eb="6">
      <t>ブン</t>
    </rPh>
    <phoneticPr fontId="5"/>
  </si>
  <si>
    <t>3月分</t>
    <rPh sb="1" eb="2">
      <t>ガツ</t>
    </rPh>
    <rPh sb="2" eb="3">
      <t>ブン</t>
    </rPh>
    <phoneticPr fontId="5"/>
  </si>
  <si>
    <t>交付申請額計算書（控除対象施設（設備）分を除いた額）（令和７年１月～３月分）</t>
    <rPh sb="0" eb="2">
      <t>コウフ</t>
    </rPh>
    <rPh sb="2" eb="4">
      <t>シンセイ</t>
    </rPh>
    <rPh sb="4" eb="5">
      <t>ガク</t>
    </rPh>
    <rPh sb="5" eb="8">
      <t>ケイサンショ</t>
    </rPh>
    <rPh sb="9" eb="15">
      <t>コウジョタイショウシセツ</t>
    </rPh>
    <rPh sb="16" eb="18">
      <t>セツビ</t>
    </rPh>
    <rPh sb="19" eb="20">
      <t>ブン</t>
    </rPh>
    <rPh sb="21" eb="22">
      <t>ノゾ</t>
    </rPh>
    <rPh sb="24" eb="25">
      <t>ガク</t>
    </rPh>
    <phoneticPr fontId="5"/>
  </si>
  <si>
    <t>補助単価：1-2月分</t>
    <rPh sb="8" eb="9">
      <t>ガツ</t>
    </rPh>
    <rPh sb="9" eb="10">
      <t>ブン</t>
    </rPh>
    <phoneticPr fontId="1"/>
  </si>
  <si>
    <t>3月分</t>
    <rPh sb="1" eb="3">
      <t>ガツブン</t>
    </rPh>
    <phoneticPr fontId="1"/>
  </si>
  <si>
    <t>事業者別電力使用量一覧（令和７年１月～３月分）</t>
    <rPh sb="4" eb="6">
      <t>デンリョク</t>
    </rPh>
    <rPh sb="15" eb="16">
      <t>ネン</t>
    </rPh>
    <phoneticPr fontId="5"/>
  </si>
  <si>
    <r>
      <t>※「還元状況」が「未済」の場合、テナント事業者に対し、</t>
    </r>
    <r>
      <rPr>
        <u/>
        <sz val="11"/>
        <rFont val="ＭＳ ゴシック"/>
        <family val="3"/>
        <charset val="128"/>
      </rPr>
      <t>交付決定日から３か月以内に、電力使用量に応じた補助相当額をテナント事業者へ還元し、本様式を再度提出してください。</t>
    </r>
    <rPh sb="2" eb="6">
      <t>カンゲンジョウキョウ</t>
    </rPh>
    <rPh sb="9" eb="11">
      <t>ミスミ</t>
    </rPh>
    <rPh sb="13" eb="15">
      <t>バアイ</t>
    </rPh>
    <rPh sb="20" eb="23">
      <t>ジギョウシャ</t>
    </rPh>
    <rPh sb="24" eb="25">
      <t>タイ</t>
    </rPh>
    <rPh sb="27" eb="29">
      <t>コウフ</t>
    </rPh>
    <rPh sb="29" eb="31">
      <t>ケッテイ</t>
    </rPh>
    <rPh sb="31" eb="32">
      <t>ビ</t>
    </rPh>
    <rPh sb="36" eb="37">
      <t>ゲツ</t>
    </rPh>
    <rPh sb="37" eb="39">
      <t>イナイ</t>
    </rPh>
    <rPh sb="68" eb="71">
      <t>ホンヨウシキ</t>
    </rPh>
    <rPh sb="72" eb="74">
      <t>サイド</t>
    </rPh>
    <rPh sb="74" eb="76">
      <t>テイシュツ</t>
    </rPh>
    <phoneticPr fontId="5"/>
  </si>
  <si>
    <t>1-2月分</t>
    <rPh sb="3" eb="5">
      <t>ガツブン</t>
    </rPh>
    <phoneticPr fontId="1"/>
  </si>
  <si>
    <t>4月の負担金から値引き</t>
    <rPh sb="1" eb="2">
      <t>ガツ</t>
    </rPh>
    <rPh sb="3" eb="6">
      <t>フタンキン</t>
    </rPh>
    <rPh sb="8" eb="10">
      <t>ネビ</t>
    </rPh>
    <phoneticPr fontId="5"/>
  </si>
  <si>
    <t>令和7年4月20日（予定）</t>
    <rPh sb="0" eb="2">
      <t>レイワ</t>
    </rPh>
    <rPh sb="3" eb="4">
      <t>ネン</t>
    </rPh>
    <rPh sb="5" eb="6">
      <t>ガツ</t>
    </rPh>
    <rPh sb="8" eb="9">
      <t>ニチ</t>
    </rPh>
    <rPh sb="10" eb="12">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</si>
</sst>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quot;円&quot;"/>
    <numFmt numFmtId="178" formatCode="0.0"/>
  </numFmts>
  <fonts count="5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sz val="10"/>
      <name val="游ゴシック"/>
      <family val="3"/>
      <charset val="128"/>
      <scheme val="minor"/>
    </font>
    <font>
      <sz val="9"/>
      <color theme="1"/>
      <name val="游ゴシック"/>
      <family val="3"/>
      <charset val="128"/>
      <scheme val="minor"/>
    </font>
    <font>
      <sz val="11"/>
      <color rgb="FFFF0000"/>
      <name val="游ゴシック"/>
      <family val="3"/>
      <charset val="128"/>
      <scheme val="minor"/>
    </font>
    <font>
      <sz val="12"/>
      <color rgb="FFFF0000"/>
      <name val="游ゴシック"/>
      <family val="3"/>
      <charset val="128"/>
      <scheme val="minor"/>
    </font>
    <font>
      <sz val="14"/>
      <name val="游ゴシック"/>
      <family val="3"/>
      <charset val="128"/>
      <scheme val="minor"/>
    </font>
    <font>
      <sz val="8"/>
      <name val="游ゴシック"/>
      <family val="3"/>
      <charset val="128"/>
      <scheme val="minor"/>
    </font>
    <font>
      <sz val="10"/>
      <color rgb="FFFF0000"/>
      <name val="游ゴシック"/>
      <family val="3"/>
      <charset val="128"/>
      <scheme val="minor"/>
    </font>
    <font>
      <b/>
      <sz val="14"/>
      <name val="游ゴシック"/>
      <family val="3"/>
      <charset val="128"/>
      <scheme val="minor"/>
    </font>
    <font>
      <u/>
      <sz val="14"/>
      <name val="游ゴシック"/>
      <family val="3"/>
      <charset val="128"/>
      <scheme val="minor"/>
    </font>
    <font>
      <sz val="12"/>
      <name val="游ゴシック"/>
      <family val="3"/>
      <charset val="128"/>
      <scheme val="minor"/>
    </font>
    <font>
      <sz val="7.5"/>
      <name val="游ゴシック"/>
      <family val="3"/>
      <charset val="128"/>
      <scheme val="minor"/>
    </font>
    <font>
      <sz val="9"/>
      <name val="ＭＳ Ｐゴシック"/>
      <family val="2"/>
      <charset val="128"/>
    </font>
    <font>
      <sz val="11"/>
      <color rgb="FFFF0000"/>
      <name val="游ゴシック"/>
      <family val="2"/>
      <charset val="128"/>
      <scheme val="minor"/>
    </font>
    <font>
      <sz val="11"/>
      <name val="游ゴシック"/>
      <family val="2"/>
      <charset val="128"/>
      <scheme val="minor"/>
    </font>
    <font>
      <sz val="10"/>
      <name val="游ゴシック"/>
      <family val="2"/>
      <scheme val="minor"/>
    </font>
    <font>
      <sz val="10"/>
      <name val="游ゴシック"/>
      <family val="2"/>
      <charset val="128"/>
      <scheme val="minor"/>
    </font>
    <font>
      <sz val="9"/>
      <color rgb="FF000000"/>
      <name val="Meiryo UI"/>
      <family val="3"/>
      <charset val="128"/>
    </font>
    <font>
      <b/>
      <sz val="14"/>
      <color rgb="FFFF0000"/>
      <name val="游ゴシック"/>
      <family val="3"/>
      <charset val="128"/>
      <scheme val="minor"/>
    </font>
    <font>
      <u/>
      <sz val="11"/>
      <color theme="10"/>
      <name val="游ゴシック"/>
      <family val="2"/>
      <charset val="128"/>
      <scheme val="minor"/>
    </font>
    <font>
      <b/>
      <sz val="11"/>
      <name val="游ゴシック"/>
      <family val="3"/>
      <charset val="128"/>
      <scheme val="minor"/>
    </font>
    <font>
      <sz val="11"/>
      <color theme="1"/>
      <name val="游ゴシック"/>
      <family val="2"/>
      <scheme val="minor"/>
    </font>
    <font>
      <sz val="12"/>
      <color theme="1"/>
      <name val="ＭＳ ゴシック"/>
      <family val="3"/>
      <charset val="128"/>
    </font>
    <font>
      <sz val="10"/>
      <color theme="1"/>
      <name val="ＭＳ ゴシック"/>
      <family val="3"/>
      <charset val="128"/>
    </font>
    <font>
      <sz val="11"/>
      <color theme="1"/>
      <name val="ＭＳ ゴシック"/>
      <family val="3"/>
      <charset val="128"/>
    </font>
    <font>
      <b/>
      <sz val="14"/>
      <color theme="1"/>
      <name val="ＭＳ ゴシック"/>
      <family val="3"/>
      <charset val="128"/>
    </font>
    <font>
      <sz val="12"/>
      <color rgb="FFFF0000"/>
      <name val="ＭＳ ゴシック"/>
      <family val="3"/>
      <charset val="128"/>
    </font>
    <font>
      <sz val="11"/>
      <color rgb="FFFF0000"/>
      <name val="ＭＳ ゴシック"/>
      <family val="3"/>
      <charset val="128"/>
    </font>
    <font>
      <sz val="11"/>
      <name val="ＭＳ ゴシック"/>
      <family val="3"/>
      <charset val="128"/>
    </font>
    <font>
      <sz val="9"/>
      <color rgb="FFFF0000"/>
      <name val="ＭＳ ゴシック"/>
      <family val="3"/>
      <charset val="128"/>
    </font>
    <font>
      <sz val="9"/>
      <name val="ＭＳ ゴシック"/>
      <family val="3"/>
      <charset val="128"/>
    </font>
    <font>
      <sz val="9"/>
      <color theme="1"/>
      <name val="ＭＳ ゴシック"/>
      <family val="3"/>
      <charset val="128"/>
    </font>
    <font>
      <sz val="8"/>
      <color theme="1"/>
      <name val="ＭＳ ゴシック"/>
      <family val="3"/>
      <charset val="128"/>
    </font>
    <font>
      <b/>
      <sz val="11"/>
      <color theme="1"/>
      <name val="ＭＳ ゴシック"/>
      <family val="3"/>
      <charset val="128"/>
    </font>
    <font>
      <sz val="11"/>
      <name val="游ゴシック"/>
      <family val="2"/>
      <scheme val="minor"/>
    </font>
    <font>
      <sz val="11"/>
      <color rgb="FFFF0000"/>
      <name val="游ゴシック"/>
      <family val="2"/>
      <scheme val="minor"/>
    </font>
    <font>
      <b/>
      <sz val="11"/>
      <color theme="1"/>
      <name val="游ゴシック"/>
      <family val="3"/>
      <charset val="128"/>
      <scheme val="minor"/>
    </font>
    <font>
      <b/>
      <sz val="12"/>
      <color theme="1"/>
      <name val="ＭＳ ゴシック"/>
      <family val="3"/>
      <charset val="128"/>
    </font>
    <font>
      <sz val="10"/>
      <name val="ＭＳ ゴシック"/>
      <family val="3"/>
      <charset val="128"/>
    </font>
    <font>
      <sz val="20"/>
      <name val="ＭＳ ゴシック"/>
      <family val="3"/>
      <charset val="128"/>
    </font>
    <font>
      <sz val="12"/>
      <name val="ＭＳ ゴシック"/>
      <family val="3"/>
      <charset val="128"/>
    </font>
    <font>
      <u/>
      <sz val="11"/>
      <name val="ＭＳ ゴシック"/>
      <family val="3"/>
      <charset val="128"/>
    </font>
    <font>
      <b/>
      <sz val="9"/>
      <color indexed="81"/>
      <name val="MS P ゴシック"/>
      <family val="3"/>
      <charset val="128"/>
    </font>
    <font>
      <u/>
      <sz val="11"/>
      <color rgb="FFFF0000"/>
      <name val="ＭＳ ゴシック"/>
      <family val="3"/>
      <charset val="128"/>
    </font>
    <font>
      <b/>
      <sz val="10"/>
      <color theme="1"/>
      <name val="ＭＳ ゴシック"/>
      <family val="3"/>
      <charset val="128"/>
    </font>
    <font>
      <b/>
      <u/>
      <sz val="9"/>
      <color indexed="81"/>
      <name val="MS P 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s>
  <borders count="8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dotted">
        <color theme="4" tint="0.39994506668294322"/>
      </right>
      <top style="thin">
        <color indexed="64"/>
      </top>
      <bottom/>
      <diagonal/>
    </border>
    <border>
      <left style="dotted">
        <color theme="4" tint="0.39994506668294322"/>
      </left>
      <right style="dotted">
        <color theme="4" tint="0.39994506668294322"/>
      </right>
      <top style="thin">
        <color indexed="64"/>
      </top>
      <bottom/>
      <diagonal/>
    </border>
    <border>
      <left style="dotted">
        <color theme="4" tint="0.39994506668294322"/>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dotted">
        <color theme="4" tint="0.39994506668294322"/>
      </right>
      <top style="thin">
        <color indexed="64"/>
      </top>
      <bottom style="medium">
        <color indexed="64"/>
      </bottom>
      <diagonal/>
    </border>
    <border>
      <left style="dotted">
        <color theme="4" tint="0.39994506668294322"/>
      </left>
      <right style="dotted">
        <color theme="4" tint="0.39994506668294322"/>
      </right>
      <top style="thin">
        <color indexed="64"/>
      </top>
      <bottom style="medium">
        <color indexed="64"/>
      </bottom>
      <diagonal/>
    </border>
    <border>
      <left style="dotted">
        <color theme="4" tint="0.39994506668294322"/>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style="thin">
        <color indexed="64"/>
      </left>
      <right style="thin">
        <color indexed="64"/>
      </right>
      <top style="thin">
        <color indexed="64"/>
      </top>
      <bottom style="dotted">
        <color indexed="64"/>
      </bottom>
      <diagonal/>
    </border>
    <border>
      <left/>
      <right style="dotted">
        <color indexed="64"/>
      </right>
      <top style="dotted">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tted">
        <color indexed="64"/>
      </top>
      <bottom/>
      <diagonal/>
    </border>
    <border>
      <left/>
      <right style="double">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double">
        <color indexed="64"/>
      </top>
      <bottom style="double">
        <color indexed="64"/>
      </bottom>
      <diagonal/>
    </border>
    <border>
      <left style="hair">
        <color indexed="64"/>
      </left>
      <right style="hair">
        <color indexed="64"/>
      </right>
      <top style="thin">
        <color indexed="64"/>
      </top>
      <bottom style="medium">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24" fillId="0" borderId="0" applyNumberFormat="0" applyFill="0" applyBorder="0" applyAlignment="0" applyProtection="0">
      <alignment vertical="center"/>
    </xf>
    <xf numFmtId="0" fontId="26" fillId="0" borderId="0"/>
    <xf numFmtId="38" fontId="26" fillId="0" borderId="0" applyFont="0" applyFill="0" applyBorder="0" applyAlignment="0" applyProtection="0">
      <alignment vertical="center"/>
    </xf>
  </cellStyleXfs>
  <cellXfs count="609">
    <xf numFmtId="0" fontId="0" fillId="0" borderId="0" xfId="0">
      <alignment vertical="center"/>
    </xf>
    <xf numFmtId="0" fontId="3" fillId="2" borderId="0" xfId="0" applyFont="1" applyFill="1">
      <alignment vertical="center"/>
    </xf>
    <xf numFmtId="0" fontId="6" fillId="2" borderId="0" xfId="0" applyFont="1" applyFill="1">
      <alignment vertical="center"/>
    </xf>
    <xf numFmtId="0" fontId="3" fillId="2" borderId="0" xfId="0" applyFont="1" applyFill="1" applyBorder="1">
      <alignment vertical="center"/>
    </xf>
    <xf numFmtId="0" fontId="6" fillId="2" borderId="0" xfId="0" applyFont="1" applyFill="1" applyAlignment="1">
      <alignment horizontal="left" vertical="center"/>
    </xf>
    <xf numFmtId="0" fontId="4" fillId="2" borderId="0" xfId="0" applyFont="1" applyFill="1" applyAlignment="1">
      <alignment horizontal="left" vertical="center"/>
    </xf>
    <xf numFmtId="0" fontId="15" fillId="2" borderId="0" xfId="0" applyFont="1" applyFill="1" applyAlignment="1">
      <alignment horizontal="center" vertical="center"/>
    </xf>
    <xf numFmtId="0" fontId="15" fillId="2" borderId="0" xfId="0" applyFont="1" applyFill="1" applyAlignment="1">
      <alignment horizontal="left" vertical="center"/>
    </xf>
    <xf numFmtId="0" fontId="11" fillId="2" borderId="0" xfId="0" applyFont="1" applyFill="1" applyAlignment="1">
      <alignment horizontal="left" vertical="center"/>
    </xf>
    <xf numFmtId="0" fontId="11" fillId="2" borderId="0" xfId="0" applyFont="1" applyFill="1" applyAlignment="1">
      <alignment vertical="center"/>
    </xf>
    <xf numFmtId="0" fontId="4" fillId="2" borderId="0" xfId="0" applyFont="1" applyFill="1">
      <alignment vertical="center"/>
    </xf>
    <xf numFmtId="0" fontId="17" fillId="2" borderId="0" xfId="0" applyFont="1" applyFill="1" applyAlignment="1">
      <alignment horizontal="center" vertical="center"/>
    </xf>
    <xf numFmtId="0" fontId="18" fillId="0" borderId="30" xfId="0" applyFont="1" applyBorder="1" applyAlignment="1">
      <alignment horizontal="center"/>
    </xf>
    <xf numFmtId="0" fontId="8" fillId="0" borderId="31" xfId="0" applyFont="1" applyBorder="1" applyAlignment="1">
      <alignment horizontal="center"/>
    </xf>
    <xf numFmtId="0" fontId="4" fillId="2" borderId="0" xfId="0" applyFont="1" applyFill="1" applyAlignment="1">
      <alignment horizontal="right" vertical="center"/>
    </xf>
    <xf numFmtId="0" fontId="4" fillId="2" borderId="0" xfId="0" applyFont="1" applyFill="1" applyAlignment="1">
      <alignment vertical="center" wrapText="1"/>
    </xf>
    <xf numFmtId="0" fontId="15" fillId="2" borderId="0" xfId="0" applyFont="1" applyFill="1" applyAlignment="1">
      <alignment vertical="center"/>
    </xf>
    <xf numFmtId="0" fontId="21" fillId="0" borderId="0" xfId="0" applyFont="1" applyBorder="1" applyAlignment="1">
      <alignment horizontal="left"/>
    </xf>
    <xf numFmtId="0" fontId="19" fillId="0" borderId="0" xfId="0" applyFont="1" applyBorder="1" applyAlignment="1">
      <alignment horizontal="center"/>
    </xf>
    <xf numFmtId="0" fontId="19" fillId="0" borderId="0" xfId="0" applyFont="1" applyBorder="1" applyAlignment="1"/>
    <xf numFmtId="0" fontId="6" fillId="0" borderId="0" xfId="0" applyFont="1" applyBorder="1" applyAlignment="1">
      <alignment horizontal="left"/>
    </xf>
    <xf numFmtId="0" fontId="15" fillId="2" borderId="0" xfId="0" applyFont="1" applyFill="1">
      <alignment vertical="center"/>
    </xf>
    <xf numFmtId="0" fontId="4" fillId="2" borderId="11" xfId="0" applyFont="1" applyFill="1" applyBorder="1" applyAlignment="1">
      <alignment horizontal="center" vertical="center"/>
    </xf>
    <xf numFmtId="0" fontId="4" fillId="2" borderId="0" xfId="0" applyFont="1" applyFill="1" applyBorder="1">
      <alignment vertical="center"/>
    </xf>
    <xf numFmtId="0" fontId="4" fillId="2" borderId="0" xfId="0" applyFont="1" applyFill="1" applyBorder="1" applyAlignment="1">
      <alignment vertical="center"/>
    </xf>
    <xf numFmtId="0" fontId="4" fillId="2" borderId="1" xfId="0" applyFont="1" applyFill="1" applyBorder="1" applyAlignment="1">
      <alignment vertical="center"/>
    </xf>
    <xf numFmtId="0" fontId="4" fillId="2" borderId="5" xfId="0" applyFont="1" applyFill="1" applyBorder="1" applyAlignment="1">
      <alignment vertical="center"/>
    </xf>
    <xf numFmtId="0" fontId="11" fillId="2" borderId="0" xfId="0" applyFont="1" applyFill="1" applyBorder="1" applyAlignment="1">
      <alignment vertical="center" shrinkToFit="1"/>
    </xf>
    <xf numFmtId="0" fontId="11" fillId="2" borderId="6" xfId="0" applyFont="1" applyFill="1" applyBorder="1" applyAlignment="1">
      <alignment vertical="center" shrinkToFit="1"/>
    </xf>
    <xf numFmtId="0" fontId="11" fillId="2" borderId="1" xfId="0" applyFont="1" applyFill="1" applyBorder="1" applyAlignment="1">
      <alignment vertical="center" shrinkToFit="1"/>
    </xf>
    <xf numFmtId="0" fontId="11" fillId="2" borderId="8" xfId="0" applyFont="1" applyFill="1" applyBorder="1" applyAlignment="1">
      <alignment vertical="center" shrinkToFit="1"/>
    </xf>
    <xf numFmtId="0" fontId="4" fillId="2" borderId="0" xfId="0" applyFont="1" applyFill="1" applyBorder="1" applyAlignment="1">
      <alignment vertical="center" shrinkToFit="1"/>
    </xf>
    <xf numFmtId="0" fontId="10" fillId="2" borderId="0" xfId="0" applyFont="1" applyFill="1" applyBorder="1" applyAlignment="1">
      <alignment vertical="center" shrinkToFit="1"/>
    </xf>
    <xf numFmtId="0" fontId="4" fillId="2" borderId="11" xfId="0" applyFont="1" applyFill="1" applyBorder="1" applyAlignment="1">
      <alignment vertical="center"/>
    </xf>
    <xf numFmtId="0" fontId="4" fillId="2" borderId="10" xfId="0" applyFont="1" applyFill="1" applyBorder="1" applyAlignment="1">
      <alignment vertical="center"/>
    </xf>
    <xf numFmtId="0" fontId="6" fillId="0" borderId="33" xfId="0" applyFont="1" applyFill="1" applyBorder="1" applyAlignment="1">
      <alignment vertical="center" wrapText="1"/>
    </xf>
    <xf numFmtId="0" fontId="6" fillId="0" borderId="33" xfId="0" applyFont="1" applyFill="1" applyBorder="1" applyAlignment="1">
      <alignment horizontal="center" vertical="center" wrapText="1"/>
    </xf>
    <xf numFmtId="0" fontId="4" fillId="2" borderId="6" xfId="0" applyFont="1" applyFill="1" applyBorder="1" applyAlignment="1">
      <alignment vertical="center" shrinkToFit="1"/>
    </xf>
    <xf numFmtId="0" fontId="4" fillId="2" borderId="11" xfId="0" applyFont="1" applyFill="1" applyBorder="1" applyAlignment="1">
      <alignment vertical="center" shrinkToFit="1"/>
    </xf>
    <xf numFmtId="0" fontId="4" fillId="2" borderId="12" xfId="0" applyFont="1" applyFill="1" applyBorder="1" applyAlignment="1">
      <alignment vertical="center" shrinkToFit="1"/>
    </xf>
    <xf numFmtId="0" fontId="4" fillId="2" borderId="35" xfId="0" applyFont="1" applyFill="1" applyBorder="1" applyAlignment="1">
      <alignment vertical="center"/>
    </xf>
    <xf numFmtId="0" fontId="4" fillId="2" borderId="37" xfId="0" applyFont="1" applyFill="1" applyBorder="1">
      <alignment vertical="center"/>
    </xf>
    <xf numFmtId="0" fontId="4" fillId="2" borderId="38" xfId="0" applyFont="1" applyFill="1" applyBorder="1">
      <alignment vertical="center"/>
    </xf>
    <xf numFmtId="0" fontId="4" fillId="2" borderId="38" xfId="0" applyFont="1" applyFill="1" applyBorder="1" applyAlignment="1">
      <alignment vertical="center"/>
    </xf>
    <xf numFmtId="0" fontId="4" fillId="0" borderId="19" xfId="0" applyFont="1" applyFill="1" applyBorder="1" applyAlignment="1">
      <alignment vertical="center" wrapText="1"/>
    </xf>
    <xf numFmtId="0" fontId="4" fillId="2" borderId="37" xfId="0" applyFont="1" applyFill="1" applyBorder="1" applyAlignment="1">
      <alignment vertical="center"/>
    </xf>
    <xf numFmtId="0" fontId="4" fillId="2" borderId="35" xfId="0" applyFont="1" applyFill="1" applyBorder="1">
      <alignment vertical="center"/>
    </xf>
    <xf numFmtId="0" fontId="19" fillId="0" borderId="9" xfId="0" applyFont="1" applyBorder="1" applyAlignment="1">
      <alignment vertical="center" wrapText="1"/>
    </xf>
    <xf numFmtId="0" fontId="19" fillId="0" borderId="9" xfId="0" applyFont="1" applyBorder="1" applyAlignment="1">
      <alignment wrapText="1"/>
    </xf>
    <xf numFmtId="0" fontId="19" fillId="0" borderId="19" xfId="0" applyFont="1" applyBorder="1" applyAlignment="1">
      <alignment wrapText="1"/>
    </xf>
    <xf numFmtId="0" fontId="4" fillId="2" borderId="13" xfId="0" applyFont="1" applyFill="1" applyBorder="1" applyAlignment="1">
      <alignment vertical="center"/>
    </xf>
    <xf numFmtId="0" fontId="14" fillId="2" borderId="0" xfId="0" applyFont="1" applyFill="1" applyAlignment="1">
      <alignment horizontal="center" vertical="center"/>
    </xf>
    <xf numFmtId="0" fontId="14" fillId="2" borderId="0" xfId="0" applyFont="1" applyFill="1" applyAlignment="1">
      <alignment vertical="center"/>
    </xf>
    <xf numFmtId="3" fontId="14" fillId="2" borderId="0" xfId="0" applyNumberFormat="1" applyFont="1" applyFill="1" applyAlignment="1">
      <alignment vertical="center"/>
    </xf>
    <xf numFmtId="0" fontId="10" fillId="2" borderId="0" xfId="0" applyFont="1" applyFill="1" applyAlignment="1">
      <alignment vertical="center"/>
    </xf>
    <xf numFmtId="0" fontId="15" fillId="2" borderId="1" xfId="0" applyFont="1" applyFill="1" applyBorder="1" applyAlignment="1">
      <alignment shrinkToFit="1"/>
    </xf>
    <xf numFmtId="0" fontId="4" fillId="2" borderId="7" xfId="0" applyFont="1" applyFill="1" applyBorder="1" applyAlignment="1">
      <alignment vertical="center"/>
    </xf>
    <xf numFmtId="0" fontId="18" fillId="0" borderId="26" xfId="0" applyFont="1" applyBorder="1" applyAlignment="1">
      <alignment vertical="center"/>
    </xf>
    <xf numFmtId="0" fontId="18" fillId="0" borderId="27" xfId="0" applyFont="1" applyBorder="1" applyAlignment="1">
      <alignment vertical="center"/>
    </xf>
    <xf numFmtId="0" fontId="18" fillId="0" borderId="28" xfId="0" applyFont="1" applyBorder="1" applyAlignment="1">
      <alignment vertical="center"/>
    </xf>
    <xf numFmtId="0" fontId="8" fillId="0" borderId="31" xfId="0" applyFont="1" applyBorder="1" applyAlignment="1"/>
    <xf numFmtId="0" fontId="8" fillId="0" borderId="32" xfId="0" applyFont="1" applyBorder="1" applyAlignment="1"/>
    <xf numFmtId="0" fontId="8" fillId="2" borderId="11" xfId="0" applyFont="1" applyFill="1" applyBorder="1" applyAlignment="1">
      <alignment vertical="center"/>
    </xf>
    <xf numFmtId="0" fontId="8" fillId="2" borderId="12" xfId="0" applyFont="1" applyFill="1" applyBorder="1" applyAlignment="1">
      <alignment vertical="center"/>
    </xf>
    <xf numFmtId="0" fontId="8" fillId="2" borderId="0" xfId="0" applyFont="1" applyFill="1">
      <alignment vertical="center"/>
    </xf>
    <xf numFmtId="0" fontId="14" fillId="2" borderId="1" xfId="0" applyFont="1" applyFill="1" applyBorder="1" applyAlignment="1">
      <alignment horizontal="center" vertical="center"/>
    </xf>
    <xf numFmtId="38" fontId="4" fillId="2" borderId="9" xfId="1" applyFont="1" applyFill="1" applyBorder="1" applyAlignment="1">
      <alignment vertical="center"/>
    </xf>
    <xf numFmtId="0" fontId="4" fillId="2" borderId="0" xfId="0" applyFont="1" applyFill="1" applyAlignment="1">
      <alignment horizontal="center" vertical="center"/>
    </xf>
    <xf numFmtId="0" fontId="13" fillId="2" borderId="0" xfId="0" applyFont="1" applyFill="1" applyAlignment="1">
      <alignment horizontal="center" vertical="center"/>
    </xf>
    <xf numFmtId="0" fontId="4" fillId="2" borderId="0" xfId="0" applyFont="1" applyFill="1" applyAlignment="1">
      <alignment horizontal="center" vertical="center"/>
    </xf>
    <xf numFmtId="0" fontId="13" fillId="2" borderId="0" xfId="0" applyFont="1" applyFill="1" applyAlignment="1">
      <alignment horizontal="center" vertical="center"/>
    </xf>
    <xf numFmtId="0" fontId="27" fillId="0" borderId="0" xfId="3" applyFont="1" applyAlignment="1">
      <alignment vertical="center"/>
    </xf>
    <xf numFmtId="0" fontId="28" fillId="0" borderId="0" xfId="3" applyFont="1" applyAlignment="1">
      <alignment vertical="distributed"/>
    </xf>
    <xf numFmtId="0" fontId="29" fillId="0" borderId="0" xfId="3" applyFont="1" applyAlignment="1">
      <alignment vertical="center"/>
    </xf>
    <xf numFmtId="0" fontId="28" fillId="0" borderId="0" xfId="3" applyFont="1" applyAlignment="1">
      <alignment vertical="center" shrinkToFit="1"/>
    </xf>
    <xf numFmtId="0" fontId="27" fillId="0" borderId="0" xfId="3" applyFont="1" applyAlignment="1">
      <alignment horizontal="right" vertical="center"/>
    </xf>
    <xf numFmtId="0" fontId="29" fillId="0" borderId="0" xfId="3" applyFont="1" applyAlignment="1">
      <alignment horizontal="distributed" vertical="distributed"/>
    </xf>
    <xf numFmtId="0" fontId="27" fillId="0" borderId="0" xfId="3" applyFont="1" applyAlignment="1">
      <alignment horizontal="center" vertical="center"/>
    </xf>
    <xf numFmtId="0" fontId="29" fillId="0" borderId="0" xfId="3" applyFont="1" applyAlignment="1">
      <alignment vertical="center" wrapText="1"/>
    </xf>
    <xf numFmtId="0" fontId="28" fillId="0" borderId="0" xfId="3" applyFont="1" applyAlignment="1">
      <alignment horizontal="distributed" vertical="distributed"/>
    </xf>
    <xf numFmtId="0" fontId="28" fillId="0" borderId="0" xfId="3" applyFont="1" applyAlignment="1">
      <alignment horizontal="left" vertical="center" shrinkToFit="1"/>
    </xf>
    <xf numFmtId="0" fontId="28" fillId="0" borderId="0" xfId="3" applyFont="1" applyAlignment="1">
      <alignment vertical="center"/>
    </xf>
    <xf numFmtId="0" fontId="29" fillId="0" borderId="0" xfId="3" applyFont="1" applyAlignment="1">
      <alignment horizontal="right" vertical="center"/>
    </xf>
    <xf numFmtId="38" fontId="35" fillId="0" borderId="0" xfId="4" applyFont="1" applyFill="1" applyBorder="1" applyAlignment="1">
      <alignment vertical="center"/>
    </xf>
    <xf numFmtId="38" fontId="35" fillId="0" borderId="0" xfId="4" applyFont="1" applyFill="1" applyBorder="1" applyAlignment="1">
      <alignment horizontal="center" vertical="center"/>
    </xf>
    <xf numFmtId="38" fontId="33" fillId="0" borderId="0" xfId="4" applyFont="1" applyBorder="1" applyAlignment="1">
      <alignment vertical="center"/>
    </xf>
    <xf numFmtId="0" fontId="36" fillId="0" borderId="0" xfId="3" applyFont="1" applyAlignment="1">
      <alignment horizontal="center" vertical="center" wrapText="1"/>
    </xf>
    <xf numFmtId="38" fontId="28" fillId="0" borderId="0" xfId="3" applyNumberFormat="1" applyFont="1" applyAlignment="1">
      <alignment vertical="center"/>
    </xf>
    <xf numFmtId="0" fontId="29" fillId="0" borderId="0" xfId="3" applyFont="1" applyAlignment="1">
      <alignment horizontal="left" vertical="center"/>
    </xf>
    <xf numFmtId="0" fontId="29" fillId="0" borderId="0" xfId="3" applyFont="1" applyAlignment="1">
      <alignment horizontal="center" vertical="center" wrapText="1"/>
    </xf>
    <xf numFmtId="38" fontId="29" fillId="0" borderId="0" xfId="4" applyFont="1" applyFill="1" applyBorder="1" applyAlignment="1">
      <alignment horizontal="center" vertical="center"/>
    </xf>
    <xf numFmtId="38" fontId="29" fillId="0" borderId="0" xfId="4" applyFont="1" applyFill="1" applyBorder="1" applyAlignment="1">
      <alignment vertical="center"/>
    </xf>
    <xf numFmtId="176" fontId="29" fillId="0" borderId="0" xfId="4" applyNumberFormat="1" applyFont="1" applyFill="1" applyBorder="1" applyAlignment="1">
      <alignment vertical="center"/>
    </xf>
    <xf numFmtId="38" fontId="29" fillId="0" borderId="0" xfId="4" applyFont="1" applyAlignment="1">
      <alignment vertical="center"/>
    </xf>
    <xf numFmtId="3" fontId="29" fillId="0" borderId="0" xfId="3" applyNumberFormat="1" applyFont="1" applyAlignment="1">
      <alignment vertical="center"/>
    </xf>
    <xf numFmtId="38" fontId="36" fillId="0" borderId="0" xfId="3" applyNumberFormat="1" applyFont="1" applyAlignment="1">
      <alignment horizontal="right" vertical="center"/>
    </xf>
    <xf numFmtId="177" fontId="29" fillId="0" borderId="0" xfId="3" applyNumberFormat="1" applyFont="1" applyAlignment="1">
      <alignment horizontal="right" vertical="center"/>
    </xf>
    <xf numFmtId="38" fontId="36" fillId="0" borderId="0" xfId="3" applyNumberFormat="1" applyFont="1" applyAlignment="1">
      <alignment horizontal="left" vertical="center"/>
    </xf>
    <xf numFmtId="0" fontId="36" fillId="0" borderId="0" xfId="3" applyFont="1" applyAlignment="1">
      <alignment vertical="center"/>
    </xf>
    <xf numFmtId="0" fontId="28" fillId="0" borderId="0" xfId="3" applyFont="1" applyAlignment="1">
      <alignment horizontal="left" vertical="center"/>
    </xf>
    <xf numFmtId="0" fontId="30" fillId="0" borderId="0" xfId="3" applyFont="1" applyAlignment="1">
      <alignment horizontal="center" vertical="center"/>
    </xf>
    <xf numFmtId="0" fontId="26" fillId="0" borderId="0" xfId="3"/>
    <xf numFmtId="0" fontId="26" fillId="0" borderId="0" xfId="3" applyAlignment="1">
      <alignment horizontal="right"/>
    </xf>
    <xf numFmtId="0" fontId="26" fillId="0" borderId="0" xfId="3" applyAlignment="1">
      <alignment horizontal="right" vertical="center"/>
    </xf>
    <xf numFmtId="38" fontId="0" fillId="0" borderId="18" xfId="4" applyFont="1" applyBorder="1" applyAlignment="1">
      <alignment vertical="center"/>
    </xf>
    <xf numFmtId="0" fontId="26" fillId="0" borderId="19" xfId="3" applyBorder="1" applyAlignment="1">
      <alignment vertical="center"/>
    </xf>
    <xf numFmtId="38" fontId="40" fillId="6" borderId="2" xfId="4" applyFont="1" applyFill="1" applyBorder="1" applyAlignment="1">
      <alignment horizontal="right" vertical="center"/>
    </xf>
    <xf numFmtId="0" fontId="26" fillId="0" borderId="4" xfId="3" applyBorder="1" applyAlignment="1">
      <alignment vertical="center"/>
    </xf>
    <xf numFmtId="38" fontId="41" fillId="0" borderId="64" xfId="4" applyFont="1" applyBorder="1" applyAlignment="1">
      <alignment vertical="center"/>
    </xf>
    <xf numFmtId="0" fontId="26" fillId="0" borderId="61" xfId="3" applyBorder="1" applyAlignment="1">
      <alignment vertical="center"/>
    </xf>
    <xf numFmtId="38" fontId="29" fillId="0" borderId="0" xfId="3" applyNumberFormat="1" applyFont="1" applyAlignment="1">
      <alignment vertical="center"/>
    </xf>
    <xf numFmtId="0" fontId="42" fillId="0" borderId="0" xfId="3" applyFont="1"/>
    <xf numFmtId="0" fontId="29" fillId="0" borderId="0" xfId="3" applyFont="1"/>
    <xf numFmtId="0" fontId="43" fillId="0" borderId="0" xfId="3" applyFont="1" applyAlignment="1">
      <alignment vertical="center" shrinkToFit="1"/>
    </xf>
    <xf numFmtId="0" fontId="33" fillId="0" borderId="0" xfId="3" applyFont="1"/>
    <xf numFmtId="0" fontId="27" fillId="0" borderId="0" xfId="3" applyFont="1" applyAlignment="1">
      <alignment horizontal="right" vertical="distributed"/>
    </xf>
    <xf numFmtId="0" fontId="31" fillId="6" borderId="0" xfId="3" applyFont="1" applyFill="1" applyAlignment="1">
      <alignment horizontal="left" vertical="center" shrinkToFit="1"/>
    </xf>
    <xf numFmtId="0" fontId="38" fillId="0" borderId="0" xfId="3" applyFont="1"/>
    <xf numFmtId="0" fontId="27" fillId="0" borderId="0" xfId="3" applyFont="1"/>
    <xf numFmtId="0" fontId="28" fillId="0" borderId="0" xfId="3" applyFont="1" applyAlignment="1">
      <alignment horizontal="right" vertical="distributed"/>
    </xf>
    <xf numFmtId="0" fontId="33" fillId="0" borderId="0" xfId="3" applyFont="1" applyAlignment="1">
      <alignment vertical="center"/>
    </xf>
    <xf numFmtId="3" fontId="32" fillId="0" borderId="65" xfId="3" applyNumberFormat="1" applyFont="1" applyBorder="1" applyAlignment="1">
      <alignment vertical="center" wrapText="1"/>
    </xf>
    <xf numFmtId="177" fontId="32" fillId="0" borderId="65" xfId="3" applyNumberFormat="1" applyFont="1" applyBorder="1" applyAlignment="1">
      <alignment vertical="center" wrapText="1"/>
    </xf>
    <xf numFmtId="177" fontId="29" fillId="0" borderId="65" xfId="3" applyNumberFormat="1" applyFont="1" applyBorder="1" applyAlignment="1">
      <alignment horizontal="center" vertical="center" wrapText="1"/>
    </xf>
    <xf numFmtId="0" fontId="29" fillId="0" borderId="65" xfId="3" applyFont="1" applyBorder="1" applyAlignment="1">
      <alignment horizontal="center" vertical="center" wrapText="1"/>
    </xf>
    <xf numFmtId="0" fontId="29" fillId="0" borderId="66" xfId="3" applyFont="1" applyBorder="1" applyAlignment="1">
      <alignment horizontal="center" vertical="center" wrapText="1"/>
    </xf>
    <xf numFmtId="0" fontId="32" fillId="0" borderId="67" xfId="3" applyFont="1" applyBorder="1" applyAlignment="1">
      <alignment horizontal="left" vertical="center" wrapText="1"/>
    </xf>
    <xf numFmtId="3" fontId="32" fillId="0" borderId="67" xfId="3" applyNumberFormat="1" applyFont="1" applyBorder="1" applyAlignment="1">
      <alignment vertical="center" wrapText="1"/>
    </xf>
    <xf numFmtId="177" fontId="32" fillId="0" borderId="67" xfId="3" applyNumberFormat="1" applyFont="1" applyBorder="1" applyAlignment="1">
      <alignment vertical="center" wrapText="1"/>
    </xf>
    <xf numFmtId="177" fontId="32" fillId="0" borderId="67" xfId="3" applyNumberFormat="1" applyFont="1" applyBorder="1" applyAlignment="1">
      <alignment horizontal="center" vertical="center" wrapText="1"/>
    </xf>
    <xf numFmtId="0" fontId="32" fillId="0" borderId="67" xfId="3" applyFont="1" applyBorder="1" applyAlignment="1">
      <alignment horizontal="center" vertical="center" wrapText="1"/>
    </xf>
    <xf numFmtId="0" fontId="29" fillId="0" borderId="0" xfId="3" applyFont="1" applyAlignment="1">
      <alignment wrapText="1"/>
    </xf>
    <xf numFmtId="0" fontId="32" fillId="0" borderId="33" xfId="3" applyFont="1" applyBorder="1" applyAlignment="1">
      <alignment horizontal="left" vertical="center" wrapText="1"/>
    </xf>
    <xf numFmtId="3" fontId="32" fillId="0" borderId="33" xfId="3" applyNumberFormat="1" applyFont="1" applyBorder="1" applyAlignment="1">
      <alignment vertical="center" wrapText="1"/>
    </xf>
    <xf numFmtId="0" fontId="32" fillId="0" borderId="33" xfId="3" applyFont="1" applyBorder="1" applyAlignment="1">
      <alignment horizontal="center" vertical="center" wrapText="1"/>
    </xf>
    <xf numFmtId="58" fontId="32" fillId="0" borderId="33" xfId="3" applyNumberFormat="1" applyFont="1" applyBorder="1" applyAlignment="1">
      <alignment horizontal="center" vertical="center" wrapText="1"/>
    </xf>
    <xf numFmtId="0" fontId="29" fillId="0" borderId="33" xfId="3" applyFont="1" applyBorder="1" applyAlignment="1">
      <alignment horizontal="center" vertical="center" wrapText="1"/>
    </xf>
    <xf numFmtId="0" fontId="29" fillId="0" borderId="33" xfId="3" applyFont="1" applyBorder="1" applyAlignment="1">
      <alignment horizontal="left" vertical="center" wrapText="1"/>
    </xf>
    <xf numFmtId="3" fontId="29" fillId="0" borderId="33" xfId="3" applyNumberFormat="1" applyFont="1" applyBorder="1" applyAlignment="1">
      <alignment vertical="center" wrapText="1"/>
    </xf>
    <xf numFmtId="3" fontId="38" fillId="0" borderId="70" xfId="3" applyNumberFormat="1" applyFont="1" applyBorder="1" applyAlignment="1">
      <alignment vertical="center"/>
    </xf>
    <xf numFmtId="177" fontId="38" fillId="0" borderId="70" xfId="3" applyNumberFormat="1" applyFont="1" applyBorder="1" applyAlignment="1">
      <alignment vertical="center"/>
    </xf>
    <xf numFmtId="177" fontId="38" fillId="0" borderId="68" xfId="3" applyNumberFormat="1" applyFont="1" applyBorder="1" applyAlignment="1">
      <alignment vertical="center"/>
    </xf>
    <xf numFmtId="3" fontId="29" fillId="0" borderId="0" xfId="3" applyNumberFormat="1" applyFont="1"/>
    <xf numFmtId="177" fontId="29" fillId="0" borderId="0" xfId="3" applyNumberFormat="1" applyFont="1"/>
    <xf numFmtId="0" fontId="3" fillId="2" borderId="9" xfId="0" applyFont="1" applyFill="1" applyBorder="1" applyAlignment="1">
      <alignment vertical="center"/>
    </xf>
    <xf numFmtId="0" fontId="3" fillId="2" borderId="19" xfId="0" applyFont="1" applyFill="1" applyBorder="1" applyAlignment="1">
      <alignment vertical="center"/>
    </xf>
    <xf numFmtId="0" fontId="44" fillId="0" borderId="0" xfId="3" applyFont="1" applyFill="1" applyAlignment="1">
      <alignment vertical="center" shrinkToFit="1"/>
    </xf>
    <xf numFmtId="0" fontId="43" fillId="0" borderId="0" xfId="3" applyFont="1" applyFill="1" applyAlignment="1">
      <alignment vertical="center" shrinkToFit="1"/>
    </xf>
    <xf numFmtId="0" fontId="45" fillId="0" borderId="0" xfId="3" applyFont="1" applyFill="1" applyAlignment="1">
      <alignment horizontal="right" vertical="center" shrinkToFit="1"/>
    </xf>
    <xf numFmtId="0" fontId="31" fillId="0" borderId="0" xfId="3" applyFont="1" applyFill="1"/>
    <xf numFmtId="0" fontId="45" fillId="0" borderId="0" xfId="3" applyFont="1" applyFill="1" applyAlignment="1">
      <alignment horizontal="left" vertical="center" shrinkToFit="1"/>
    </xf>
    <xf numFmtId="0" fontId="27" fillId="0" borderId="0" xfId="3" applyFont="1" applyAlignment="1">
      <alignment horizontal="right"/>
    </xf>
    <xf numFmtId="0" fontId="41" fillId="0" borderId="0" xfId="3" applyFont="1"/>
    <xf numFmtId="3" fontId="28" fillId="0" borderId="3" xfId="3" applyNumberFormat="1" applyFont="1" applyBorder="1" applyAlignment="1">
      <alignment vertical="center"/>
    </xf>
    <xf numFmtId="0" fontId="28" fillId="0" borderId="3" xfId="3" applyFont="1" applyBorder="1" applyAlignment="1">
      <alignment vertical="center"/>
    </xf>
    <xf numFmtId="0" fontId="29" fillId="4" borderId="62" xfId="3" applyFont="1" applyFill="1" applyBorder="1" applyAlignment="1">
      <alignment horizontal="center" vertical="center"/>
    </xf>
    <xf numFmtId="0" fontId="29" fillId="4" borderId="62" xfId="3" applyFont="1" applyFill="1" applyBorder="1" applyAlignment="1">
      <alignment horizontal="center" vertical="center" wrapText="1"/>
    </xf>
    <xf numFmtId="0" fontId="33" fillId="4" borderId="62" xfId="3" applyFont="1" applyFill="1" applyBorder="1" applyAlignment="1">
      <alignment horizontal="center" vertical="center" wrapText="1"/>
    </xf>
    <xf numFmtId="0" fontId="4" fillId="4" borderId="33" xfId="3" applyFont="1" applyFill="1" applyBorder="1" applyAlignment="1">
      <alignment horizontal="center" vertical="center" wrapText="1"/>
    </xf>
    <xf numFmtId="0" fontId="4" fillId="4" borderId="62" xfId="3" applyFont="1" applyFill="1" applyBorder="1" applyAlignment="1">
      <alignment horizontal="center" vertical="center" wrapText="1"/>
    </xf>
    <xf numFmtId="0" fontId="4" fillId="4" borderId="63" xfId="3" applyFont="1" applyFill="1" applyBorder="1" applyAlignment="1">
      <alignment horizontal="center" vertical="center" wrapText="1"/>
    </xf>
    <xf numFmtId="0" fontId="29" fillId="4" borderId="63" xfId="3" applyFont="1" applyFill="1" applyBorder="1" applyAlignment="1">
      <alignment vertical="center"/>
    </xf>
    <xf numFmtId="0" fontId="29" fillId="4" borderId="67" xfId="3" applyFont="1" applyFill="1" applyBorder="1" applyAlignment="1">
      <alignment vertical="center"/>
    </xf>
    <xf numFmtId="0" fontId="29" fillId="4" borderId="33" xfId="3" applyFont="1" applyFill="1" applyBorder="1" applyAlignment="1">
      <alignment vertical="center"/>
    </xf>
    <xf numFmtId="0" fontId="3" fillId="2" borderId="5" xfId="0" applyFont="1" applyFill="1" applyBorder="1">
      <alignment vertical="center"/>
    </xf>
    <xf numFmtId="0" fontId="29" fillId="5" borderId="67" xfId="3" applyFont="1" applyFill="1" applyBorder="1" applyAlignment="1">
      <alignment vertical="center"/>
    </xf>
    <xf numFmtId="0" fontId="29" fillId="5" borderId="33" xfId="3" applyFont="1" applyFill="1" applyBorder="1" applyAlignment="1">
      <alignment vertical="center"/>
    </xf>
    <xf numFmtId="0" fontId="32" fillId="0" borderId="0" xfId="3" applyFont="1" applyAlignment="1">
      <alignment horizontal="right"/>
    </xf>
    <xf numFmtId="0" fontId="26" fillId="0" borderId="0" xfId="3" applyAlignment="1">
      <alignment vertical="center"/>
    </xf>
    <xf numFmtId="0" fontId="26" fillId="0" borderId="0" xfId="3" applyAlignment="1">
      <alignment horizontal="center" vertical="center"/>
    </xf>
    <xf numFmtId="0" fontId="39" fillId="0" borderId="0" xfId="3" applyFont="1" applyFill="1" applyAlignment="1">
      <alignment vertical="center"/>
    </xf>
    <xf numFmtId="0" fontId="26" fillId="0" borderId="0" xfId="3" applyBorder="1" applyAlignment="1">
      <alignment horizontal="right"/>
    </xf>
    <xf numFmtId="0" fontId="4" fillId="2" borderId="72" xfId="0" applyFont="1" applyFill="1" applyBorder="1" applyAlignment="1">
      <alignment vertical="center" shrinkToFit="1"/>
    </xf>
    <xf numFmtId="0" fontId="13" fillId="2" borderId="0" xfId="0" applyFont="1" applyFill="1" applyAlignment="1">
      <alignment horizontal="center" vertical="center"/>
    </xf>
    <xf numFmtId="0" fontId="6" fillId="0" borderId="0" xfId="0" applyFont="1" applyFill="1" applyBorder="1" applyAlignment="1">
      <alignment horizontal="center" vertical="center"/>
    </xf>
    <xf numFmtId="0" fontId="18" fillId="0" borderId="0" xfId="0" applyFont="1" applyFill="1" applyBorder="1" applyAlignment="1">
      <alignment vertical="center"/>
    </xf>
    <xf numFmtId="0" fontId="19" fillId="0" borderId="0" xfId="0" applyFont="1" applyFill="1" applyBorder="1" applyAlignment="1">
      <alignment horizontal="center" vertical="center"/>
    </xf>
    <xf numFmtId="0" fontId="8" fillId="0" borderId="0" xfId="0" applyFont="1" applyFill="1" applyBorder="1" applyAlignment="1"/>
    <xf numFmtId="0" fontId="19" fillId="0" borderId="0" xfId="0" applyFont="1" applyFill="1" applyBorder="1" applyAlignment="1"/>
    <xf numFmtId="0" fontId="21" fillId="0" borderId="0" xfId="0" applyFont="1" applyFill="1" applyBorder="1" applyAlignment="1">
      <alignment horizontal="center" vertical="center"/>
    </xf>
    <xf numFmtId="3" fontId="26" fillId="0" borderId="0" xfId="3" applyNumberFormat="1" applyFont="1" applyBorder="1" applyAlignment="1">
      <alignment vertical="center"/>
    </xf>
    <xf numFmtId="38" fontId="26" fillId="0" borderId="0" xfId="3" applyNumberFormat="1" applyBorder="1" applyAlignment="1">
      <alignment vertical="center"/>
    </xf>
    <xf numFmtId="0" fontId="27" fillId="0" borderId="0" xfId="3" applyFont="1" applyAlignment="1">
      <alignment horizontal="right" vertical="center"/>
    </xf>
    <xf numFmtId="38" fontId="0" fillId="0" borderId="18" xfId="4" applyFont="1" applyBorder="1" applyAlignment="1">
      <alignment vertical="center"/>
    </xf>
    <xf numFmtId="0" fontId="26" fillId="0" borderId="19" xfId="3" applyBorder="1" applyAlignment="1">
      <alignment vertical="center"/>
    </xf>
    <xf numFmtId="38" fontId="40" fillId="6" borderId="2" xfId="4" applyFont="1" applyFill="1" applyBorder="1" applyAlignment="1">
      <alignment horizontal="right" vertical="center"/>
    </xf>
    <xf numFmtId="0" fontId="26" fillId="0" borderId="4" xfId="3" applyBorder="1" applyAlignment="1">
      <alignment vertical="center"/>
    </xf>
    <xf numFmtId="38" fontId="41" fillId="0" borderId="64" xfId="4" applyFont="1" applyBorder="1" applyAlignment="1">
      <alignment vertical="center"/>
    </xf>
    <xf numFmtId="0" fontId="26" fillId="0" borderId="61" xfId="3" applyBorder="1" applyAlignment="1">
      <alignment vertical="center"/>
    </xf>
    <xf numFmtId="38" fontId="29" fillId="0" borderId="0" xfId="3" applyNumberFormat="1" applyFont="1" applyAlignment="1">
      <alignment vertical="center"/>
    </xf>
    <xf numFmtId="0" fontId="29" fillId="0" borderId="0" xfId="3" applyFont="1"/>
    <xf numFmtId="3" fontId="29" fillId="0" borderId="0" xfId="3" applyNumberFormat="1" applyFont="1"/>
    <xf numFmtId="0" fontId="45" fillId="0" borderId="0" xfId="3" applyFont="1" applyFill="1" applyAlignment="1">
      <alignment horizontal="right" vertical="center" shrinkToFit="1"/>
    </xf>
    <xf numFmtId="0" fontId="4" fillId="4" borderId="33" xfId="3" applyFont="1" applyFill="1" applyBorder="1" applyAlignment="1">
      <alignment horizontal="center" vertical="center" wrapText="1"/>
    </xf>
    <xf numFmtId="0" fontId="4" fillId="4" borderId="62" xfId="3" applyFont="1" applyFill="1" applyBorder="1" applyAlignment="1">
      <alignment horizontal="center" vertical="center" wrapText="1"/>
    </xf>
    <xf numFmtId="0" fontId="4" fillId="4" borderId="63" xfId="3" applyFont="1" applyFill="1" applyBorder="1" applyAlignment="1">
      <alignment horizontal="center" vertical="center" wrapText="1"/>
    </xf>
    <xf numFmtId="0" fontId="32" fillId="0" borderId="0" xfId="3" applyFont="1" applyAlignment="1">
      <alignment horizontal="right"/>
    </xf>
    <xf numFmtId="178" fontId="45" fillId="0" borderId="0" xfId="3" applyNumberFormat="1" applyFont="1" applyFill="1" applyAlignment="1">
      <alignment horizontal="right" vertical="center" shrinkToFit="1"/>
    </xf>
    <xf numFmtId="0" fontId="45" fillId="0" borderId="0" xfId="3" applyFont="1"/>
    <xf numFmtId="0" fontId="45" fillId="0" borderId="0" xfId="3" applyFont="1" applyAlignment="1">
      <alignment vertical="center"/>
    </xf>
    <xf numFmtId="0" fontId="4" fillId="2" borderId="0" xfId="0" applyFont="1" applyFill="1" applyAlignment="1">
      <alignment horizontal="center" vertical="center"/>
    </xf>
    <xf numFmtId="0" fontId="13" fillId="2" borderId="0" xfId="0" applyFont="1" applyFill="1" applyAlignment="1">
      <alignment horizontal="center" vertical="center"/>
    </xf>
    <xf numFmtId="0" fontId="30" fillId="0" borderId="0" xfId="3" applyFont="1" applyAlignment="1">
      <alignment horizontal="center" vertical="center"/>
    </xf>
    <xf numFmtId="0" fontId="29" fillId="5" borderId="79" xfId="3" applyFont="1" applyFill="1" applyBorder="1" applyAlignment="1">
      <alignment vertical="center"/>
    </xf>
    <xf numFmtId="177" fontId="29" fillId="0" borderId="80" xfId="3" applyNumberFormat="1" applyFont="1" applyBorder="1" applyAlignment="1">
      <alignment horizontal="center" vertical="center" wrapText="1"/>
    </xf>
    <xf numFmtId="0" fontId="29" fillId="0" borderId="80" xfId="3" applyFont="1" applyBorder="1" applyAlignment="1">
      <alignment horizontal="center" vertical="center" wrapText="1"/>
    </xf>
    <xf numFmtId="0" fontId="29" fillId="0" borderId="81" xfId="3" applyFont="1" applyBorder="1" applyAlignment="1">
      <alignment horizontal="center" vertical="center" wrapText="1"/>
    </xf>
    <xf numFmtId="0" fontId="29" fillId="5" borderId="18" xfId="3" applyFont="1" applyFill="1" applyBorder="1" applyAlignment="1">
      <alignment horizontal="center" vertical="center" wrapText="1"/>
    </xf>
    <xf numFmtId="0" fontId="29" fillId="0" borderId="0" xfId="3" applyFont="1" applyBorder="1"/>
    <xf numFmtId="177" fontId="32" fillId="0" borderId="82" xfId="3" applyNumberFormat="1" applyFont="1" applyBorder="1" applyAlignment="1">
      <alignment horizontal="right" vertical="center" wrapText="1"/>
    </xf>
    <xf numFmtId="177" fontId="32" fillId="0" borderId="7" xfId="3" applyNumberFormat="1" applyFont="1" applyBorder="1" applyAlignment="1">
      <alignment horizontal="right" vertical="center" wrapText="1"/>
    </xf>
    <xf numFmtId="177" fontId="29" fillId="0" borderId="7" xfId="3" applyNumberFormat="1" applyFont="1" applyBorder="1" applyAlignment="1">
      <alignment horizontal="right" vertical="center" wrapText="1"/>
    </xf>
    <xf numFmtId="177" fontId="38" fillId="0" borderId="68" xfId="3" applyNumberFormat="1" applyFont="1" applyBorder="1" applyAlignment="1">
      <alignment horizontal="right" vertical="center"/>
    </xf>
    <xf numFmtId="3" fontId="32" fillId="0" borderId="82" xfId="3" applyNumberFormat="1" applyFont="1" applyBorder="1" applyAlignment="1">
      <alignment horizontal="right" vertical="center" wrapText="1"/>
    </xf>
    <xf numFmtId="3" fontId="32" fillId="0" borderId="7" xfId="3" applyNumberFormat="1" applyFont="1" applyBorder="1" applyAlignment="1">
      <alignment horizontal="right" vertical="center" wrapText="1"/>
    </xf>
    <xf numFmtId="3" fontId="32" fillId="0" borderId="18" xfId="3" applyNumberFormat="1" applyFont="1" applyBorder="1" applyAlignment="1">
      <alignment horizontal="right" vertical="center" wrapText="1"/>
    </xf>
    <xf numFmtId="3" fontId="29" fillId="0" borderId="18" xfId="3" applyNumberFormat="1" applyFont="1" applyBorder="1" applyAlignment="1">
      <alignment horizontal="right" vertical="center" wrapText="1"/>
    </xf>
    <xf numFmtId="3" fontId="38" fillId="0" borderId="68" xfId="3" applyNumberFormat="1" applyFont="1" applyBorder="1" applyAlignment="1">
      <alignment horizontal="right" vertical="center"/>
    </xf>
    <xf numFmtId="0" fontId="29" fillId="5" borderId="19" xfId="3" applyFont="1" applyFill="1" applyBorder="1" applyAlignment="1">
      <alignment horizontal="center" vertical="center" wrapText="1"/>
    </xf>
    <xf numFmtId="177" fontId="32" fillId="0" borderId="83" xfId="3" applyNumberFormat="1" applyFont="1" applyBorder="1" applyAlignment="1">
      <alignment horizontal="right" vertical="center" wrapText="1"/>
    </xf>
    <xf numFmtId="177" fontId="32" fillId="0" borderId="8" xfId="3" applyNumberFormat="1" applyFont="1" applyBorder="1" applyAlignment="1">
      <alignment horizontal="right" vertical="center" wrapText="1"/>
    </xf>
    <xf numFmtId="177" fontId="38" fillId="0" borderId="71" xfId="3" applyNumberFormat="1" applyFont="1" applyBorder="1" applyAlignment="1">
      <alignment horizontal="right" vertical="center"/>
    </xf>
    <xf numFmtId="3" fontId="32" fillId="0" borderId="83" xfId="3" applyNumberFormat="1" applyFont="1" applyBorder="1" applyAlignment="1">
      <alignment horizontal="right" vertical="center" wrapText="1"/>
    </xf>
    <xf numFmtId="3" fontId="32" fillId="0" borderId="8" xfId="3" applyNumberFormat="1" applyFont="1" applyBorder="1" applyAlignment="1">
      <alignment horizontal="right" vertical="center" wrapText="1"/>
    </xf>
    <xf numFmtId="3" fontId="29" fillId="0" borderId="8" xfId="3" applyNumberFormat="1" applyFont="1" applyBorder="1" applyAlignment="1">
      <alignment horizontal="right" vertical="center" wrapText="1"/>
    </xf>
    <xf numFmtId="3" fontId="38" fillId="0" borderId="71" xfId="3" applyNumberFormat="1" applyFont="1" applyBorder="1" applyAlignment="1">
      <alignment horizontal="right" vertical="center"/>
    </xf>
    <xf numFmtId="0" fontId="29" fillId="5" borderId="84" xfId="3" applyFont="1" applyFill="1" applyBorder="1" applyAlignment="1">
      <alignment horizontal="center" vertical="center" wrapText="1"/>
    </xf>
    <xf numFmtId="177" fontId="32" fillId="0" borderId="85" xfId="3" applyNumberFormat="1" applyFont="1" applyBorder="1" applyAlignment="1">
      <alignment horizontal="right" vertical="center" wrapText="1"/>
    </xf>
    <xf numFmtId="177" fontId="32" fillId="0" borderId="86" xfId="3" applyNumberFormat="1" applyFont="1" applyBorder="1" applyAlignment="1">
      <alignment horizontal="right" vertical="center" wrapText="1"/>
    </xf>
    <xf numFmtId="177" fontId="29" fillId="0" borderId="86" xfId="3" applyNumberFormat="1" applyFont="1" applyBorder="1" applyAlignment="1">
      <alignment horizontal="right" vertical="center" wrapText="1"/>
    </xf>
    <xf numFmtId="177" fontId="38" fillId="0" borderId="87" xfId="3" applyNumberFormat="1" applyFont="1" applyBorder="1" applyAlignment="1">
      <alignment horizontal="right" vertical="center"/>
    </xf>
    <xf numFmtId="3" fontId="32" fillId="0" borderId="86" xfId="3" applyNumberFormat="1" applyFont="1" applyBorder="1" applyAlignment="1">
      <alignment horizontal="right" vertical="center" wrapText="1"/>
    </xf>
    <xf numFmtId="3" fontId="29" fillId="0" borderId="86" xfId="3" applyNumberFormat="1" applyFont="1" applyBorder="1" applyAlignment="1">
      <alignment horizontal="right" vertical="center" wrapText="1"/>
    </xf>
    <xf numFmtId="3" fontId="38" fillId="0" borderId="87" xfId="3" applyNumberFormat="1" applyFont="1" applyBorder="1" applyAlignment="1">
      <alignment horizontal="right" vertical="center"/>
    </xf>
    <xf numFmtId="3" fontId="32" fillId="0" borderId="88" xfId="3" applyNumberFormat="1" applyFont="1" applyBorder="1" applyAlignment="1">
      <alignment horizontal="right" vertical="center" wrapText="1"/>
    </xf>
    <xf numFmtId="0" fontId="4" fillId="5" borderId="33" xfId="3" applyFont="1" applyFill="1" applyBorder="1" applyAlignment="1">
      <alignment horizontal="center" vertical="center" wrapText="1"/>
    </xf>
    <xf numFmtId="0" fontId="4" fillId="5" borderId="62" xfId="3" applyFont="1" applyFill="1" applyBorder="1" applyAlignment="1">
      <alignment horizontal="center" vertical="center" wrapText="1"/>
    </xf>
    <xf numFmtId="0" fontId="4" fillId="5" borderId="63" xfId="3" applyFont="1" applyFill="1" applyBorder="1" applyAlignment="1">
      <alignment horizontal="center" vertical="center" wrapText="1"/>
    </xf>
    <xf numFmtId="0" fontId="29" fillId="4" borderId="18" xfId="3" applyFont="1" applyFill="1" applyBorder="1" applyAlignment="1">
      <alignment horizontal="center" vertical="center" wrapText="1"/>
    </xf>
    <xf numFmtId="0" fontId="29" fillId="4" borderId="84" xfId="3" applyFont="1" applyFill="1" applyBorder="1" applyAlignment="1">
      <alignment horizontal="center" vertical="center" wrapText="1"/>
    </xf>
    <xf numFmtId="0" fontId="29" fillId="4" borderId="19" xfId="3" applyFont="1" applyFill="1" applyBorder="1" applyAlignment="1">
      <alignment horizontal="center" vertical="center" wrapText="1"/>
    </xf>
    <xf numFmtId="0" fontId="29" fillId="4" borderId="79" xfId="3" applyFont="1" applyFill="1" applyBorder="1" applyAlignment="1">
      <alignment vertical="center"/>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9" fillId="0" borderId="25" xfId="0" applyFont="1" applyBorder="1" applyAlignment="1">
      <alignment horizontal="center" vertical="center"/>
    </xf>
    <xf numFmtId="0" fontId="19" fillId="0" borderId="9" xfId="0" applyFont="1" applyBorder="1" applyAlignment="1">
      <alignment horizontal="center" vertical="center"/>
    </xf>
    <xf numFmtId="0" fontId="19" fillId="0" borderId="29" xfId="0" applyFont="1" applyBorder="1" applyAlignment="1">
      <alignment horizontal="center" vertical="center"/>
    </xf>
    <xf numFmtId="0" fontId="25" fillId="3" borderId="33" xfId="0" applyFont="1" applyFill="1" applyBorder="1" applyAlignment="1">
      <alignment horizontal="center" vertical="center"/>
    </xf>
    <xf numFmtId="0" fontId="21"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0" fontId="19" fillId="3" borderId="33" xfId="0" applyFont="1" applyFill="1" applyBorder="1" applyAlignment="1">
      <alignment horizontal="center" vertical="center"/>
    </xf>
    <xf numFmtId="0" fontId="19" fillId="3" borderId="33" xfId="0" applyFont="1" applyFill="1" applyBorder="1" applyAlignment="1">
      <alignment horizontal="right"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6" fillId="0" borderId="23" xfId="0" applyFont="1" applyBorder="1" applyAlignment="1">
      <alignment horizontal="center" vertical="center"/>
    </xf>
    <xf numFmtId="0" fontId="6" fillId="0" borderId="21" xfId="0" applyFont="1" applyBorder="1" applyAlignment="1">
      <alignment horizontal="center" vertical="center"/>
    </xf>
    <xf numFmtId="0" fontId="6" fillId="0" borderId="24" xfId="0" applyFont="1" applyBorder="1" applyAlignment="1">
      <alignment horizontal="center" vertical="center"/>
    </xf>
    <xf numFmtId="0" fontId="18" fillId="0" borderId="25" xfId="0" applyFont="1" applyBorder="1" applyAlignment="1">
      <alignment horizontal="center" vertical="center" wrapText="1"/>
    </xf>
    <xf numFmtId="0" fontId="8" fillId="0" borderId="9" xfId="0" applyFont="1" applyBorder="1" applyAlignment="1">
      <alignment horizontal="center" vertical="center" wrapText="1"/>
    </xf>
    <xf numFmtId="0" fontId="18" fillId="0" borderId="18"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9" xfId="0" applyFont="1" applyBorder="1" applyAlignment="1">
      <alignment horizontal="center" vertical="center" wrapText="1"/>
    </xf>
    <xf numFmtId="0" fontId="8" fillId="2" borderId="36" xfId="0" applyFont="1" applyFill="1" applyBorder="1" applyAlignment="1">
      <alignment horizontal="left" vertical="center"/>
    </xf>
    <xf numFmtId="0" fontId="8" fillId="2" borderId="9" xfId="0" applyFont="1" applyFill="1" applyBorder="1" applyAlignment="1">
      <alignment horizontal="left" vertical="center"/>
    </xf>
    <xf numFmtId="0" fontId="8" fillId="2" borderId="19" xfId="0" applyFont="1" applyFill="1" applyBorder="1" applyAlignment="1">
      <alignment horizontal="left" vertical="center"/>
    </xf>
    <xf numFmtId="0" fontId="6" fillId="4" borderId="11" xfId="0" applyFont="1" applyFill="1" applyBorder="1" applyAlignment="1">
      <alignment vertical="center" wrapText="1"/>
    </xf>
    <xf numFmtId="0" fontId="6" fillId="4" borderId="12" xfId="0" applyFont="1" applyFill="1" applyBorder="1" applyAlignment="1">
      <alignment vertical="center" wrapText="1"/>
    </xf>
    <xf numFmtId="0" fontId="8" fillId="2" borderId="9" xfId="0" applyFont="1" applyFill="1" applyBorder="1" applyAlignment="1">
      <alignment horizontal="center" vertical="center"/>
    </xf>
    <xf numFmtId="0" fontId="8" fillId="2" borderId="34" xfId="0" applyFont="1" applyFill="1" applyBorder="1" applyAlignment="1">
      <alignment horizontal="center" vertical="center"/>
    </xf>
    <xf numFmtId="0" fontId="4" fillId="4" borderId="33" xfId="0" applyFont="1" applyFill="1" applyBorder="1" applyAlignment="1">
      <alignment horizontal="center" vertical="center" textRotation="255"/>
    </xf>
    <xf numFmtId="0" fontId="6" fillId="4" borderId="33" xfId="0" applyFont="1" applyFill="1" applyBorder="1" applyAlignment="1">
      <alignment horizontal="center" vertical="center" wrapText="1"/>
    </xf>
    <xf numFmtId="0" fontId="6" fillId="4" borderId="33" xfId="0" applyFont="1" applyFill="1" applyBorder="1" applyAlignment="1">
      <alignment horizontal="center" vertical="center"/>
    </xf>
    <xf numFmtId="0" fontId="9" fillId="2" borderId="33" xfId="0" applyFont="1" applyFill="1" applyBorder="1" applyAlignment="1">
      <alignment horizontal="left" vertical="center"/>
    </xf>
    <xf numFmtId="0" fontId="8" fillId="0" borderId="33" xfId="0" applyFont="1" applyBorder="1" applyAlignment="1">
      <alignment horizontal="left" vertical="center"/>
    </xf>
    <xf numFmtId="0" fontId="6" fillId="4" borderId="2" xfId="0" applyFont="1" applyFill="1" applyBorder="1" applyAlignment="1">
      <alignment horizontal="center" vertical="center" wrapText="1" shrinkToFit="1"/>
    </xf>
    <xf numFmtId="0" fontId="6" fillId="4" borderId="3" xfId="0" applyFont="1" applyFill="1" applyBorder="1" applyAlignment="1">
      <alignment horizontal="center" vertical="center" wrapText="1" shrinkToFit="1"/>
    </xf>
    <xf numFmtId="0" fontId="6" fillId="4" borderId="4" xfId="0" applyFont="1" applyFill="1" applyBorder="1" applyAlignment="1">
      <alignment horizontal="center" vertical="center" wrapText="1" shrinkToFit="1"/>
    </xf>
    <xf numFmtId="0" fontId="6" fillId="4" borderId="7" xfId="0" applyFont="1" applyFill="1" applyBorder="1" applyAlignment="1">
      <alignment horizontal="center" vertical="center" wrapText="1" shrinkToFit="1"/>
    </xf>
    <xf numFmtId="0" fontId="6" fillId="4" borderId="1" xfId="0" applyFont="1" applyFill="1" applyBorder="1" applyAlignment="1">
      <alignment horizontal="center" vertical="center" wrapText="1" shrinkToFit="1"/>
    </xf>
    <xf numFmtId="0" fontId="6" fillId="4" borderId="8" xfId="0" applyFont="1" applyFill="1" applyBorder="1" applyAlignment="1">
      <alignment horizontal="center" vertical="center" wrapText="1"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9" fillId="2" borderId="7" xfId="0" applyFont="1" applyFill="1" applyBorder="1" applyAlignment="1">
      <alignment horizontal="left" vertical="center"/>
    </xf>
    <xf numFmtId="0" fontId="9" fillId="2" borderId="1" xfId="0" applyFont="1" applyFill="1" applyBorder="1" applyAlignment="1">
      <alignment horizontal="left" vertical="center"/>
    </xf>
    <xf numFmtId="0" fontId="9" fillId="2" borderId="8" xfId="0" applyFont="1" applyFill="1" applyBorder="1" applyAlignment="1">
      <alignment horizontal="left" vertical="center"/>
    </xf>
    <xf numFmtId="49" fontId="24" fillId="2" borderId="18" xfId="2" applyNumberFormat="1" applyFill="1" applyBorder="1" applyAlignment="1">
      <alignment horizontal="center" vertical="center" shrinkToFit="1"/>
    </xf>
    <xf numFmtId="49" fontId="4" fillId="2" borderId="9" xfId="0" applyNumberFormat="1" applyFont="1" applyFill="1" applyBorder="1" applyAlignment="1">
      <alignment horizontal="center" vertical="center" shrinkToFit="1"/>
    </xf>
    <xf numFmtId="49" fontId="4" fillId="2" borderId="19" xfId="0" applyNumberFormat="1" applyFont="1" applyFill="1" applyBorder="1" applyAlignment="1">
      <alignment horizontal="center" vertical="center" shrinkToFit="1"/>
    </xf>
    <xf numFmtId="0" fontId="14" fillId="2" borderId="39" xfId="0" applyFont="1" applyFill="1" applyBorder="1" applyAlignment="1">
      <alignment horizontal="left" vertical="center"/>
    </xf>
    <xf numFmtId="0" fontId="8" fillId="2" borderId="16" xfId="0" applyFont="1" applyFill="1" applyBorder="1" applyAlignment="1">
      <alignment horizontal="center" vertical="center"/>
    </xf>
    <xf numFmtId="0" fontId="8" fillId="2" borderId="40"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8" xfId="0" applyFont="1" applyFill="1" applyBorder="1" applyAlignment="1">
      <alignment horizontal="center" vertical="center"/>
    </xf>
    <xf numFmtId="0" fontId="9" fillId="2" borderId="3" xfId="0" applyFont="1" applyFill="1" applyBorder="1" applyAlignment="1">
      <alignment horizontal="center" shrinkToFit="1"/>
    </xf>
    <xf numFmtId="0" fontId="9" fillId="2" borderId="1" xfId="0" applyFont="1" applyFill="1" applyBorder="1" applyAlignment="1">
      <alignment horizontal="center" shrinkToFit="1"/>
    </xf>
    <xf numFmtId="0" fontId="6" fillId="4" borderId="11"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1" xfId="0" applyFont="1" applyFill="1" applyBorder="1" applyAlignment="1">
      <alignment horizontal="left" vertical="center"/>
    </xf>
    <xf numFmtId="0" fontId="8" fillId="2" borderId="8" xfId="0" applyFont="1" applyFill="1" applyBorder="1" applyAlignment="1">
      <alignment horizontal="left" vertical="center"/>
    </xf>
    <xf numFmtId="0" fontId="12" fillId="2" borderId="9" xfId="0" applyFont="1" applyFill="1" applyBorder="1" applyAlignment="1">
      <alignment horizontal="center" vertical="center"/>
    </xf>
    <xf numFmtId="0" fontId="12" fillId="2" borderId="34" xfId="0" applyFont="1" applyFill="1" applyBorder="1" applyAlignment="1">
      <alignment horizontal="center" vertical="center"/>
    </xf>
    <xf numFmtId="0" fontId="3" fillId="4" borderId="9" xfId="0" applyFont="1" applyFill="1" applyBorder="1" applyAlignment="1">
      <alignment horizontal="center" vertical="center" wrapText="1"/>
    </xf>
    <xf numFmtId="0" fontId="3" fillId="4" borderId="19" xfId="0" applyFont="1" applyFill="1" applyBorder="1" applyAlignment="1">
      <alignment horizontal="center" vertical="center" wrapText="1"/>
    </xf>
    <xf numFmtId="38" fontId="8" fillId="2" borderId="18" xfId="1" applyFont="1" applyFill="1" applyBorder="1" applyAlignment="1">
      <alignment horizontal="center" vertical="center"/>
    </xf>
    <xf numFmtId="38" fontId="8" fillId="2" borderId="9" xfId="1" applyFont="1" applyFill="1" applyBorder="1" applyAlignment="1">
      <alignment horizontal="center" vertical="center"/>
    </xf>
    <xf numFmtId="38" fontId="4" fillId="4" borderId="18" xfId="1" applyFont="1" applyFill="1" applyBorder="1" applyAlignment="1">
      <alignment horizontal="center" vertical="center" wrapText="1"/>
    </xf>
    <xf numFmtId="38" fontId="4" fillId="4" borderId="9" xfId="1" applyFont="1" applyFill="1" applyBorder="1" applyAlignment="1">
      <alignment horizontal="center" vertical="center" wrapText="1"/>
    </xf>
    <xf numFmtId="38" fontId="4" fillId="4" borderId="19" xfId="1"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4" fillId="2" borderId="0" xfId="0" applyFont="1" applyFill="1" applyAlignment="1">
      <alignment horizontal="center" vertical="center"/>
    </xf>
    <xf numFmtId="0" fontId="13" fillId="2" borderId="0" xfId="0" applyFont="1" applyFill="1" applyAlignment="1">
      <alignment horizontal="center" vertical="center" wrapText="1"/>
    </xf>
    <xf numFmtId="0" fontId="13" fillId="2" borderId="0" xfId="0" applyFont="1" applyFill="1" applyAlignment="1">
      <alignment horizontal="center" vertical="center"/>
    </xf>
    <xf numFmtId="0" fontId="4" fillId="2" borderId="0" xfId="0" applyFont="1" applyFill="1" applyAlignment="1">
      <alignment horizontal="left" vertical="center" wrapText="1"/>
    </xf>
    <xf numFmtId="38" fontId="23" fillId="2" borderId="42" xfId="1" applyFont="1" applyFill="1" applyBorder="1" applyAlignment="1">
      <alignment horizontal="center" vertical="center"/>
    </xf>
    <xf numFmtId="38" fontId="23" fillId="2" borderId="43" xfId="1" applyFont="1" applyFill="1" applyBorder="1" applyAlignment="1">
      <alignment horizontal="center" vertical="center"/>
    </xf>
    <xf numFmtId="38" fontId="23" fillId="2" borderId="44" xfId="1" applyFont="1" applyFill="1" applyBorder="1" applyAlignment="1">
      <alignment horizontal="center" vertical="center"/>
    </xf>
    <xf numFmtId="38" fontId="23" fillId="2" borderId="45" xfId="1" applyFont="1" applyFill="1" applyBorder="1" applyAlignment="1">
      <alignment horizontal="center" vertical="center"/>
    </xf>
    <xf numFmtId="38" fontId="23" fillId="2" borderId="41" xfId="1" applyFont="1" applyFill="1" applyBorder="1" applyAlignment="1">
      <alignment horizontal="center" vertical="center"/>
    </xf>
    <xf numFmtId="38" fontId="23" fillId="2" borderId="46" xfId="1"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6" xfId="0" applyFont="1" applyFill="1" applyBorder="1" applyAlignment="1">
      <alignment horizontal="center"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4" fillId="4" borderId="7"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8"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4" fillId="4" borderId="11" xfId="0" applyFont="1" applyFill="1" applyBorder="1" applyAlignment="1">
      <alignment horizontal="center" vertical="center" wrapText="1"/>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36"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9" fillId="2" borderId="7"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8" xfId="0" applyFont="1" applyFill="1" applyBorder="1" applyAlignment="1">
      <alignment horizontal="center" vertical="center"/>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1" xfId="0" applyFont="1" applyFill="1" applyBorder="1" applyAlignment="1">
      <alignment horizontal="center" vertical="center"/>
    </xf>
    <xf numFmtId="0" fontId="15" fillId="4" borderId="8" xfId="0" applyFont="1" applyFill="1" applyBorder="1" applyAlignment="1">
      <alignment horizontal="center" vertical="center"/>
    </xf>
    <xf numFmtId="177" fontId="28" fillId="0" borderId="59" xfId="3" applyNumberFormat="1" applyFont="1" applyBorder="1" applyAlignment="1">
      <alignment horizontal="right" vertical="center"/>
    </xf>
    <xf numFmtId="177" fontId="28" fillId="0" borderId="60" xfId="3" applyNumberFormat="1" applyFont="1" applyBorder="1" applyAlignment="1">
      <alignment horizontal="right" vertical="center"/>
    </xf>
    <xf numFmtId="177" fontId="28" fillId="0" borderId="61" xfId="3" applyNumberFormat="1" applyFont="1" applyBorder="1" applyAlignment="1">
      <alignment horizontal="right" vertical="center"/>
    </xf>
    <xf numFmtId="0" fontId="29" fillId="4" borderId="20" xfId="3" applyFont="1" applyFill="1" applyBorder="1" applyAlignment="1">
      <alignment horizontal="center" vertical="center" wrapText="1"/>
    </xf>
    <xf numFmtId="0" fontId="29" fillId="4" borderId="21" xfId="3" applyFont="1" applyFill="1" applyBorder="1" applyAlignment="1">
      <alignment horizontal="center" vertical="center" wrapText="1"/>
    </xf>
    <xf numFmtId="0" fontId="29" fillId="4" borderId="24" xfId="3" applyFont="1" applyFill="1" applyBorder="1" applyAlignment="1">
      <alignment horizontal="center" vertical="center" wrapText="1"/>
    </xf>
    <xf numFmtId="38" fontId="28" fillId="0" borderId="50" xfId="3" applyNumberFormat="1" applyFont="1" applyBorder="1" applyAlignment="1">
      <alignment horizontal="center" vertical="center"/>
    </xf>
    <xf numFmtId="38" fontId="28" fillId="0" borderId="51" xfId="3" applyNumberFormat="1" applyFont="1" applyBorder="1" applyAlignment="1">
      <alignment horizontal="center" vertical="center"/>
    </xf>
    <xf numFmtId="38" fontId="28" fillId="0" borderId="57" xfId="3" applyNumberFormat="1" applyFont="1" applyBorder="1" applyAlignment="1">
      <alignment horizontal="center" vertical="center"/>
    </xf>
    <xf numFmtId="3" fontId="28" fillId="0" borderId="18" xfId="3" applyNumberFormat="1" applyFont="1" applyBorder="1" applyAlignment="1">
      <alignment horizontal="right" vertical="center"/>
    </xf>
    <xf numFmtId="3" fontId="28" fillId="0" borderId="9" xfId="3" applyNumberFormat="1" applyFont="1" applyBorder="1" applyAlignment="1">
      <alignment horizontal="right" vertical="center"/>
    </xf>
    <xf numFmtId="0" fontId="43" fillId="0" borderId="18" xfId="3" applyFont="1" applyFill="1" applyBorder="1" applyAlignment="1">
      <alignment horizontal="right" vertical="center"/>
    </xf>
    <xf numFmtId="0" fontId="43" fillId="0" borderId="9" xfId="3" applyFont="1" applyFill="1" applyBorder="1" applyAlignment="1">
      <alignment horizontal="right" vertical="center"/>
    </xf>
    <xf numFmtId="0" fontId="43" fillId="0" borderId="19" xfId="3" applyFont="1" applyFill="1" applyBorder="1" applyAlignment="1">
      <alignment horizontal="right" vertical="center"/>
    </xf>
    <xf numFmtId="3" fontId="28" fillId="0" borderId="2" xfId="3" applyNumberFormat="1" applyFont="1" applyBorder="1" applyAlignment="1">
      <alignment horizontal="center" vertical="center"/>
    </xf>
    <xf numFmtId="3" fontId="28" fillId="0" borderId="3" xfId="3" applyNumberFormat="1" applyFont="1" applyBorder="1" applyAlignment="1">
      <alignment horizontal="center" vertical="center"/>
    </xf>
    <xf numFmtId="3" fontId="28" fillId="0" borderId="58" xfId="3" applyNumberFormat="1" applyFont="1" applyBorder="1" applyAlignment="1">
      <alignment horizontal="center" vertical="center"/>
    </xf>
    <xf numFmtId="0" fontId="38" fillId="4" borderId="42" xfId="3" applyFont="1" applyFill="1" applyBorder="1" applyAlignment="1">
      <alignment horizontal="center" vertical="center" wrapText="1"/>
    </xf>
    <xf numFmtId="0" fontId="38" fillId="4" borderId="43" xfId="3" applyFont="1" applyFill="1" applyBorder="1" applyAlignment="1">
      <alignment horizontal="center" vertical="center"/>
    </xf>
    <xf numFmtId="0" fontId="38" fillId="4" borderId="44" xfId="3" applyFont="1" applyFill="1" applyBorder="1" applyAlignment="1">
      <alignment horizontal="center" vertical="center"/>
    </xf>
    <xf numFmtId="0" fontId="38" fillId="4" borderId="45" xfId="3" applyFont="1" applyFill="1" applyBorder="1" applyAlignment="1">
      <alignment horizontal="center" vertical="center"/>
    </xf>
    <xf numFmtId="0" fontId="38" fillId="4" borderId="41" xfId="3" applyFont="1" applyFill="1" applyBorder="1" applyAlignment="1">
      <alignment horizontal="center" vertical="center"/>
    </xf>
    <xf numFmtId="0" fontId="38" fillId="4" borderId="46" xfId="3" applyFont="1" applyFill="1" applyBorder="1" applyAlignment="1">
      <alignment horizontal="center" vertical="center"/>
    </xf>
    <xf numFmtId="0" fontId="36" fillId="4" borderId="7" xfId="3" applyFont="1" applyFill="1" applyBorder="1" applyAlignment="1">
      <alignment horizontal="center" vertical="center" wrapText="1"/>
    </xf>
    <xf numFmtId="0" fontId="36" fillId="4" borderId="1" xfId="3" applyFont="1" applyFill="1" applyBorder="1" applyAlignment="1">
      <alignment horizontal="center" vertical="center" wrapText="1"/>
    </xf>
    <xf numFmtId="0" fontId="36" fillId="4" borderId="8" xfId="3" applyFont="1" applyFill="1" applyBorder="1" applyAlignment="1">
      <alignment horizontal="center" vertical="center" wrapText="1"/>
    </xf>
    <xf numFmtId="0" fontId="28" fillId="4" borderId="7" xfId="3" applyFont="1" applyFill="1" applyBorder="1" applyAlignment="1">
      <alignment horizontal="center" vertical="center" wrapText="1"/>
    </xf>
    <xf numFmtId="0" fontId="28" fillId="4" borderId="1" xfId="3" applyFont="1" applyFill="1" applyBorder="1" applyAlignment="1">
      <alignment horizontal="center" vertical="center" wrapText="1"/>
    </xf>
    <xf numFmtId="0" fontId="28" fillId="4" borderId="8" xfId="3" applyFont="1" applyFill="1" applyBorder="1" applyAlignment="1">
      <alignment horizontal="center" vertical="center" wrapText="1"/>
    </xf>
    <xf numFmtId="0" fontId="28" fillId="4" borderId="1" xfId="3" applyFont="1" applyFill="1" applyBorder="1" applyAlignment="1">
      <alignment horizontal="center" vertical="center"/>
    </xf>
    <xf numFmtId="0" fontId="28" fillId="4" borderId="18" xfId="3" applyFont="1" applyFill="1" applyBorder="1" applyAlignment="1">
      <alignment horizontal="center" vertical="center" wrapText="1"/>
    </xf>
    <xf numFmtId="0" fontId="28" fillId="4" borderId="9" xfId="3" applyFont="1" applyFill="1" applyBorder="1" applyAlignment="1">
      <alignment horizontal="center" vertical="center" wrapText="1"/>
    </xf>
    <xf numFmtId="0" fontId="28" fillId="4" borderId="29" xfId="3" applyFont="1" applyFill="1" applyBorder="1" applyAlignment="1">
      <alignment horizontal="center" vertical="center" wrapText="1"/>
    </xf>
    <xf numFmtId="0" fontId="36" fillId="4" borderId="18" xfId="3" applyFont="1" applyFill="1" applyBorder="1" applyAlignment="1">
      <alignment horizontal="center" vertical="center" wrapText="1"/>
    </xf>
    <xf numFmtId="0" fontId="36" fillId="4" borderId="9" xfId="3" applyFont="1" applyFill="1" applyBorder="1" applyAlignment="1">
      <alignment horizontal="center" vertical="center"/>
    </xf>
    <xf numFmtId="0" fontId="36" fillId="4" borderId="29" xfId="3" applyFont="1" applyFill="1" applyBorder="1" applyAlignment="1">
      <alignment horizontal="center" vertical="center"/>
    </xf>
    <xf numFmtId="0" fontId="33" fillId="4" borderId="20" xfId="3" applyFont="1" applyFill="1" applyBorder="1" applyAlignment="1">
      <alignment horizontal="center" vertical="center" wrapText="1"/>
    </xf>
    <xf numFmtId="0" fontId="33" fillId="4" borderId="21" xfId="3" applyFont="1" applyFill="1" applyBorder="1" applyAlignment="1">
      <alignment horizontal="center"/>
    </xf>
    <xf numFmtId="0" fontId="33" fillId="4" borderId="22" xfId="3" applyFont="1" applyFill="1" applyBorder="1" applyAlignment="1">
      <alignment horizontal="center"/>
    </xf>
    <xf numFmtId="0" fontId="33" fillId="4" borderId="23" xfId="3" applyFont="1" applyFill="1" applyBorder="1" applyAlignment="1">
      <alignment horizontal="center" vertical="center" wrapText="1"/>
    </xf>
    <xf numFmtId="0" fontId="33" fillId="4" borderId="47" xfId="3" applyFont="1" applyFill="1" applyBorder="1" applyAlignment="1">
      <alignment horizontal="center" vertical="center"/>
    </xf>
    <xf numFmtId="0" fontId="33" fillId="4" borderId="48" xfId="3" applyFont="1" applyFill="1" applyBorder="1" applyAlignment="1">
      <alignment horizontal="center" vertical="center"/>
    </xf>
    <xf numFmtId="0" fontId="33" fillId="4" borderId="49" xfId="3" applyFont="1" applyFill="1" applyBorder="1" applyAlignment="1">
      <alignment horizontal="center" vertical="center"/>
    </xf>
    <xf numFmtId="38" fontId="34" fillId="0" borderId="50" xfId="4" applyFont="1" applyFill="1" applyBorder="1" applyAlignment="1">
      <alignment vertical="center"/>
    </xf>
    <xf numFmtId="38" fontId="34" fillId="0" borderId="51" xfId="4" applyFont="1" applyFill="1" applyBorder="1" applyAlignment="1">
      <alignment vertical="center"/>
    </xf>
    <xf numFmtId="38" fontId="34" fillId="0" borderId="52" xfId="4" applyFont="1" applyFill="1" applyBorder="1" applyAlignment="1">
      <alignment vertical="center"/>
    </xf>
    <xf numFmtId="38" fontId="34" fillId="0" borderId="53" xfId="4" applyFont="1" applyFill="1" applyBorder="1" applyAlignment="1">
      <alignment vertical="center"/>
    </xf>
    <xf numFmtId="38" fontId="35" fillId="0" borderId="54" xfId="4" applyFont="1" applyFill="1" applyBorder="1" applyAlignment="1">
      <alignment horizontal="center" vertical="center"/>
    </xf>
    <xf numFmtId="38" fontId="35" fillId="0" borderId="55" xfId="4" applyFont="1" applyFill="1" applyBorder="1" applyAlignment="1">
      <alignment horizontal="center" vertical="center"/>
    </xf>
    <xf numFmtId="38" fontId="35" fillId="0" borderId="56" xfId="4" applyFont="1" applyFill="1" applyBorder="1" applyAlignment="1">
      <alignment horizontal="center" vertical="center"/>
    </xf>
    <xf numFmtId="38" fontId="33" fillId="0" borderId="0" xfId="4" applyFont="1" applyFill="1" applyBorder="1" applyAlignment="1">
      <alignment horizontal="left"/>
    </xf>
    <xf numFmtId="38" fontId="33" fillId="0" borderId="0" xfId="4" applyFont="1" applyBorder="1" applyAlignment="1">
      <alignment horizontal="left"/>
    </xf>
    <xf numFmtId="0" fontId="29" fillId="0" borderId="18" xfId="3" applyFont="1" applyBorder="1" applyAlignment="1">
      <alignment horizontal="center" vertical="center"/>
    </xf>
    <xf numFmtId="0" fontId="29" fillId="0" borderId="9" xfId="3" applyFont="1" applyBorder="1" applyAlignment="1">
      <alignment horizontal="center" vertical="center"/>
    </xf>
    <xf numFmtId="0" fontId="29" fillId="0" borderId="19" xfId="3" applyFont="1" applyBorder="1" applyAlignment="1">
      <alignment horizontal="center" vertical="center"/>
    </xf>
    <xf numFmtId="0" fontId="30" fillId="0" borderId="0" xfId="3" applyFont="1" applyAlignment="1">
      <alignment horizontal="center" vertical="center"/>
    </xf>
    <xf numFmtId="0" fontId="27" fillId="0" borderId="0" xfId="3" applyFont="1" applyAlignment="1">
      <alignment horizontal="right" vertical="distributed"/>
    </xf>
    <xf numFmtId="0" fontId="45" fillId="0" borderId="0" xfId="3" applyFont="1" applyAlignment="1">
      <alignment horizontal="left" vertical="center" shrinkToFit="1"/>
    </xf>
    <xf numFmtId="0" fontId="29" fillId="0" borderId="0" xfId="3" applyFont="1" applyAlignment="1">
      <alignment horizontal="left"/>
    </xf>
    <xf numFmtId="0" fontId="33" fillId="0" borderId="0" xfId="3" applyFont="1" applyAlignment="1">
      <alignment horizontal="left"/>
    </xf>
    <xf numFmtId="0" fontId="29" fillId="0" borderId="65" xfId="3" applyFont="1" applyBorder="1" applyAlignment="1">
      <alignment horizontal="center" vertical="center" wrapText="1"/>
    </xf>
    <xf numFmtId="0" fontId="38" fillId="0" borderId="68" xfId="3" applyFont="1" applyBorder="1" applyAlignment="1">
      <alignment horizontal="center" vertical="center"/>
    </xf>
    <xf numFmtId="0" fontId="38" fillId="0" borderId="69" xfId="3" applyFont="1" applyBorder="1" applyAlignment="1">
      <alignment horizontal="center" vertical="center"/>
    </xf>
    <xf numFmtId="0" fontId="29" fillId="0" borderId="68" xfId="3" applyFont="1" applyBorder="1" applyAlignment="1">
      <alignment horizontal="center" vertical="center"/>
    </xf>
    <xf numFmtId="0" fontId="29" fillId="0" borderId="69" xfId="3" applyFont="1" applyBorder="1" applyAlignment="1">
      <alignment horizontal="center" vertical="center"/>
    </xf>
    <xf numFmtId="0" fontId="29" fillId="0" borderId="71" xfId="3" applyFont="1" applyBorder="1" applyAlignment="1">
      <alignment horizontal="center" vertical="center"/>
    </xf>
    <xf numFmtId="0" fontId="26" fillId="0" borderId="18" xfId="3" applyBorder="1" applyAlignment="1">
      <alignment horizontal="center"/>
    </xf>
    <xf numFmtId="0" fontId="26" fillId="0" borderId="19" xfId="3" applyBorder="1" applyAlignment="1">
      <alignment horizontal="center"/>
    </xf>
    <xf numFmtId="0" fontId="39" fillId="0" borderId="0" xfId="3" applyFont="1" applyFill="1" applyAlignment="1">
      <alignment horizontal="left" vertical="center"/>
    </xf>
    <xf numFmtId="0" fontId="26" fillId="0" borderId="0" xfId="3" applyAlignment="1">
      <alignment horizontal="left" vertical="center" wrapText="1"/>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9" xfId="0" applyFont="1" applyFill="1" applyBorder="1" applyAlignment="1">
      <alignment horizontal="center" vertical="center" wrapText="1"/>
    </xf>
    <xf numFmtId="38" fontId="4" fillId="5" borderId="18" xfId="1" applyFont="1" applyFill="1" applyBorder="1" applyAlignment="1">
      <alignment horizontal="center" vertical="center" wrapText="1"/>
    </xf>
    <xf numFmtId="38" fontId="4" fillId="5" borderId="9" xfId="1" applyFont="1" applyFill="1" applyBorder="1" applyAlignment="1">
      <alignment horizontal="center" vertical="center" wrapText="1"/>
    </xf>
    <xf numFmtId="38" fontId="4" fillId="5" borderId="19" xfId="1" applyFont="1" applyFill="1" applyBorder="1" applyAlignment="1">
      <alignment horizontal="center" vertical="center" wrapText="1"/>
    </xf>
    <xf numFmtId="0" fontId="4" fillId="5" borderId="7"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33" xfId="0" applyFont="1" applyFill="1" applyBorder="1" applyAlignment="1">
      <alignment horizontal="center" vertical="center" textRotation="255"/>
    </xf>
    <xf numFmtId="0" fontId="4" fillId="5" borderId="11" xfId="0" applyFont="1" applyFill="1" applyBorder="1" applyAlignment="1">
      <alignment horizontal="center" vertical="center" wrapText="1"/>
    </xf>
    <xf numFmtId="0" fontId="4" fillId="5" borderId="11"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6" xfId="0" applyFont="1" applyFill="1" applyBorder="1" applyAlignment="1">
      <alignment horizontal="center" vertical="center"/>
    </xf>
    <xf numFmtId="0" fontId="15" fillId="5" borderId="2" xfId="0" applyFont="1" applyFill="1" applyBorder="1" applyAlignment="1">
      <alignment horizontal="center" vertical="center"/>
    </xf>
    <xf numFmtId="0" fontId="15" fillId="5" borderId="3"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1" xfId="0" applyFont="1" applyFill="1" applyBorder="1" applyAlignment="1">
      <alignment horizontal="center" vertical="center"/>
    </xf>
    <xf numFmtId="0" fontId="15" fillId="5" borderId="8" xfId="0" applyFont="1" applyFill="1" applyBorder="1" applyAlignment="1">
      <alignment horizontal="center" vertical="center"/>
    </xf>
    <xf numFmtId="0" fontId="6" fillId="5" borderId="18"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5" borderId="11" xfId="0" applyFont="1" applyFill="1" applyBorder="1" applyAlignment="1">
      <alignment vertical="center" wrapText="1"/>
    </xf>
    <xf numFmtId="0" fontId="6" fillId="5" borderId="12" xfId="0" applyFont="1" applyFill="1" applyBorder="1" applyAlignment="1">
      <alignment vertical="center" wrapText="1"/>
    </xf>
    <xf numFmtId="178" fontId="4" fillId="0" borderId="74" xfId="0" applyNumberFormat="1" applyFont="1" applyFill="1" applyBorder="1" applyAlignment="1">
      <alignment horizontal="center" vertical="center" wrapText="1"/>
    </xf>
    <xf numFmtId="178" fontId="4" fillId="0" borderId="9" xfId="0" applyNumberFormat="1" applyFont="1" applyFill="1" applyBorder="1" applyAlignment="1">
      <alignment horizontal="center" vertical="center" wrapText="1"/>
    </xf>
    <xf numFmtId="0" fontId="3" fillId="7" borderId="74" xfId="0" applyFont="1" applyFill="1" applyBorder="1" applyAlignment="1">
      <alignment horizontal="center" vertical="center"/>
    </xf>
    <xf numFmtId="0" fontId="3" fillId="7" borderId="9" xfId="0" applyFont="1" applyFill="1" applyBorder="1" applyAlignment="1">
      <alignment horizontal="center" vertical="center"/>
    </xf>
    <xf numFmtId="0" fontId="4" fillId="0" borderId="74"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3" fillId="2" borderId="74" xfId="0" applyFont="1" applyFill="1" applyBorder="1" applyAlignment="1">
      <alignment horizontal="center" vertical="center"/>
    </xf>
    <xf numFmtId="0" fontId="3" fillId="2" borderId="9" xfId="0" applyFont="1" applyFill="1" applyBorder="1" applyAlignment="1">
      <alignment horizontal="center" vertical="center"/>
    </xf>
    <xf numFmtId="0" fontId="6" fillId="5" borderId="11" xfId="0" applyFont="1" applyFill="1" applyBorder="1" applyAlignment="1">
      <alignment horizontal="left" vertical="center" wrapText="1"/>
    </xf>
    <xf numFmtId="0" fontId="6" fillId="5" borderId="12" xfId="0" applyFont="1" applyFill="1" applyBorder="1" applyAlignment="1">
      <alignment horizontal="left" vertical="center" wrapText="1"/>
    </xf>
    <xf numFmtId="0" fontId="6" fillId="5" borderId="33" xfId="0" applyFont="1" applyFill="1" applyBorder="1" applyAlignment="1">
      <alignment horizontal="center" vertical="center" wrapText="1"/>
    </xf>
    <xf numFmtId="0" fontId="6" fillId="5" borderId="33" xfId="0" applyFont="1" applyFill="1" applyBorder="1" applyAlignment="1">
      <alignment horizontal="center" vertical="center"/>
    </xf>
    <xf numFmtId="0" fontId="6" fillId="5" borderId="2" xfId="0" applyFont="1" applyFill="1" applyBorder="1" applyAlignment="1">
      <alignment horizontal="center" vertical="center" wrapText="1" shrinkToFit="1"/>
    </xf>
    <xf numFmtId="0" fontId="6" fillId="5" borderId="3" xfId="0" applyFont="1" applyFill="1" applyBorder="1" applyAlignment="1">
      <alignment horizontal="center" vertical="center" wrapText="1" shrinkToFit="1"/>
    </xf>
    <xf numFmtId="0" fontId="6" fillId="5" borderId="4" xfId="0" applyFont="1" applyFill="1" applyBorder="1" applyAlignment="1">
      <alignment horizontal="center" vertical="center" wrapText="1" shrinkToFit="1"/>
    </xf>
    <xf numFmtId="0" fontId="6" fillId="5" borderId="7" xfId="0" applyFont="1" applyFill="1" applyBorder="1" applyAlignment="1">
      <alignment horizontal="center" vertical="center" wrapText="1" shrinkToFit="1"/>
    </xf>
    <xf numFmtId="0" fontId="6" fillId="5" borderId="1" xfId="0" applyFont="1" applyFill="1" applyBorder="1" applyAlignment="1">
      <alignment horizontal="center" vertical="center" wrapText="1" shrinkToFit="1"/>
    </xf>
    <xf numFmtId="0" fontId="6" fillId="5" borderId="8" xfId="0" applyFont="1" applyFill="1" applyBorder="1" applyAlignment="1">
      <alignment horizontal="center" vertical="center" wrapText="1" shrinkToFit="1"/>
    </xf>
    <xf numFmtId="177" fontId="49" fillId="0" borderId="76" xfId="3" applyNumberFormat="1" applyFont="1" applyBorder="1" applyAlignment="1">
      <alignment horizontal="right" vertical="center"/>
    </xf>
    <xf numFmtId="177" fontId="49" fillId="0" borderId="0" xfId="3" applyNumberFormat="1" applyFont="1" applyBorder="1" applyAlignment="1">
      <alignment horizontal="right" vertical="center"/>
    </xf>
    <xf numFmtId="177" fontId="49" fillId="0" borderId="77" xfId="3" applyNumberFormat="1" applyFont="1" applyBorder="1" applyAlignment="1">
      <alignment horizontal="right" vertical="center"/>
    </xf>
    <xf numFmtId="177" fontId="49" fillId="0" borderId="45" xfId="3" applyNumberFormat="1" applyFont="1" applyBorder="1" applyAlignment="1">
      <alignment horizontal="right" vertical="center"/>
    </xf>
    <xf numFmtId="177" fontId="49" fillId="0" borderId="41" xfId="3" applyNumberFormat="1" applyFont="1" applyBorder="1" applyAlignment="1">
      <alignment horizontal="right" vertical="center"/>
    </xf>
    <xf numFmtId="177" fontId="49" fillId="0" borderId="46" xfId="3" applyNumberFormat="1" applyFont="1" applyBorder="1" applyAlignment="1">
      <alignment horizontal="right" vertical="center"/>
    </xf>
    <xf numFmtId="0" fontId="28" fillId="5" borderId="18" xfId="3" applyFont="1" applyFill="1" applyBorder="1" applyAlignment="1">
      <alignment horizontal="center" vertical="center"/>
    </xf>
    <xf numFmtId="0" fontId="28" fillId="5" borderId="9" xfId="3" applyFont="1" applyFill="1" applyBorder="1" applyAlignment="1">
      <alignment horizontal="center" vertical="center"/>
    </xf>
    <xf numFmtId="0" fontId="28" fillId="5" borderId="19" xfId="3" applyFont="1" applyFill="1" applyBorder="1" applyAlignment="1">
      <alignment horizontal="center" vertical="center"/>
    </xf>
    <xf numFmtId="3" fontId="28" fillId="0" borderId="19" xfId="3" applyNumberFormat="1" applyFont="1" applyBorder="1" applyAlignment="1">
      <alignment horizontal="right" vertical="center"/>
    </xf>
    <xf numFmtId="178" fontId="43" fillId="0" borderId="2" xfId="3" applyNumberFormat="1" applyFont="1" applyFill="1" applyBorder="1" applyAlignment="1">
      <alignment horizontal="right" vertical="center"/>
    </xf>
    <xf numFmtId="178" fontId="43" fillId="0" borderId="3" xfId="3" applyNumberFormat="1" applyFont="1" applyFill="1" applyBorder="1" applyAlignment="1">
      <alignment horizontal="right" vertical="center"/>
    </xf>
    <xf numFmtId="178" fontId="43" fillId="0" borderId="4" xfId="3" applyNumberFormat="1" applyFont="1" applyFill="1" applyBorder="1" applyAlignment="1">
      <alignment horizontal="right" vertical="center"/>
    </xf>
    <xf numFmtId="178" fontId="43" fillId="0" borderId="18" xfId="3" applyNumberFormat="1" applyFont="1" applyFill="1" applyBorder="1" applyAlignment="1">
      <alignment horizontal="right" vertical="center"/>
    </xf>
    <xf numFmtId="178" fontId="43" fillId="0" borderId="9" xfId="3" applyNumberFormat="1" applyFont="1" applyFill="1" applyBorder="1" applyAlignment="1">
      <alignment horizontal="right" vertical="center"/>
    </xf>
    <xf numFmtId="178" fontId="43" fillId="0" borderId="19" xfId="3" applyNumberFormat="1" applyFont="1" applyFill="1" applyBorder="1" applyAlignment="1">
      <alignment horizontal="right" vertical="center"/>
    </xf>
    <xf numFmtId="3" fontId="28" fillId="0" borderId="2" xfId="3" applyNumberFormat="1" applyFont="1" applyBorder="1" applyAlignment="1">
      <alignment horizontal="right" vertical="center"/>
    </xf>
    <xf numFmtId="3" fontId="28" fillId="0" borderId="3" xfId="3" applyNumberFormat="1" applyFont="1" applyBorder="1" applyAlignment="1">
      <alignment horizontal="right" vertical="center"/>
    </xf>
    <xf numFmtId="3" fontId="28" fillId="0" borderId="58" xfId="3" applyNumberFormat="1" applyFont="1" applyBorder="1" applyAlignment="1">
      <alignment horizontal="right" vertical="center"/>
    </xf>
    <xf numFmtId="3" fontId="28" fillId="0" borderId="7" xfId="3" applyNumberFormat="1" applyFont="1" applyBorder="1" applyAlignment="1">
      <alignment horizontal="right" vertical="center"/>
    </xf>
    <xf numFmtId="3" fontId="28" fillId="0" borderId="1" xfId="3" applyNumberFormat="1" applyFont="1" applyBorder="1" applyAlignment="1">
      <alignment horizontal="right" vertical="center"/>
    </xf>
    <xf numFmtId="3" fontId="28" fillId="0" borderId="75" xfId="3" applyNumberFormat="1" applyFont="1" applyBorder="1" applyAlignment="1">
      <alignment horizontal="right" vertical="center"/>
    </xf>
    <xf numFmtId="0" fontId="38" fillId="5" borderId="42" xfId="3" applyFont="1" applyFill="1" applyBorder="1" applyAlignment="1">
      <alignment horizontal="center" vertical="center" wrapText="1"/>
    </xf>
    <xf numFmtId="0" fontId="38" fillId="5" borderId="43" xfId="3" applyFont="1" applyFill="1" applyBorder="1" applyAlignment="1">
      <alignment horizontal="center" vertical="center" wrapText="1"/>
    </xf>
    <xf numFmtId="0" fontId="38" fillId="5" borderId="44" xfId="3" applyFont="1" applyFill="1" applyBorder="1" applyAlignment="1">
      <alignment horizontal="center" vertical="center" wrapText="1"/>
    </xf>
    <xf numFmtId="0" fontId="38" fillId="5" borderId="78" xfId="3" applyFont="1" applyFill="1" applyBorder="1" applyAlignment="1">
      <alignment horizontal="center" vertical="center" wrapText="1"/>
    </xf>
    <xf numFmtId="0" fontId="38" fillId="5" borderId="1" xfId="3" applyFont="1" applyFill="1" applyBorder="1" applyAlignment="1">
      <alignment horizontal="center" vertical="center" wrapText="1"/>
    </xf>
    <xf numFmtId="0" fontId="38" fillId="5" borderId="75" xfId="3" applyFont="1" applyFill="1" applyBorder="1" applyAlignment="1">
      <alignment horizontal="center" vertical="center" wrapText="1"/>
    </xf>
    <xf numFmtId="0" fontId="36" fillId="5" borderId="18" xfId="3" applyFont="1" applyFill="1" applyBorder="1" applyAlignment="1">
      <alignment horizontal="center" vertical="center" wrapText="1"/>
    </xf>
    <xf numFmtId="0" fontId="36" fillId="5" borderId="9" xfId="3" applyFont="1" applyFill="1" applyBorder="1" applyAlignment="1">
      <alignment horizontal="center" vertical="center" wrapText="1"/>
    </xf>
    <xf numFmtId="0" fontId="36" fillId="5" borderId="19" xfId="3" applyFont="1" applyFill="1" applyBorder="1" applyAlignment="1">
      <alignment horizontal="center" vertical="center" wrapText="1"/>
    </xf>
    <xf numFmtId="0" fontId="28" fillId="5" borderId="18" xfId="3" applyFont="1" applyFill="1" applyBorder="1" applyAlignment="1">
      <alignment horizontal="center" vertical="center" wrapText="1"/>
    </xf>
    <xf numFmtId="0" fontId="28" fillId="5" borderId="9" xfId="3" applyFont="1" applyFill="1" applyBorder="1" applyAlignment="1">
      <alignment horizontal="center" vertical="center" wrapText="1"/>
    </xf>
    <xf numFmtId="0" fontId="28" fillId="5" borderId="19" xfId="3" applyFont="1" applyFill="1" applyBorder="1" applyAlignment="1">
      <alignment horizontal="center" vertical="center" wrapText="1"/>
    </xf>
    <xf numFmtId="0" fontId="37" fillId="5" borderId="18" xfId="3" applyFont="1" applyFill="1" applyBorder="1" applyAlignment="1">
      <alignment horizontal="center" vertical="center"/>
    </xf>
    <xf numFmtId="0" fontId="37" fillId="5" borderId="9" xfId="3" applyFont="1" applyFill="1" applyBorder="1" applyAlignment="1">
      <alignment horizontal="center" vertical="center"/>
    </xf>
    <xf numFmtId="0" fontId="37" fillId="5" borderId="29" xfId="3" applyFont="1" applyFill="1" applyBorder="1" applyAlignment="1">
      <alignment horizontal="center" vertical="center"/>
    </xf>
    <xf numFmtId="0" fontId="28" fillId="5" borderId="29" xfId="3" applyFont="1" applyFill="1" applyBorder="1" applyAlignment="1">
      <alignment horizontal="center" vertical="center" wrapText="1"/>
    </xf>
    <xf numFmtId="0" fontId="33" fillId="5" borderId="18" xfId="3" applyFont="1" applyFill="1" applyBorder="1" applyAlignment="1">
      <alignment horizontal="center" vertical="center" wrapText="1"/>
    </xf>
    <xf numFmtId="0" fontId="33" fillId="5" borderId="9" xfId="3" applyFont="1" applyFill="1" applyBorder="1" applyAlignment="1">
      <alignment horizontal="center" vertical="center" wrapText="1"/>
    </xf>
    <xf numFmtId="0" fontId="33" fillId="5" borderId="19" xfId="3" applyFont="1" applyFill="1" applyBorder="1" applyAlignment="1">
      <alignment horizontal="center" vertical="center" wrapText="1"/>
    </xf>
    <xf numFmtId="0" fontId="33" fillId="5" borderId="73" xfId="3" applyFont="1" applyFill="1" applyBorder="1" applyAlignment="1">
      <alignment horizontal="center" vertical="center" wrapText="1"/>
    </xf>
    <xf numFmtId="0" fontId="29" fillId="5" borderId="47" xfId="3" applyFont="1" applyFill="1" applyBorder="1" applyAlignment="1">
      <alignment horizontal="center" vertical="center" wrapText="1"/>
    </xf>
    <xf numFmtId="0" fontId="29" fillId="5" borderId="48" xfId="3" applyFont="1" applyFill="1" applyBorder="1" applyAlignment="1">
      <alignment horizontal="center" vertical="center" wrapText="1"/>
    </xf>
    <xf numFmtId="0" fontId="29" fillId="5" borderId="49" xfId="3" applyFont="1" applyFill="1" applyBorder="1" applyAlignment="1">
      <alignment horizontal="center" vertical="center" wrapText="1"/>
    </xf>
    <xf numFmtId="38" fontId="35" fillId="0" borderId="18" xfId="4" applyFont="1" applyFill="1" applyBorder="1" applyAlignment="1">
      <alignment vertical="center"/>
    </xf>
    <xf numFmtId="38" fontId="35" fillId="0" borderId="9" xfId="4" applyFont="1" applyFill="1" applyBorder="1" applyAlignment="1">
      <alignment vertical="center"/>
    </xf>
    <xf numFmtId="38" fontId="35" fillId="0" borderId="19" xfId="4" applyFont="1" applyFill="1" applyBorder="1" applyAlignment="1">
      <alignment vertical="center"/>
    </xf>
    <xf numFmtId="38" fontId="35" fillId="0" borderId="73" xfId="4" applyFont="1" applyFill="1" applyBorder="1" applyAlignment="1">
      <alignment vertical="center"/>
    </xf>
    <xf numFmtId="38" fontId="28" fillId="0" borderId="54" xfId="3" applyNumberFormat="1" applyFont="1" applyBorder="1" applyAlignment="1">
      <alignment horizontal="right" vertical="center"/>
    </xf>
    <xf numFmtId="38" fontId="28" fillId="0" borderId="55" xfId="3" applyNumberFormat="1" applyFont="1" applyBorder="1" applyAlignment="1">
      <alignment horizontal="right" vertical="center"/>
    </xf>
    <xf numFmtId="38" fontId="28" fillId="0" borderId="56" xfId="3" applyNumberFormat="1" applyFont="1" applyBorder="1" applyAlignment="1">
      <alignment horizontal="right" vertical="center"/>
    </xf>
    <xf numFmtId="0" fontId="33" fillId="5" borderId="9" xfId="3" applyFont="1" applyFill="1" applyBorder="1" applyAlignment="1">
      <alignment horizontal="center"/>
    </xf>
    <xf numFmtId="0" fontId="33" fillId="5" borderId="74" xfId="3" applyFont="1" applyFill="1" applyBorder="1" applyAlignment="1">
      <alignment horizontal="center" vertical="center" wrapText="1"/>
    </xf>
    <xf numFmtId="0" fontId="33" fillId="5" borderId="47" xfId="3" applyFont="1" applyFill="1" applyBorder="1" applyAlignment="1">
      <alignment horizontal="center" vertical="center"/>
    </xf>
    <xf numFmtId="0" fontId="33" fillId="5" borderId="48" xfId="3" applyFont="1" applyFill="1" applyBorder="1" applyAlignment="1">
      <alignment horizontal="center" vertical="center"/>
    </xf>
    <xf numFmtId="0" fontId="33" fillId="5" borderId="49" xfId="3" applyFont="1" applyFill="1" applyBorder="1" applyAlignment="1">
      <alignment horizontal="center" vertical="center"/>
    </xf>
    <xf numFmtId="38" fontId="34" fillId="0" borderId="18" xfId="4" applyFont="1" applyFill="1" applyBorder="1" applyAlignment="1">
      <alignment horizontal="right" vertical="center"/>
    </xf>
    <xf numFmtId="38" fontId="34" fillId="0" borderId="9" xfId="4" applyFont="1" applyFill="1" applyBorder="1" applyAlignment="1">
      <alignment horizontal="right" vertical="center"/>
    </xf>
    <xf numFmtId="38" fontId="34" fillId="0" borderId="74" xfId="4" applyFont="1" applyFill="1" applyBorder="1" applyAlignment="1">
      <alignment horizontal="right" vertical="center"/>
    </xf>
    <xf numFmtId="38" fontId="35" fillId="0" borderId="54" xfId="4" applyFont="1" applyFill="1" applyBorder="1" applyAlignment="1">
      <alignment horizontal="right" vertical="center"/>
    </xf>
    <xf numFmtId="38" fontId="35" fillId="0" borderId="55" xfId="4" applyFont="1" applyFill="1" applyBorder="1" applyAlignment="1">
      <alignment horizontal="right" vertical="center"/>
    </xf>
    <xf numFmtId="38" fontId="35" fillId="0" borderId="56" xfId="4" applyFont="1" applyFill="1" applyBorder="1" applyAlignment="1">
      <alignment horizontal="right" vertical="center"/>
    </xf>
    <xf numFmtId="0" fontId="27" fillId="0" borderId="1" xfId="3" applyFont="1" applyBorder="1" applyAlignment="1">
      <alignment horizontal="right" vertical="distributed"/>
    </xf>
    <xf numFmtId="0" fontId="29" fillId="0" borderId="80" xfId="3" applyFont="1" applyBorder="1" applyAlignment="1">
      <alignment horizontal="center" vertical="center" wrapText="1"/>
    </xf>
    <xf numFmtId="0" fontId="29" fillId="5" borderId="33" xfId="3" applyFont="1" applyFill="1" applyBorder="1" applyAlignment="1">
      <alignment horizontal="center" vertical="center"/>
    </xf>
    <xf numFmtId="0" fontId="29" fillId="5" borderId="33" xfId="3" applyFont="1" applyFill="1" applyBorder="1" applyAlignment="1">
      <alignment horizontal="center" vertical="center" wrapText="1"/>
    </xf>
    <xf numFmtId="0" fontId="33" fillId="5" borderId="33" xfId="3" applyFont="1" applyFill="1" applyBorder="1" applyAlignment="1">
      <alignment horizontal="center" vertical="center" wrapText="1"/>
    </xf>
    <xf numFmtId="0" fontId="29" fillId="5" borderId="18" xfId="3" applyFont="1" applyFill="1" applyBorder="1" applyAlignment="1">
      <alignment horizontal="center" vertical="distributed"/>
    </xf>
    <xf numFmtId="0" fontId="29" fillId="5" borderId="9" xfId="3" applyFont="1" applyFill="1" applyBorder="1" applyAlignment="1">
      <alignment horizontal="center" vertical="distributed"/>
    </xf>
    <xf numFmtId="0" fontId="29" fillId="5" borderId="19" xfId="3" applyFont="1" applyFill="1" applyBorder="1" applyAlignment="1">
      <alignment horizontal="center" vertical="distributed"/>
    </xf>
    <xf numFmtId="0" fontId="29" fillId="5" borderId="18" xfId="3" applyFont="1" applyFill="1" applyBorder="1" applyAlignment="1">
      <alignment horizontal="center" vertical="center" wrapText="1"/>
    </xf>
    <xf numFmtId="0" fontId="29" fillId="5" borderId="9" xfId="3" applyFont="1" applyFill="1" applyBorder="1" applyAlignment="1">
      <alignment horizontal="center" vertical="center" wrapText="1"/>
    </xf>
    <xf numFmtId="0" fontId="29" fillId="5" borderId="19" xfId="3" applyFont="1" applyFill="1" applyBorder="1" applyAlignment="1">
      <alignment horizontal="center" vertical="center" wrapText="1"/>
    </xf>
    <xf numFmtId="0" fontId="3" fillId="4" borderId="74" xfId="0" applyFont="1" applyFill="1" applyBorder="1" applyAlignment="1">
      <alignment horizontal="center" vertical="center"/>
    </xf>
    <xf numFmtId="0" fontId="3" fillId="4" borderId="9" xfId="0" applyFont="1" applyFill="1" applyBorder="1" applyAlignment="1">
      <alignment horizontal="center" vertical="center"/>
    </xf>
    <xf numFmtId="0" fontId="28" fillId="4" borderId="18" xfId="3" applyFont="1" applyFill="1" applyBorder="1" applyAlignment="1">
      <alignment horizontal="center" vertical="center"/>
    </xf>
    <xf numFmtId="0" fontId="28" fillId="4" borderId="9" xfId="3" applyFont="1" applyFill="1" applyBorder="1" applyAlignment="1">
      <alignment horizontal="center" vertical="center"/>
    </xf>
    <xf numFmtId="0" fontId="28" fillId="4" borderId="19" xfId="3" applyFont="1" applyFill="1" applyBorder="1" applyAlignment="1">
      <alignment horizontal="center" vertical="center"/>
    </xf>
    <xf numFmtId="0" fontId="38" fillId="4" borderId="43" xfId="3" applyFont="1" applyFill="1" applyBorder="1" applyAlignment="1">
      <alignment horizontal="center" vertical="center" wrapText="1"/>
    </xf>
    <xf numFmtId="0" fontId="38" fillId="4" borderId="44" xfId="3" applyFont="1" applyFill="1" applyBorder="1" applyAlignment="1">
      <alignment horizontal="center" vertical="center" wrapText="1"/>
    </xf>
    <xf numFmtId="0" fontId="38" fillId="4" borderId="78" xfId="3" applyFont="1" applyFill="1" applyBorder="1" applyAlignment="1">
      <alignment horizontal="center" vertical="center" wrapText="1"/>
    </xf>
    <xf numFmtId="0" fontId="38" fillId="4" borderId="1" xfId="3" applyFont="1" applyFill="1" applyBorder="1" applyAlignment="1">
      <alignment horizontal="center" vertical="center" wrapText="1"/>
    </xf>
    <xf numFmtId="0" fontId="38" fillId="4" borderId="75" xfId="3" applyFont="1" applyFill="1" applyBorder="1" applyAlignment="1">
      <alignment horizontal="center" vertical="center" wrapText="1"/>
    </xf>
    <xf numFmtId="0" fontId="36" fillId="4" borderId="9" xfId="3" applyFont="1" applyFill="1" applyBorder="1" applyAlignment="1">
      <alignment horizontal="center" vertical="center" wrapText="1"/>
    </xf>
    <xf numFmtId="0" fontId="36" fillId="4" borderId="19" xfId="3" applyFont="1" applyFill="1" applyBorder="1" applyAlignment="1">
      <alignment horizontal="center" vertical="center" wrapText="1"/>
    </xf>
    <xf numFmtId="0" fontId="28" fillId="4" borderId="19" xfId="3" applyFont="1" applyFill="1" applyBorder="1" applyAlignment="1">
      <alignment horizontal="center" vertical="center" wrapText="1"/>
    </xf>
    <xf numFmtId="0" fontId="37" fillId="4" borderId="18" xfId="3" applyFont="1" applyFill="1" applyBorder="1" applyAlignment="1">
      <alignment horizontal="center" vertical="center"/>
    </xf>
    <xf numFmtId="0" fontId="37" fillId="4" borderId="9" xfId="3" applyFont="1" applyFill="1" applyBorder="1" applyAlignment="1">
      <alignment horizontal="center" vertical="center"/>
    </xf>
    <xf numFmtId="0" fontId="37" fillId="4" borderId="29" xfId="3" applyFont="1" applyFill="1" applyBorder="1" applyAlignment="1">
      <alignment horizontal="center" vertical="center"/>
    </xf>
    <xf numFmtId="0" fontId="33" fillId="4" borderId="18" xfId="3" applyFont="1" applyFill="1" applyBorder="1" applyAlignment="1">
      <alignment horizontal="center" vertical="center" wrapText="1"/>
    </xf>
    <xf numFmtId="0" fontId="33" fillId="4" borderId="9" xfId="3" applyFont="1" applyFill="1" applyBorder="1" applyAlignment="1">
      <alignment horizontal="center" vertical="center" wrapText="1"/>
    </xf>
    <xf numFmtId="0" fontId="33" fillId="4" borderId="19" xfId="3" applyFont="1" applyFill="1" applyBorder="1" applyAlignment="1">
      <alignment horizontal="center" vertical="center" wrapText="1"/>
    </xf>
    <xf numFmtId="0" fontId="33" fillId="4" borderId="73" xfId="3" applyFont="1" applyFill="1" applyBorder="1" applyAlignment="1">
      <alignment horizontal="center" vertical="center" wrapText="1"/>
    </xf>
    <xf numFmtId="0" fontId="29" fillId="4" borderId="47" xfId="3" applyFont="1" applyFill="1" applyBorder="1" applyAlignment="1">
      <alignment horizontal="center" vertical="center" wrapText="1"/>
    </xf>
    <xf numFmtId="0" fontId="29" fillId="4" borderId="48" xfId="3" applyFont="1" applyFill="1" applyBorder="1" applyAlignment="1">
      <alignment horizontal="center" vertical="center" wrapText="1"/>
    </xf>
    <xf numFmtId="0" fontId="29" fillId="4" borderId="49" xfId="3" applyFont="1" applyFill="1" applyBorder="1" applyAlignment="1">
      <alignment horizontal="center" vertical="center" wrapText="1"/>
    </xf>
    <xf numFmtId="0" fontId="33" fillId="4" borderId="9" xfId="3" applyFont="1" applyFill="1" applyBorder="1" applyAlignment="1">
      <alignment horizontal="center"/>
    </xf>
    <xf numFmtId="0" fontId="33" fillId="4" borderId="74" xfId="3" applyFont="1" applyFill="1" applyBorder="1" applyAlignment="1">
      <alignment horizontal="center" vertical="center" wrapText="1"/>
    </xf>
    <xf numFmtId="0" fontId="29" fillId="4" borderId="33" xfId="3" applyFont="1" applyFill="1" applyBorder="1" applyAlignment="1">
      <alignment horizontal="center" vertical="center" wrapText="1"/>
    </xf>
    <xf numFmtId="0" fontId="29" fillId="4" borderId="33" xfId="3" applyFont="1" applyFill="1" applyBorder="1" applyAlignment="1">
      <alignment horizontal="center" vertical="center"/>
    </xf>
    <xf numFmtId="0" fontId="29" fillId="4" borderId="18" xfId="3" applyFont="1" applyFill="1" applyBorder="1" applyAlignment="1">
      <alignment horizontal="center" vertical="center" wrapText="1"/>
    </xf>
    <xf numFmtId="0" fontId="29" fillId="4" borderId="9" xfId="3" applyFont="1" applyFill="1" applyBorder="1" applyAlignment="1">
      <alignment horizontal="center" vertical="center" wrapText="1"/>
    </xf>
    <xf numFmtId="0" fontId="29" fillId="4" borderId="19" xfId="3" applyFont="1" applyFill="1" applyBorder="1" applyAlignment="1">
      <alignment horizontal="center" vertical="center" wrapText="1"/>
    </xf>
    <xf numFmtId="0" fontId="29" fillId="4" borderId="18" xfId="3" applyFont="1" applyFill="1" applyBorder="1" applyAlignment="1">
      <alignment horizontal="center" vertical="distributed"/>
    </xf>
    <xf numFmtId="0" fontId="29" fillId="4" borderId="9" xfId="3" applyFont="1" applyFill="1" applyBorder="1" applyAlignment="1">
      <alignment horizontal="center" vertical="distributed"/>
    </xf>
    <xf numFmtId="0" fontId="29" fillId="4" borderId="19" xfId="3" applyFont="1" applyFill="1" applyBorder="1" applyAlignment="1">
      <alignment horizontal="center" vertical="distributed"/>
    </xf>
    <xf numFmtId="0" fontId="33" fillId="4" borderId="33" xfId="3" applyFont="1" applyFill="1" applyBorder="1" applyAlignment="1">
      <alignment horizontal="center" vertical="center" wrapText="1"/>
    </xf>
  </cellXfs>
  <cellStyles count="5">
    <cellStyle name="ハイパーリンク" xfId="2" builtinId="8"/>
    <cellStyle name="桁区切り" xfId="1" builtinId="6"/>
    <cellStyle name="桁区切り 2" xfId="4" xr:uid="{8A5E21EA-766A-45D3-8BC4-58EE52949061}"/>
    <cellStyle name="標準" xfId="0" builtinId="0"/>
    <cellStyle name="標準 2" xfId="3" xr:uid="{B8816385-58C9-4B13-9FB2-A3191A7ACD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28</xdr:col>
      <xdr:colOff>171450</xdr:colOff>
      <xdr:row>0</xdr:row>
      <xdr:rowOff>76200</xdr:rowOff>
    </xdr:from>
    <xdr:ext cx="889987" cy="32842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00850" y="76200"/>
          <a:ext cx="889987" cy="328423"/>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　様式１　</a:t>
          </a:r>
        </a:p>
      </xdr:txBody>
    </xdr:sp>
    <xdr:clientData/>
  </xdr:oneCellAnchor>
  <mc:AlternateContent xmlns:mc="http://schemas.openxmlformats.org/markup-compatibility/2006">
    <mc:Choice xmlns:a14="http://schemas.microsoft.com/office/drawing/2010/main" Requires="a14">
      <xdr:twoCellAnchor editAs="oneCell">
        <xdr:from>
          <xdr:col>22</xdr:col>
          <xdr:colOff>69850</xdr:colOff>
          <xdr:row>16</xdr:row>
          <xdr:rowOff>0</xdr:rowOff>
        </xdr:from>
        <xdr:to>
          <xdr:col>24</xdr:col>
          <xdr:colOff>190500</xdr:colOff>
          <xdr:row>17</xdr:row>
          <xdr:rowOff>152400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69850</xdr:colOff>
          <xdr:row>17</xdr:row>
          <xdr:rowOff>19050</xdr:rowOff>
        </xdr:from>
        <xdr:to>
          <xdr:col>24</xdr:col>
          <xdr:colOff>203200</xdr:colOff>
          <xdr:row>17</xdr:row>
          <xdr:rowOff>266700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18</xdr:row>
          <xdr:rowOff>69850</xdr:rowOff>
        </xdr:from>
        <xdr:to>
          <xdr:col>10</xdr:col>
          <xdr:colOff>209550</xdr:colOff>
          <xdr:row>19</xdr:row>
          <xdr:rowOff>12700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①製造業その他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18</xdr:row>
          <xdr:rowOff>127000</xdr:rowOff>
        </xdr:from>
        <xdr:to>
          <xdr:col>17</xdr:col>
          <xdr:colOff>12700</xdr:colOff>
          <xdr:row>18</xdr:row>
          <xdr:rowOff>374650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②卸売業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18</xdr:row>
          <xdr:rowOff>57150</xdr:rowOff>
        </xdr:from>
        <xdr:to>
          <xdr:col>25</xdr:col>
          <xdr:colOff>31750</xdr:colOff>
          <xdr:row>19</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③小売業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18</xdr:row>
          <xdr:rowOff>38100</xdr:rowOff>
        </xdr:from>
        <xdr:to>
          <xdr:col>32</xdr:col>
          <xdr:colOff>0</xdr:colOff>
          <xdr:row>18</xdr:row>
          <xdr:rowOff>393700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④サービス業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18</xdr:row>
          <xdr:rowOff>69850</xdr:rowOff>
        </xdr:from>
        <xdr:to>
          <xdr:col>10</xdr:col>
          <xdr:colOff>209550</xdr:colOff>
          <xdr:row>19</xdr:row>
          <xdr:rowOff>12700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①製造業その他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32</xdr:row>
          <xdr:rowOff>19050</xdr:rowOff>
        </xdr:from>
        <xdr:to>
          <xdr:col>9</xdr:col>
          <xdr:colOff>190500</xdr:colOff>
          <xdr:row>32</xdr:row>
          <xdr:rowOff>266700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228600</xdr:rowOff>
        </xdr:from>
        <xdr:to>
          <xdr:col>9</xdr:col>
          <xdr:colOff>203200</xdr:colOff>
          <xdr:row>32</xdr:row>
          <xdr:rowOff>476250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438150</xdr:rowOff>
        </xdr:from>
        <xdr:to>
          <xdr:col>9</xdr:col>
          <xdr:colOff>203200</xdr:colOff>
          <xdr:row>32</xdr:row>
          <xdr:rowOff>685800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信用組合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641350</xdr:rowOff>
        </xdr:from>
        <xdr:to>
          <xdr:col>9</xdr:col>
          <xdr:colOff>203200</xdr:colOff>
          <xdr:row>33</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12700</xdr:rowOff>
        </xdr:from>
        <xdr:to>
          <xdr:col>18</xdr:col>
          <xdr:colOff>209550</xdr:colOff>
          <xdr:row>32</xdr:row>
          <xdr:rowOff>260350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本店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222250</xdr:rowOff>
        </xdr:from>
        <xdr:to>
          <xdr:col>18</xdr:col>
          <xdr:colOff>209550</xdr:colOff>
          <xdr:row>32</xdr:row>
          <xdr:rowOff>469900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412750</xdr:rowOff>
        </xdr:from>
        <xdr:to>
          <xdr:col>18</xdr:col>
          <xdr:colOff>209550</xdr:colOff>
          <xdr:row>32</xdr:row>
          <xdr:rowOff>660400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出張所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590550</xdr:rowOff>
        </xdr:from>
        <xdr:to>
          <xdr:col>18</xdr:col>
          <xdr:colOff>209550</xdr:colOff>
          <xdr:row>32</xdr:row>
          <xdr:rowOff>838200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32</xdr:row>
          <xdr:rowOff>114300</xdr:rowOff>
        </xdr:from>
        <xdr:to>
          <xdr:col>23</xdr:col>
          <xdr:colOff>171450</xdr:colOff>
          <xdr:row>32</xdr:row>
          <xdr:rowOff>361950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32</xdr:row>
          <xdr:rowOff>431800</xdr:rowOff>
        </xdr:from>
        <xdr:to>
          <xdr:col>23</xdr:col>
          <xdr:colOff>165100</xdr:colOff>
          <xdr:row>32</xdr:row>
          <xdr:rowOff>679450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27</xdr:row>
          <xdr:rowOff>247650</xdr:rowOff>
        </xdr:from>
        <xdr:to>
          <xdr:col>10</xdr:col>
          <xdr:colOff>184150</xdr:colOff>
          <xdr:row>29</xdr:row>
          <xdr:rowOff>57150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本店所在地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203200</xdr:colOff>
          <xdr:row>27</xdr:row>
          <xdr:rowOff>260350</xdr:rowOff>
        </xdr:from>
        <xdr:to>
          <xdr:col>15</xdr:col>
          <xdr:colOff>69850</xdr:colOff>
          <xdr:row>29</xdr:row>
          <xdr:rowOff>69850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特高受電事業所①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27</xdr:row>
          <xdr:rowOff>247650</xdr:rowOff>
        </xdr:from>
        <xdr:to>
          <xdr:col>21</xdr:col>
          <xdr:colOff>127000</xdr:colOff>
          <xdr:row>29</xdr:row>
          <xdr:rowOff>57150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特高受電事業所②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222250</xdr:colOff>
          <xdr:row>27</xdr:row>
          <xdr:rowOff>247650</xdr:rowOff>
        </xdr:from>
        <xdr:to>
          <xdr:col>27</xdr:col>
          <xdr:colOff>88900</xdr:colOff>
          <xdr:row>29</xdr:row>
          <xdr:rowOff>57150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特高受電事業所③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27</xdr:row>
          <xdr:rowOff>247650</xdr:rowOff>
        </xdr:from>
        <xdr:to>
          <xdr:col>32</xdr:col>
          <xdr:colOff>222250</xdr:colOff>
          <xdr:row>29</xdr:row>
          <xdr:rowOff>57150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その他（以下記入）</a:t>
              </a:r>
            </a:p>
          </xdr:txBody>
        </xdr:sp>
        <xdr:clientData/>
      </xdr:twoCellAnchor>
    </mc:Choice>
    <mc:Fallback/>
  </mc:AlternateContent>
  <xdr:twoCellAnchor>
    <xdr:from>
      <xdr:col>33</xdr:col>
      <xdr:colOff>171448</xdr:colOff>
      <xdr:row>13</xdr:row>
      <xdr:rowOff>219075</xdr:rowOff>
    </xdr:from>
    <xdr:to>
      <xdr:col>74</xdr:col>
      <xdr:colOff>19050</xdr:colOff>
      <xdr:row>19</xdr:row>
      <xdr:rowOff>171450</xdr:rowOff>
    </xdr:to>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7991473" y="2943225"/>
          <a:ext cx="8048627" cy="1685925"/>
        </a:xfrm>
        <a:prstGeom prst="wedgeRectCallout">
          <a:avLst>
            <a:gd name="adj1" fmla="val -52486"/>
            <a:gd name="adj2" fmla="val 780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中小企業のうち、次のア～ウのいずれかに該当するものは大企業とみなし、中小企業とみなしません。（みなし大企業）</a:t>
          </a:r>
        </a:p>
        <a:p>
          <a:pPr algn="l"/>
          <a:r>
            <a:rPr kumimoji="1" lang="ja-JP" altLang="en-US" sz="1100"/>
            <a:t>したがって、補助単価は大企業と同じ　</a:t>
          </a:r>
          <a:r>
            <a:rPr kumimoji="1" lang="en-US" altLang="ja-JP" sz="1100"/>
            <a:t>1.8</a:t>
          </a:r>
          <a:r>
            <a:rPr kumimoji="1" lang="ja-JP" altLang="en-US" sz="1100"/>
            <a:t>円</a:t>
          </a:r>
          <a:r>
            <a:rPr kumimoji="1" lang="en-US" altLang="ja-JP" sz="1100"/>
            <a:t>/kwh</a:t>
          </a:r>
          <a:r>
            <a:rPr kumimoji="1" lang="ja-JP" altLang="en-US" sz="1100"/>
            <a:t>（補助上限額は</a:t>
          </a:r>
          <a:r>
            <a:rPr kumimoji="1" lang="en-US" altLang="ja-JP" sz="1100"/>
            <a:t>3</a:t>
          </a:r>
          <a:r>
            <a:rPr kumimoji="1" lang="ja-JP" altLang="en-US" sz="1100"/>
            <a:t>億円）となります。</a:t>
          </a:r>
        </a:p>
        <a:p>
          <a:pPr algn="l"/>
          <a:r>
            <a:rPr lang="en-US" altLang="ja-JP" sz="1100">
              <a:solidFill>
                <a:schemeClr val="lt1"/>
              </a:solidFill>
              <a:effectLst/>
              <a:latin typeface="+mn-lt"/>
              <a:ea typeface="+mn-ea"/>
              <a:cs typeface="+mn-cs"/>
            </a:rPr>
            <a:t>【</a:t>
          </a:r>
          <a:r>
            <a:rPr lang="ja-JP" altLang="en-US" sz="1100">
              <a:solidFill>
                <a:schemeClr val="lt1"/>
              </a:solidFill>
              <a:effectLst/>
              <a:latin typeface="+mn-lt"/>
              <a:ea typeface="+mn-ea"/>
              <a:cs typeface="+mn-cs"/>
            </a:rPr>
            <a:t>交付要綱第２条参照</a:t>
          </a:r>
          <a:r>
            <a:rPr lang="en-US" altLang="ja-JP" sz="1100">
              <a:solidFill>
                <a:schemeClr val="lt1"/>
              </a:solidFill>
              <a:effectLst/>
              <a:latin typeface="+mn-lt"/>
              <a:ea typeface="+mn-ea"/>
              <a:cs typeface="+mn-cs"/>
            </a:rPr>
            <a:t>】</a:t>
          </a:r>
        </a:p>
        <a:p>
          <a:pPr algn="l"/>
          <a:r>
            <a:rPr lang="ja-JP" altLang="ja-JP" sz="1100">
              <a:solidFill>
                <a:schemeClr val="lt1"/>
              </a:solidFill>
              <a:effectLst/>
              <a:latin typeface="+mn-lt"/>
              <a:ea typeface="+mn-ea"/>
              <a:cs typeface="+mn-cs"/>
            </a:rPr>
            <a:t>ア　発行済株式の総数又は出資金額の総額の２分の１以上を同一の大企業が所有している中小企業者</a:t>
          </a:r>
        </a:p>
        <a:p>
          <a:r>
            <a:rPr lang="ja-JP" altLang="ja-JP" sz="1100">
              <a:solidFill>
                <a:schemeClr val="lt1"/>
              </a:solidFill>
              <a:effectLst/>
              <a:latin typeface="+mn-lt"/>
              <a:ea typeface="+mn-ea"/>
              <a:cs typeface="+mn-cs"/>
            </a:rPr>
            <a:t>イ　発行済株式の総数又は出資金額の３分の２以上を大企業が所有している中小企業業者</a:t>
          </a:r>
        </a:p>
        <a:p>
          <a:r>
            <a:rPr lang="ja-JP" altLang="ja-JP" sz="1100">
              <a:solidFill>
                <a:schemeClr val="lt1"/>
              </a:solidFill>
              <a:effectLst/>
              <a:latin typeface="+mn-lt"/>
              <a:ea typeface="+mn-ea"/>
              <a:cs typeface="+mn-cs"/>
            </a:rPr>
            <a:t>ウ　大企業の役員又は職員を兼ねている者が、役員総数の２分の１以上を占めている中小企業者</a:t>
          </a:r>
          <a:endParaRPr lang="en-US" altLang="ja-JP" sz="1100">
            <a:solidFill>
              <a:schemeClr val="lt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3981450</xdr:colOff>
      <xdr:row>0</xdr:row>
      <xdr:rowOff>25400</xdr:rowOff>
    </xdr:from>
    <xdr:to>
      <xdr:col>9</xdr:col>
      <xdr:colOff>4724400</xdr:colOff>
      <xdr:row>1</xdr:row>
      <xdr:rowOff>19050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7926050" y="25400"/>
          <a:ext cx="742950" cy="212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28</xdr:col>
      <xdr:colOff>171450</xdr:colOff>
      <xdr:row>0</xdr:row>
      <xdr:rowOff>76200</xdr:rowOff>
    </xdr:from>
    <xdr:ext cx="889987" cy="328423"/>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800850" y="76200"/>
          <a:ext cx="889987" cy="328423"/>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　様式１　</a:t>
          </a:r>
        </a:p>
      </xdr:txBody>
    </xdr:sp>
    <xdr:clientData/>
  </xdr:oneCellAnchor>
  <mc:AlternateContent xmlns:mc="http://schemas.openxmlformats.org/markup-compatibility/2006">
    <mc:Choice xmlns:a14="http://schemas.microsoft.com/office/drawing/2010/main" Requires="a14">
      <xdr:twoCellAnchor editAs="oneCell">
        <xdr:from>
          <xdr:col>22</xdr:col>
          <xdr:colOff>69850</xdr:colOff>
          <xdr:row>16</xdr:row>
          <xdr:rowOff>0</xdr:rowOff>
        </xdr:from>
        <xdr:to>
          <xdr:col>24</xdr:col>
          <xdr:colOff>190500</xdr:colOff>
          <xdr:row>17</xdr:row>
          <xdr:rowOff>152400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69850</xdr:colOff>
          <xdr:row>17</xdr:row>
          <xdr:rowOff>19050</xdr:rowOff>
        </xdr:from>
        <xdr:to>
          <xdr:col>24</xdr:col>
          <xdr:colOff>203200</xdr:colOff>
          <xdr:row>17</xdr:row>
          <xdr:rowOff>266700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18</xdr:row>
          <xdr:rowOff>69850</xdr:rowOff>
        </xdr:from>
        <xdr:to>
          <xdr:col>10</xdr:col>
          <xdr:colOff>209550</xdr:colOff>
          <xdr:row>19</xdr:row>
          <xdr:rowOff>12700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①製造業その他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18</xdr:row>
          <xdr:rowOff>127000</xdr:rowOff>
        </xdr:from>
        <xdr:to>
          <xdr:col>17</xdr:col>
          <xdr:colOff>12700</xdr:colOff>
          <xdr:row>18</xdr:row>
          <xdr:rowOff>374650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②卸売業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18</xdr:row>
          <xdr:rowOff>57150</xdr:rowOff>
        </xdr:from>
        <xdr:to>
          <xdr:col>25</xdr:col>
          <xdr:colOff>31750</xdr:colOff>
          <xdr:row>19</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③小売業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18</xdr:row>
          <xdr:rowOff>38100</xdr:rowOff>
        </xdr:from>
        <xdr:to>
          <xdr:col>32</xdr:col>
          <xdr:colOff>0</xdr:colOff>
          <xdr:row>18</xdr:row>
          <xdr:rowOff>393700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④サービス業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18</xdr:row>
          <xdr:rowOff>69850</xdr:rowOff>
        </xdr:from>
        <xdr:to>
          <xdr:col>10</xdr:col>
          <xdr:colOff>209550</xdr:colOff>
          <xdr:row>19</xdr:row>
          <xdr:rowOff>12700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4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①製造業その他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32</xdr:row>
          <xdr:rowOff>19050</xdr:rowOff>
        </xdr:from>
        <xdr:to>
          <xdr:col>9</xdr:col>
          <xdr:colOff>190500</xdr:colOff>
          <xdr:row>32</xdr:row>
          <xdr:rowOff>266700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4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228600</xdr:rowOff>
        </xdr:from>
        <xdr:to>
          <xdr:col>9</xdr:col>
          <xdr:colOff>203200</xdr:colOff>
          <xdr:row>32</xdr:row>
          <xdr:rowOff>476250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4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438150</xdr:rowOff>
        </xdr:from>
        <xdr:to>
          <xdr:col>9</xdr:col>
          <xdr:colOff>203200</xdr:colOff>
          <xdr:row>32</xdr:row>
          <xdr:rowOff>685800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4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信用組合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641350</xdr:rowOff>
        </xdr:from>
        <xdr:to>
          <xdr:col>9</xdr:col>
          <xdr:colOff>203200</xdr:colOff>
          <xdr:row>33</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4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12700</xdr:rowOff>
        </xdr:from>
        <xdr:to>
          <xdr:col>18</xdr:col>
          <xdr:colOff>209550</xdr:colOff>
          <xdr:row>32</xdr:row>
          <xdr:rowOff>260350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4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本店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222250</xdr:rowOff>
        </xdr:from>
        <xdr:to>
          <xdr:col>18</xdr:col>
          <xdr:colOff>209550</xdr:colOff>
          <xdr:row>32</xdr:row>
          <xdr:rowOff>469900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4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412750</xdr:rowOff>
        </xdr:from>
        <xdr:to>
          <xdr:col>18</xdr:col>
          <xdr:colOff>209550</xdr:colOff>
          <xdr:row>32</xdr:row>
          <xdr:rowOff>660400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4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出張所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590550</xdr:rowOff>
        </xdr:from>
        <xdr:to>
          <xdr:col>18</xdr:col>
          <xdr:colOff>209550</xdr:colOff>
          <xdr:row>32</xdr:row>
          <xdr:rowOff>838200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4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32</xdr:row>
          <xdr:rowOff>114300</xdr:rowOff>
        </xdr:from>
        <xdr:to>
          <xdr:col>23</xdr:col>
          <xdr:colOff>171450</xdr:colOff>
          <xdr:row>32</xdr:row>
          <xdr:rowOff>361950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4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32</xdr:row>
          <xdr:rowOff>431800</xdr:rowOff>
        </xdr:from>
        <xdr:to>
          <xdr:col>23</xdr:col>
          <xdr:colOff>165100</xdr:colOff>
          <xdr:row>32</xdr:row>
          <xdr:rowOff>679450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4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27</xdr:row>
          <xdr:rowOff>247650</xdr:rowOff>
        </xdr:from>
        <xdr:to>
          <xdr:col>10</xdr:col>
          <xdr:colOff>184150</xdr:colOff>
          <xdr:row>29</xdr:row>
          <xdr:rowOff>57150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4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本店所在地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203200</xdr:colOff>
          <xdr:row>27</xdr:row>
          <xdr:rowOff>260350</xdr:rowOff>
        </xdr:from>
        <xdr:to>
          <xdr:col>15</xdr:col>
          <xdr:colOff>69850</xdr:colOff>
          <xdr:row>29</xdr:row>
          <xdr:rowOff>69850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4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特高受電事業所①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27</xdr:row>
          <xdr:rowOff>247650</xdr:rowOff>
        </xdr:from>
        <xdr:to>
          <xdr:col>21</xdr:col>
          <xdr:colOff>127000</xdr:colOff>
          <xdr:row>29</xdr:row>
          <xdr:rowOff>57150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4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特高受電事業所②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222250</xdr:colOff>
          <xdr:row>27</xdr:row>
          <xdr:rowOff>247650</xdr:rowOff>
        </xdr:from>
        <xdr:to>
          <xdr:col>27</xdr:col>
          <xdr:colOff>88900</xdr:colOff>
          <xdr:row>29</xdr:row>
          <xdr:rowOff>57150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4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特高受電事業所③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27</xdr:row>
          <xdr:rowOff>247650</xdr:rowOff>
        </xdr:from>
        <xdr:to>
          <xdr:col>32</xdr:col>
          <xdr:colOff>222250</xdr:colOff>
          <xdr:row>29</xdr:row>
          <xdr:rowOff>57150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4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その他（以下記入）</a:t>
              </a:r>
            </a:p>
          </xdr:txBody>
        </xdr:sp>
        <xdr:clientData/>
      </xdr:twoCellAnchor>
    </mc:Choice>
    <mc:Fallback/>
  </mc:AlternateContent>
  <xdr:twoCellAnchor>
    <xdr:from>
      <xdr:col>36</xdr:col>
      <xdr:colOff>126998</xdr:colOff>
      <xdr:row>11</xdr:row>
      <xdr:rowOff>0</xdr:rowOff>
    </xdr:from>
    <xdr:to>
      <xdr:col>76</xdr:col>
      <xdr:colOff>177007</xdr:colOff>
      <xdr:row>17</xdr:row>
      <xdr:rowOff>132556</xdr:rowOff>
    </xdr:to>
    <xdr:sp macro="" textlink="">
      <xdr:nvSpPr>
        <xdr:cNvPr id="3" name="吹き出し: 四角形 2">
          <a:extLst>
            <a:ext uri="{FF2B5EF4-FFF2-40B4-BE49-F238E27FC236}">
              <a16:creationId xmlns:a16="http://schemas.microsoft.com/office/drawing/2014/main" id="{00000000-0008-0000-0400-000003000000}"/>
            </a:ext>
          </a:extLst>
        </xdr:cNvPr>
        <xdr:cNvSpPr/>
      </xdr:nvSpPr>
      <xdr:spPr>
        <a:xfrm>
          <a:off x="8592342" y="3144837"/>
          <a:ext cx="8146259" cy="1678782"/>
        </a:xfrm>
        <a:prstGeom prst="wedgeRectCallout">
          <a:avLst>
            <a:gd name="adj1" fmla="val -52486"/>
            <a:gd name="adj2" fmla="val 780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中小企業のうち、次のア～ウのいずれかに該当するものは大企業とみなし、中小企業とみなしません。（みなし大企業）</a:t>
          </a:r>
        </a:p>
        <a:p>
          <a:pPr algn="l"/>
          <a:r>
            <a:rPr kumimoji="1" lang="ja-JP" altLang="en-US" sz="1100"/>
            <a:t>したがって、補助単価は大企業と同じ（補助上限額は</a:t>
          </a:r>
          <a:r>
            <a:rPr kumimoji="1" lang="en-US" altLang="ja-JP" sz="1100"/>
            <a:t>2</a:t>
          </a:r>
          <a:r>
            <a:rPr kumimoji="1" lang="ja-JP" altLang="en-US" sz="1100"/>
            <a:t>億円）となります。</a:t>
          </a:r>
        </a:p>
        <a:p>
          <a:pPr algn="l"/>
          <a:r>
            <a:rPr lang="en-US" altLang="ja-JP" sz="1100">
              <a:solidFill>
                <a:schemeClr val="lt1"/>
              </a:solidFill>
              <a:effectLst/>
              <a:latin typeface="+mn-lt"/>
              <a:ea typeface="+mn-ea"/>
              <a:cs typeface="+mn-cs"/>
            </a:rPr>
            <a:t>【</a:t>
          </a:r>
          <a:r>
            <a:rPr lang="ja-JP" altLang="en-US" sz="1100">
              <a:solidFill>
                <a:schemeClr val="lt1"/>
              </a:solidFill>
              <a:effectLst/>
              <a:latin typeface="+mn-lt"/>
              <a:ea typeface="+mn-ea"/>
              <a:cs typeface="+mn-cs"/>
            </a:rPr>
            <a:t>交付要綱第２条参照</a:t>
          </a:r>
          <a:r>
            <a:rPr lang="en-US" altLang="ja-JP" sz="1100">
              <a:solidFill>
                <a:schemeClr val="lt1"/>
              </a:solidFill>
              <a:effectLst/>
              <a:latin typeface="+mn-lt"/>
              <a:ea typeface="+mn-ea"/>
              <a:cs typeface="+mn-cs"/>
            </a:rPr>
            <a:t>】</a:t>
          </a:r>
        </a:p>
        <a:p>
          <a:pPr algn="l"/>
          <a:r>
            <a:rPr lang="ja-JP" altLang="ja-JP" sz="1100">
              <a:solidFill>
                <a:schemeClr val="lt1"/>
              </a:solidFill>
              <a:effectLst/>
              <a:latin typeface="+mn-lt"/>
              <a:ea typeface="+mn-ea"/>
              <a:cs typeface="+mn-cs"/>
            </a:rPr>
            <a:t>ア　発行済株式の総数又は出資金額の総額の２分の１以上を同一の大企業が所有している中小企業者</a:t>
          </a:r>
        </a:p>
        <a:p>
          <a:r>
            <a:rPr lang="ja-JP" altLang="ja-JP" sz="1100">
              <a:solidFill>
                <a:schemeClr val="lt1"/>
              </a:solidFill>
              <a:effectLst/>
              <a:latin typeface="+mn-lt"/>
              <a:ea typeface="+mn-ea"/>
              <a:cs typeface="+mn-cs"/>
            </a:rPr>
            <a:t>イ　発行済株式の総数又は出資金額の３分の２以上を大企業が所有している中小企業業者</a:t>
          </a:r>
        </a:p>
        <a:p>
          <a:r>
            <a:rPr lang="ja-JP" altLang="ja-JP" sz="1100">
              <a:solidFill>
                <a:schemeClr val="lt1"/>
              </a:solidFill>
              <a:effectLst/>
              <a:latin typeface="+mn-lt"/>
              <a:ea typeface="+mn-ea"/>
              <a:cs typeface="+mn-cs"/>
            </a:rPr>
            <a:t>ウ　大企業の役員又は職員を兼ねている者が、役員総数の２分の１以上を占めている中小企業者</a:t>
          </a:r>
          <a:endParaRPr lang="en-US" altLang="ja-JP" sz="1100">
            <a:solidFill>
              <a:schemeClr val="lt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704850</xdr:colOff>
      <xdr:row>0</xdr:row>
      <xdr:rowOff>15875</xdr:rowOff>
    </xdr:from>
    <xdr:to>
      <xdr:col>4</xdr:col>
      <xdr:colOff>1962150</xdr:colOff>
      <xdr:row>0</xdr:row>
      <xdr:rowOff>209550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696075" y="15875"/>
          <a:ext cx="1257300" cy="19367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3743324</xdr:colOff>
      <xdr:row>0</xdr:row>
      <xdr:rowOff>28574</xdr:rowOff>
    </xdr:from>
    <xdr:to>
      <xdr:col>13</xdr:col>
      <xdr:colOff>4686300</xdr:colOff>
      <xdr:row>1</xdr:row>
      <xdr:rowOff>19050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23288624" y="28574"/>
          <a:ext cx="942976" cy="209551"/>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28</xdr:col>
      <xdr:colOff>171450</xdr:colOff>
      <xdr:row>0</xdr:row>
      <xdr:rowOff>76200</xdr:rowOff>
    </xdr:from>
    <xdr:ext cx="889987" cy="328423"/>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800850" y="76200"/>
          <a:ext cx="889987" cy="328423"/>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　様式１　</a:t>
          </a:r>
        </a:p>
      </xdr:txBody>
    </xdr:sp>
    <xdr:clientData/>
  </xdr:oneCellAnchor>
  <mc:AlternateContent xmlns:mc="http://schemas.openxmlformats.org/markup-compatibility/2006">
    <mc:Choice xmlns:a14="http://schemas.microsoft.com/office/drawing/2010/main" Requires="a14">
      <xdr:twoCellAnchor editAs="oneCell">
        <xdr:from>
          <xdr:col>22</xdr:col>
          <xdr:colOff>69850</xdr:colOff>
          <xdr:row>16</xdr:row>
          <xdr:rowOff>0</xdr:rowOff>
        </xdr:from>
        <xdr:to>
          <xdr:col>24</xdr:col>
          <xdr:colOff>190500</xdr:colOff>
          <xdr:row>17</xdr:row>
          <xdr:rowOff>152400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8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69850</xdr:colOff>
          <xdr:row>17</xdr:row>
          <xdr:rowOff>19050</xdr:rowOff>
        </xdr:from>
        <xdr:to>
          <xdr:col>24</xdr:col>
          <xdr:colOff>203200</xdr:colOff>
          <xdr:row>17</xdr:row>
          <xdr:rowOff>266700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8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18</xdr:row>
          <xdr:rowOff>69850</xdr:rowOff>
        </xdr:from>
        <xdr:to>
          <xdr:col>10</xdr:col>
          <xdr:colOff>222250</xdr:colOff>
          <xdr:row>19</xdr:row>
          <xdr:rowOff>12700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8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①製造業その他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18</xdr:row>
          <xdr:rowOff>127000</xdr:rowOff>
        </xdr:from>
        <xdr:to>
          <xdr:col>17</xdr:col>
          <xdr:colOff>12700</xdr:colOff>
          <xdr:row>18</xdr:row>
          <xdr:rowOff>374650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8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②卸売業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18</xdr:row>
          <xdr:rowOff>57150</xdr:rowOff>
        </xdr:from>
        <xdr:to>
          <xdr:col>25</xdr:col>
          <xdr:colOff>31750</xdr:colOff>
          <xdr:row>19</xdr:row>
          <xdr:rowOff>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8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③小売業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18</xdr:row>
          <xdr:rowOff>38100</xdr:rowOff>
        </xdr:from>
        <xdr:to>
          <xdr:col>32</xdr:col>
          <xdr:colOff>0</xdr:colOff>
          <xdr:row>18</xdr:row>
          <xdr:rowOff>393700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8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④サービス業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18</xdr:row>
          <xdr:rowOff>69850</xdr:rowOff>
        </xdr:from>
        <xdr:to>
          <xdr:col>10</xdr:col>
          <xdr:colOff>222250</xdr:colOff>
          <xdr:row>19</xdr:row>
          <xdr:rowOff>12700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8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①製造業その他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32</xdr:row>
          <xdr:rowOff>19050</xdr:rowOff>
        </xdr:from>
        <xdr:to>
          <xdr:col>9</xdr:col>
          <xdr:colOff>190500</xdr:colOff>
          <xdr:row>32</xdr:row>
          <xdr:rowOff>266700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8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228600</xdr:rowOff>
        </xdr:from>
        <xdr:to>
          <xdr:col>9</xdr:col>
          <xdr:colOff>203200</xdr:colOff>
          <xdr:row>32</xdr:row>
          <xdr:rowOff>476250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8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438150</xdr:rowOff>
        </xdr:from>
        <xdr:to>
          <xdr:col>9</xdr:col>
          <xdr:colOff>203200</xdr:colOff>
          <xdr:row>32</xdr:row>
          <xdr:rowOff>698500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8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信用組合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641350</xdr:rowOff>
        </xdr:from>
        <xdr:to>
          <xdr:col>9</xdr:col>
          <xdr:colOff>203200</xdr:colOff>
          <xdr:row>33</xdr:row>
          <xdr:rowOff>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8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12700</xdr:rowOff>
        </xdr:from>
        <xdr:to>
          <xdr:col>18</xdr:col>
          <xdr:colOff>222250</xdr:colOff>
          <xdr:row>32</xdr:row>
          <xdr:rowOff>266700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8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本店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222250</xdr:rowOff>
        </xdr:from>
        <xdr:to>
          <xdr:col>18</xdr:col>
          <xdr:colOff>222250</xdr:colOff>
          <xdr:row>32</xdr:row>
          <xdr:rowOff>469900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8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412750</xdr:rowOff>
        </xdr:from>
        <xdr:to>
          <xdr:col>18</xdr:col>
          <xdr:colOff>222250</xdr:colOff>
          <xdr:row>32</xdr:row>
          <xdr:rowOff>660400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8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出張所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590550</xdr:rowOff>
        </xdr:from>
        <xdr:to>
          <xdr:col>18</xdr:col>
          <xdr:colOff>222250</xdr:colOff>
          <xdr:row>32</xdr:row>
          <xdr:rowOff>838200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8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32</xdr:row>
          <xdr:rowOff>114300</xdr:rowOff>
        </xdr:from>
        <xdr:to>
          <xdr:col>23</xdr:col>
          <xdr:colOff>171450</xdr:colOff>
          <xdr:row>32</xdr:row>
          <xdr:rowOff>361950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8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32</xdr:row>
          <xdr:rowOff>431800</xdr:rowOff>
        </xdr:from>
        <xdr:to>
          <xdr:col>23</xdr:col>
          <xdr:colOff>171450</xdr:colOff>
          <xdr:row>32</xdr:row>
          <xdr:rowOff>679450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8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27</xdr:row>
          <xdr:rowOff>247650</xdr:rowOff>
        </xdr:from>
        <xdr:to>
          <xdr:col>10</xdr:col>
          <xdr:colOff>184150</xdr:colOff>
          <xdr:row>29</xdr:row>
          <xdr:rowOff>57150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8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本店所在地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203200</xdr:colOff>
          <xdr:row>27</xdr:row>
          <xdr:rowOff>260350</xdr:rowOff>
        </xdr:from>
        <xdr:to>
          <xdr:col>15</xdr:col>
          <xdr:colOff>76200</xdr:colOff>
          <xdr:row>29</xdr:row>
          <xdr:rowOff>76200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8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特高受電事業所①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27</xdr:row>
          <xdr:rowOff>247650</xdr:rowOff>
        </xdr:from>
        <xdr:to>
          <xdr:col>21</xdr:col>
          <xdr:colOff>127000</xdr:colOff>
          <xdr:row>29</xdr:row>
          <xdr:rowOff>57150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8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特高受電事業所②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222250</xdr:colOff>
          <xdr:row>27</xdr:row>
          <xdr:rowOff>247650</xdr:rowOff>
        </xdr:from>
        <xdr:to>
          <xdr:col>27</xdr:col>
          <xdr:colOff>88900</xdr:colOff>
          <xdr:row>29</xdr:row>
          <xdr:rowOff>57150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8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特高受電事業所③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27</xdr:row>
          <xdr:rowOff>247650</xdr:rowOff>
        </xdr:from>
        <xdr:to>
          <xdr:col>32</xdr:col>
          <xdr:colOff>222250</xdr:colOff>
          <xdr:row>29</xdr:row>
          <xdr:rowOff>57150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8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その他（以下記入）</a:t>
              </a:r>
            </a:p>
          </xdr:txBody>
        </xdr:sp>
        <xdr:clientData/>
      </xdr:twoCellAnchor>
    </mc:Choice>
    <mc:Fallback/>
  </mc:AlternateContent>
  <xdr:twoCellAnchor>
    <xdr:from>
      <xdr:col>36</xdr:col>
      <xdr:colOff>126998</xdr:colOff>
      <xdr:row>11</xdr:row>
      <xdr:rowOff>0</xdr:rowOff>
    </xdr:from>
    <xdr:to>
      <xdr:col>76</xdr:col>
      <xdr:colOff>177007</xdr:colOff>
      <xdr:row>17</xdr:row>
      <xdr:rowOff>132556</xdr:rowOff>
    </xdr:to>
    <xdr:sp macro="" textlink="">
      <xdr:nvSpPr>
        <xdr:cNvPr id="3" name="吹き出し: 四角形 2">
          <a:extLst>
            <a:ext uri="{FF2B5EF4-FFF2-40B4-BE49-F238E27FC236}">
              <a16:creationId xmlns:a16="http://schemas.microsoft.com/office/drawing/2014/main" id="{00000000-0008-0000-0800-000003000000}"/>
            </a:ext>
          </a:extLst>
        </xdr:cNvPr>
        <xdr:cNvSpPr/>
      </xdr:nvSpPr>
      <xdr:spPr>
        <a:xfrm>
          <a:off x="8582023" y="2667000"/>
          <a:ext cx="8057359" cy="1389856"/>
        </a:xfrm>
        <a:prstGeom prst="wedgeRectCallout">
          <a:avLst>
            <a:gd name="adj1" fmla="val -52486"/>
            <a:gd name="adj2" fmla="val 780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中小企業のうち、次のア～ウのいずれかに該当するものは大企業とみなし、中小企業とみなしません。（みなし大企業）</a:t>
          </a:r>
        </a:p>
        <a:p>
          <a:pPr algn="l"/>
          <a:r>
            <a:rPr kumimoji="1" lang="ja-JP" altLang="en-US" sz="1100"/>
            <a:t>したがって、補助単価は大企業と同じ（補助上限額は</a:t>
          </a:r>
          <a:r>
            <a:rPr kumimoji="1" lang="en-US" altLang="ja-JP" sz="1100"/>
            <a:t>2</a:t>
          </a:r>
          <a:r>
            <a:rPr kumimoji="1" lang="ja-JP" altLang="en-US" sz="1100"/>
            <a:t>億円）となります。</a:t>
          </a:r>
        </a:p>
        <a:p>
          <a:pPr algn="l"/>
          <a:r>
            <a:rPr lang="en-US" altLang="ja-JP" sz="1100">
              <a:solidFill>
                <a:schemeClr val="lt1"/>
              </a:solidFill>
              <a:effectLst/>
              <a:latin typeface="+mn-lt"/>
              <a:ea typeface="+mn-ea"/>
              <a:cs typeface="+mn-cs"/>
            </a:rPr>
            <a:t>【</a:t>
          </a:r>
          <a:r>
            <a:rPr lang="ja-JP" altLang="en-US" sz="1100">
              <a:solidFill>
                <a:schemeClr val="lt1"/>
              </a:solidFill>
              <a:effectLst/>
              <a:latin typeface="+mn-lt"/>
              <a:ea typeface="+mn-ea"/>
              <a:cs typeface="+mn-cs"/>
            </a:rPr>
            <a:t>交付要綱第２条参照</a:t>
          </a:r>
          <a:r>
            <a:rPr lang="en-US" altLang="ja-JP" sz="1100">
              <a:solidFill>
                <a:schemeClr val="lt1"/>
              </a:solidFill>
              <a:effectLst/>
              <a:latin typeface="+mn-lt"/>
              <a:ea typeface="+mn-ea"/>
              <a:cs typeface="+mn-cs"/>
            </a:rPr>
            <a:t>】</a:t>
          </a:r>
        </a:p>
        <a:p>
          <a:pPr algn="l"/>
          <a:r>
            <a:rPr lang="ja-JP" altLang="ja-JP" sz="1100">
              <a:solidFill>
                <a:schemeClr val="lt1"/>
              </a:solidFill>
              <a:effectLst/>
              <a:latin typeface="+mn-lt"/>
              <a:ea typeface="+mn-ea"/>
              <a:cs typeface="+mn-cs"/>
            </a:rPr>
            <a:t>ア　発行済株式の総数又は出資金額の総額の２分の１以上を同一の大企業が所有している中小企業者</a:t>
          </a:r>
        </a:p>
        <a:p>
          <a:r>
            <a:rPr lang="ja-JP" altLang="ja-JP" sz="1100">
              <a:solidFill>
                <a:schemeClr val="lt1"/>
              </a:solidFill>
              <a:effectLst/>
              <a:latin typeface="+mn-lt"/>
              <a:ea typeface="+mn-ea"/>
              <a:cs typeface="+mn-cs"/>
            </a:rPr>
            <a:t>イ　発行済株式の総数又は出資金額の３分の２以上を大企業が所有している中小企業業者</a:t>
          </a:r>
        </a:p>
        <a:p>
          <a:r>
            <a:rPr lang="ja-JP" altLang="ja-JP" sz="1100">
              <a:solidFill>
                <a:schemeClr val="lt1"/>
              </a:solidFill>
              <a:effectLst/>
              <a:latin typeface="+mn-lt"/>
              <a:ea typeface="+mn-ea"/>
              <a:cs typeface="+mn-cs"/>
            </a:rPr>
            <a:t>ウ　大企業の役員又は職員を兼ねている者が、役員総数の２分の１以上を占めている中小企業者</a:t>
          </a:r>
          <a:endParaRPr lang="en-US" altLang="ja-JP" sz="1100">
            <a:solidFill>
              <a:schemeClr val="lt1"/>
            </a:solidFill>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704850</xdr:colOff>
      <xdr:row>0</xdr:row>
      <xdr:rowOff>15875</xdr:rowOff>
    </xdr:from>
    <xdr:to>
      <xdr:col>4</xdr:col>
      <xdr:colOff>1962150</xdr:colOff>
      <xdr:row>0</xdr:row>
      <xdr:rowOff>209550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6696075" y="15875"/>
          <a:ext cx="1257300" cy="19367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3743324</xdr:colOff>
      <xdr:row>0</xdr:row>
      <xdr:rowOff>28574</xdr:rowOff>
    </xdr:from>
    <xdr:to>
      <xdr:col>13</xdr:col>
      <xdr:colOff>4686300</xdr:colOff>
      <xdr:row>1</xdr:row>
      <xdr:rowOff>19050</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23177499" y="31749"/>
          <a:ext cx="939801" cy="206376"/>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omments" Target="../comments4.xml"/><Relationship Id="rId3" Type="http://schemas.openxmlformats.org/officeDocument/2006/relationships/vmlDrawing" Target="../drawings/vmlDrawing4.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printerSettings" Target="../printerSettings/printerSettings5.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omments" Target="../comments8.xml"/><Relationship Id="rId3" Type="http://schemas.openxmlformats.org/officeDocument/2006/relationships/vmlDrawing" Target="../drawings/vmlDrawing8.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2" Type="http://schemas.openxmlformats.org/officeDocument/2006/relationships/drawing" Target="../drawings/drawing6.xml"/><Relationship Id="rId16" Type="http://schemas.openxmlformats.org/officeDocument/2006/relationships/ctrlProp" Target="../ctrlProps/ctrlProp57.xml"/><Relationship Id="rId20" Type="http://schemas.openxmlformats.org/officeDocument/2006/relationships/ctrlProp" Target="../ctrlProps/ctrlProp61.xml"/><Relationship Id="rId1" Type="http://schemas.openxmlformats.org/officeDocument/2006/relationships/printerSettings" Target="../printerSettings/printerSettings9.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10" Type="http://schemas.openxmlformats.org/officeDocument/2006/relationships/ctrlProp" Target="../ctrlProps/ctrlProp51.xml"/><Relationship Id="rId19" Type="http://schemas.openxmlformats.org/officeDocument/2006/relationships/ctrlProp" Target="../ctrlProps/ctrlProp60.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E6AD7-A72C-411B-8978-C79905EE64BA}">
  <sheetPr>
    <tabColor rgb="FFFFC000"/>
    <pageSetUpPr fitToPage="1"/>
  </sheetPr>
  <dimension ref="A3:BG46"/>
  <sheetViews>
    <sheetView view="pageBreakPreview" zoomScaleNormal="85" zoomScaleSheetLayoutView="100" workbookViewId="0">
      <selection activeCell="M10" sqref="M10:T11"/>
    </sheetView>
  </sheetViews>
  <sheetFormatPr defaultColWidth="2.58203125" defaultRowHeight="18" customHeight="1"/>
  <cols>
    <col min="1" max="1" width="2.58203125" style="10"/>
    <col min="2" max="33" width="3.08203125" style="10" customWidth="1"/>
    <col min="34" max="16384" width="2.58203125" style="10"/>
  </cols>
  <sheetData>
    <row r="3" spans="1:59" ht="18" customHeight="1">
      <c r="B3" s="21" t="s">
        <v>9</v>
      </c>
      <c r="Y3" s="329" t="s">
        <v>35</v>
      </c>
      <c r="Z3" s="329"/>
      <c r="AA3" s="64">
        <v>6</v>
      </c>
      <c r="AB3" s="10" t="s">
        <v>14</v>
      </c>
      <c r="AC3" s="64"/>
      <c r="AD3" s="10" t="s">
        <v>12</v>
      </c>
      <c r="AE3" s="64"/>
      <c r="AF3" s="10" t="s">
        <v>13</v>
      </c>
      <c r="AG3" s="14"/>
    </row>
    <row r="4" spans="1:59" ht="9.75" customHeight="1">
      <c r="AG4" s="14"/>
    </row>
    <row r="5" spans="1:59" ht="49" customHeight="1">
      <c r="B5" s="330" t="s">
        <v>57</v>
      </c>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69"/>
    </row>
    <row r="6" spans="1:59" ht="18" customHeight="1">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7"/>
    </row>
    <row r="7" spans="1:59" ht="18" customHeight="1">
      <c r="C7" s="15"/>
      <c r="D7" s="15"/>
      <c r="E7" s="332" t="s">
        <v>48</v>
      </c>
      <c r="F7" s="332"/>
      <c r="G7" s="332"/>
      <c r="H7" s="332"/>
      <c r="I7" s="332"/>
      <c r="J7" s="332"/>
      <c r="K7" s="332"/>
      <c r="L7" s="332"/>
      <c r="M7" s="332"/>
      <c r="N7" s="332"/>
      <c r="O7" s="332"/>
      <c r="P7" s="332"/>
      <c r="Q7" s="332"/>
      <c r="R7" s="332"/>
      <c r="S7" s="332"/>
      <c r="T7" s="332"/>
      <c r="U7" s="332"/>
      <c r="V7" s="332"/>
      <c r="W7" s="332"/>
      <c r="X7" s="332"/>
      <c r="Y7" s="332"/>
      <c r="Z7" s="332"/>
      <c r="AA7" s="332"/>
      <c r="AB7" s="332"/>
      <c r="AC7" s="332"/>
      <c r="AD7" s="332"/>
      <c r="AE7" s="15"/>
      <c r="AF7" s="15"/>
      <c r="AG7" s="15"/>
    </row>
    <row r="8" spans="1:59" ht="18" customHeight="1">
      <c r="B8" s="15"/>
      <c r="C8" s="15"/>
      <c r="D8" s="15"/>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15"/>
      <c r="AF8" s="15"/>
      <c r="AG8" s="15"/>
    </row>
    <row r="9" spans="1:59" ht="7.5" customHeight="1" thickBot="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row>
    <row r="10" spans="1:59" ht="18" customHeight="1">
      <c r="O10" s="333">
        <f>'【10-12月】様式2-1'!U25</f>
        <v>28080000</v>
      </c>
      <c r="P10" s="334"/>
      <c r="Q10" s="334"/>
      <c r="R10" s="334"/>
      <c r="S10" s="334"/>
      <c r="T10" s="335"/>
    </row>
    <row r="11" spans="1:59" ht="18" customHeight="1" thickBot="1">
      <c r="B11" s="52"/>
      <c r="C11" s="52"/>
      <c r="D11" s="52"/>
      <c r="E11" s="52"/>
      <c r="F11" s="52"/>
      <c r="G11" s="52"/>
      <c r="H11" s="52"/>
      <c r="I11" s="52" t="s">
        <v>47</v>
      </c>
      <c r="J11" s="52"/>
      <c r="K11" s="52"/>
      <c r="L11" s="52"/>
      <c r="M11" s="52"/>
      <c r="N11" s="53"/>
      <c r="O11" s="336"/>
      <c r="P11" s="337"/>
      <c r="Q11" s="337"/>
      <c r="R11" s="337"/>
      <c r="S11" s="337"/>
      <c r="T11" s="338"/>
      <c r="U11" s="52" t="s">
        <v>44</v>
      </c>
      <c r="V11" s="54"/>
      <c r="W11" s="52"/>
      <c r="X11" s="52"/>
      <c r="Y11" s="52"/>
      <c r="Z11" s="52"/>
      <c r="AA11" s="52"/>
      <c r="AB11" s="52"/>
      <c r="AC11" s="52"/>
      <c r="AD11" s="52"/>
      <c r="AE11" s="52"/>
      <c r="AF11" s="52"/>
      <c r="AG11" s="52"/>
    </row>
    <row r="12" spans="1:59" ht="7.5" customHeight="1">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row>
    <row r="13" spans="1:59" ht="12" customHeight="1">
      <c r="B13" s="51"/>
      <c r="C13" s="51"/>
      <c r="D13" s="51"/>
      <c r="E13" s="51"/>
      <c r="F13" s="51"/>
      <c r="G13" s="51"/>
      <c r="H13" s="51"/>
      <c r="I13" s="51"/>
      <c r="J13" s="51"/>
      <c r="K13" s="51"/>
      <c r="L13" s="51"/>
      <c r="M13" s="51"/>
      <c r="N13" s="65"/>
      <c r="O13" s="51"/>
      <c r="P13" s="51"/>
      <c r="Q13" s="51"/>
      <c r="R13" s="51"/>
      <c r="S13" s="51"/>
      <c r="T13" s="51"/>
      <c r="U13" s="51"/>
      <c r="V13" s="51"/>
      <c r="W13" s="51"/>
      <c r="X13" s="51"/>
      <c r="Y13" s="51"/>
      <c r="Z13" s="51"/>
      <c r="AA13" s="51"/>
      <c r="AB13" s="51"/>
      <c r="AC13" s="51"/>
      <c r="AD13" s="51"/>
      <c r="AE13" s="51"/>
      <c r="AF13" s="51"/>
      <c r="AG13" s="51"/>
    </row>
    <row r="14" spans="1:59" ht="20.25" customHeight="1">
      <c r="A14" s="279" t="s">
        <v>56</v>
      </c>
      <c r="B14" s="359" t="s">
        <v>10</v>
      </c>
      <c r="C14" s="360"/>
      <c r="D14" s="360"/>
      <c r="E14" s="360"/>
      <c r="F14" s="361"/>
      <c r="G14" s="22" t="s">
        <v>2</v>
      </c>
      <c r="H14" s="362"/>
      <c r="I14" s="362"/>
      <c r="J14" s="363"/>
      <c r="K14" s="364"/>
      <c r="L14" s="365"/>
      <c r="M14" s="365"/>
      <c r="N14" s="365"/>
      <c r="O14" s="365"/>
      <c r="P14" s="365"/>
      <c r="Q14" s="365"/>
      <c r="R14" s="365"/>
      <c r="S14" s="365"/>
      <c r="T14" s="365"/>
      <c r="U14" s="365"/>
      <c r="V14" s="365"/>
      <c r="W14" s="365"/>
      <c r="X14" s="365"/>
      <c r="Y14" s="365"/>
      <c r="Z14" s="365"/>
      <c r="AA14" s="365"/>
      <c r="AB14" s="365"/>
      <c r="AC14" s="365"/>
      <c r="AD14" s="365"/>
      <c r="AE14" s="365"/>
      <c r="AF14" s="365"/>
      <c r="AG14" s="366"/>
      <c r="AH14" s="23"/>
      <c r="AI14" s="23"/>
      <c r="AW14" s="23"/>
      <c r="AX14" s="23"/>
      <c r="AY14" s="23"/>
      <c r="AZ14" s="23"/>
      <c r="BA14" s="23"/>
      <c r="BB14" s="23"/>
      <c r="BC14" s="23"/>
      <c r="BD14" s="23"/>
      <c r="BE14" s="23"/>
      <c r="BF14" s="23"/>
      <c r="BG14" s="23"/>
    </row>
    <row r="15" spans="1:59" ht="19.5" customHeight="1">
      <c r="A15" s="279"/>
      <c r="B15" s="343" t="s">
        <v>0</v>
      </c>
      <c r="C15" s="343"/>
      <c r="D15" s="343"/>
      <c r="E15" s="343"/>
      <c r="F15" s="344"/>
      <c r="G15" s="339"/>
      <c r="H15" s="340"/>
      <c r="I15" s="340"/>
      <c r="J15" s="340"/>
      <c r="K15" s="340"/>
      <c r="L15" s="340"/>
      <c r="M15" s="340"/>
      <c r="N15" s="340"/>
      <c r="O15" s="340"/>
      <c r="P15" s="340"/>
      <c r="Q15" s="341"/>
      <c r="R15" s="342" t="s">
        <v>15</v>
      </c>
      <c r="S15" s="343"/>
      <c r="T15" s="343"/>
      <c r="U15" s="343"/>
      <c r="V15" s="344"/>
      <c r="W15" s="348"/>
      <c r="X15" s="349"/>
      <c r="Y15" s="349"/>
      <c r="Z15" s="349"/>
      <c r="AA15" s="349"/>
      <c r="AB15" s="349"/>
      <c r="AC15" s="349"/>
      <c r="AD15" s="349"/>
      <c r="AE15" s="349"/>
      <c r="AF15" s="349"/>
      <c r="AG15" s="350"/>
      <c r="AW15" s="23"/>
      <c r="AX15" s="23"/>
      <c r="AY15" s="23"/>
      <c r="AZ15" s="23"/>
      <c r="BA15" s="23"/>
      <c r="BB15" s="23"/>
      <c r="BC15" s="23"/>
      <c r="BD15" s="23"/>
      <c r="BE15" s="23"/>
      <c r="BF15" s="23"/>
      <c r="BG15" s="23"/>
    </row>
    <row r="16" spans="1:59" ht="21.75" customHeight="1">
      <c r="A16" s="279"/>
      <c r="B16" s="351" t="s">
        <v>1</v>
      </c>
      <c r="C16" s="352"/>
      <c r="D16" s="352"/>
      <c r="E16" s="352"/>
      <c r="F16" s="353"/>
      <c r="G16" s="354" t="s">
        <v>134</v>
      </c>
      <c r="H16" s="355"/>
      <c r="I16" s="355"/>
      <c r="J16" s="355"/>
      <c r="K16" s="355"/>
      <c r="L16" s="355"/>
      <c r="M16" s="355"/>
      <c r="N16" s="355"/>
      <c r="O16" s="355"/>
      <c r="P16" s="355"/>
      <c r="Q16" s="356"/>
      <c r="R16" s="345"/>
      <c r="S16" s="346"/>
      <c r="T16" s="346"/>
      <c r="U16" s="346"/>
      <c r="V16" s="347"/>
      <c r="W16" s="296"/>
      <c r="X16" s="297"/>
      <c r="Y16" s="297"/>
      <c r="Z16" s="297"/>
      <c r="AA16" s="297"/>
      <c r="AB16" s="297"/>
      <c r="AC16" s="297"/>
      <c r="AD16" s="297"/>
      <c r="AE16" s="297"/>
      <c r="AF16" s="297"/>
      <c r="AG16" s="298"/>
      <c r="AR16" s="23"/>
      <c r="AW16" s="23"/>
      <c r="AX16" s="23"/>
      <c r="AY16" s="23"/>
      <c r="AZ16" s="23"/>
      <c r="BA16" s="23"/>
      <c r="BB16" s="23"/>
      <c r="BC16" s="23"/>
      <c r="BD16" s="23"/>
      <c r="BE16" s="23"/>
      <c r="BF16" s="23"/>
      <c r="BG16" s="23"/>
    </row>
    <row r="17" spans="1:59" ht="18" customHeight="1">
      <c r="A17" s="279"/>
      <c r="B17" s="346" t="s">
        <v>16</v>
      </c>
      <c r="C17" s="346"/>
      <c r="D17" s="346"/>
      <c r="E17" s="346"/>
      <c r="F17" s="347"/>
      <c r="G17" s="339"/>
      <c r="H17" s="340"/>
      <c r="I17" s="340"/>
      <c r="J17" s="340"/>
      <c r="K17" s="340"/>
      <c r="L17" s="340"/>
      <c r="M17" s="340"/>
      <c r="N17" s="340"/>
      <c r="O17" s="340"/>
      <c r="P17" s="340"/>
      <c r="Q17" s="341"/>
      <c r="R17" s="374" t="s">
        <v>11</v>
      </c>
      <c r="S17" s="375"/>
      <c r="T17" s="375"/>
      <c r="U17" s="375"/>
      <c r="V17" s="376"/>
      <c r="W17" s="27"/>
      <c r="X17" s="27"/>
      <c r="Y17" s="27"/>
      <c r="Z17" s="27"/>
      <c r="AA17" s="307"/>
      <c r="AB17" s="32"/>
      <c r="AC17" s="307"/>
      <c r="AD17" s="32"/>
      <c r="AE17" s="307"/>
      <c r="AF17" s="32"/>
      <c r="AG17" s="28"/>
      <c r="AW17" s="23"/>
      <c r="AX17" s="23"/>
      <c r="AY17" s="23"/>
      <c r="AZ17" s="23"/>
      <c r="BA17" s="23"/>
      <c r="BB17" s="23"/>
      <c r="BC17" s="23"/>
      <c r="BD17" s="23"/>
      <c r="BE17" s="23"/>
      <c r="BF17" s="23"/>
      <c r="BG17" s="23"/>
    </row>
    <row r="18" spans="1:59" ht="24.75" customHeight="1">
      <c r="A18" s="279"/>
      <c r="B18" s="351" t="s">
        <v>17</v>
      </c>
      <c r="C18" s="352"/>
      <c r="D18" s="352"/>
      <c r="E18" s="352"/>
      <c r="F18" s="353"/>
      <c r="G18" s="367"/>
      <c r="H18" s="368"/>
      <c r="I18" s="368"/>
      <c r="J18" s="368"/>
      <c r="K18" s="368"/>
      <c r="L18" s="368"/>
      <c r="M18" s="368"/>
      <c r="N18" s="368"/>
      <c r="O18" s="368"/>
      <c r="P18" s="368"/>
      <c r="Q18" s="369"/>
      <c r="R18" s="377"/>
      <c r="S18" s="378"/>
      <c r="T18" s="378"/>
      <c r="U18" s="378"/>
      <c r="V18" s="379"/>
      <c r="W18" s="29"/>
      <c r="X18" s="29"/>
      <c r="Y18" s="29"/>
      <c r="Z18" s="29"/>
      <c r="AA18" s="308"/>
      <c r="AB18" s="55" t="s">
        <v>14</v>
      </c>
      <c r="AC18" s="308"/>
      <c r="AD18" s="55" t="s">
        <v>12</v>
      </c>
      <c r="AE18" s="308"/>
      <c r="AF18" s="55" t="s">
        <v>13</v>
      </c>
      <c r="AG18" s="30"/>
      <c r="AO18" s="23"/>
      <c r="AW18" s="23"/>
      <c r="AX18" s="23"/>
      <c r="AY18" s="23"/>
      <c r="AZ18" s="23"/>
      <c r="BA18" s="23"/>
      <c r="BB18" s="23"/>
      <c r="BC18" s="23"/>
      <c r="BD18" s="23"/>
      <c r="BE18" s="23"/>
      <c r="BF18" s="23"/>
      <c r="BG18" s="23"/>
    </row>
    <row r="19" spans="1:59" s="1" customFormat="1" ht="32.25" customHeight="1">
      <c r="A19" s="279"/>
      <c r="B19" s="370" t="s">
        <v>53</v>
      </c>
      <c r="C19" s="370"/>
      <c r="D19" s="370"/>
      <c r="E19" s="370"/>
      <c r="F19" s="371"/>
      <c r="G19" s="34"/>
      <c r="H19" s="33"/>
      <c r="I19" s="33"/>
      <c r="J19" s="33"/>
      <c r="K19" s="33"/>
      <c r="L19" s="33"/>
      <c r="M19" s="46"/>
      <c r="N19" s="33"/>
      <c r="O19" s="33"/>
      <c r="P19" s="33"/>
      <c r="Q19" s="33"/>
      <c r="R19" s="33"/>
      <c r="S19" s="33"/>
      <c r="T19" s="40"/>
      <c r="U19" s="33"/>
      <c r="V19" s="33"/>
      <c r="W19" s="33"/>
      <c r="X19" s="33"/>
      <c r="Y19" s="33"/>
      <c r="Z19" s="33"/>
      <c r="AA19" s="40"/>
      <c r="AB19" s="38"/>
      <c r="AC19" s="33"/>
      <c r="AD19" s="38"/>
      <c r="AE19" s="38"/>
      <c r="AF19" s="38"/>
      <c r="AG19" s="39"/>
    </row>
    <row r="20" spans="1:59" s="1" customFormat="1" ht="18.75" customHeight="1">
      <c r="A20" s="279"/>
      <c r="B20" s="372" t="s">
        <v>27</v>
      </c>
      <c r="C20" s="372"/>
      <c r="D20" s="372"/>
      <c r="E20" s="372"/>
      <c r="F20" s="372"/>
      <c r="G20" s="50"/>
      <c r="H20" s="24" t="s">
        <v>25</v>
      </c>
      <c r="I20" s="24"/>
      <c r="J20" s="24"/>
      <c r="K20" s="24"/>
      <c r="L20" s="24"/>
      <c r="M20" s="41"/>
      <c r="N20" s="24"/>
      <c r="O20" s="24" t="s">
        <v>26</v>
      </c>
      <c r="P20" s="24"/>
      <c r="Q20" s="24"/>
      <c r="R20" s="24"/>
      <c r="S20" s="24"/>
      <c r="T20" s="45"/>
      <c r="U20" s="24"/>
      <c r="V20" s="24" t="s">
        <v>24</v>
      </c>
      <c r="W20" s="24"/>
      <c r="X20" s="24"/>
      <c r="Y20" s="24"/>
      <c r="Z20" s="24"/>
      <c r="AA20" s="45"/>
      <c r="AB20" s="31"/>
      <c r="AC20" s="24" t="s">
        <v>24</v>
      </c>
      <c r="AD20" s="31"/>
      <c r="AE20" s="31"/>
      <c r="AF20" s="31"/>
      <c r="AG20" s="172"/>
      <c r="AH20" s="164"/>
    </row>
    <row r="21" spans="1:59" s="1" customFormat="1" ht="18.75" customHeight="1">
      <c r="A21" s="279"/>
      <c r="B21" s="373"/>
      <c r="C21" s="373"/>
      <c r="D21" s="373"/>
      <c r="E21" s="373"/>
      <c r="F21" s="373"/>
      <c r="G21" s="26"/>
      <c r="H21" s="24" t="s">
        <v>21</v>
      </c>
      <c r="I21" s="24"/>
      <c r="J21" s="24"/>
      <c r="K21" s="24"/>
      <c r="L21" s="25"/>
      <c r="M21" s="42"/>
      <c r="N21" s="24"/>
      <c r="O21" s="24" t="s">
        <v>22</v>
      </c>
      <c r="P21" s="24"/>
      <c r="Q21" s="24"/>
      <c r="R21" s="24"/>
      <c r="S21" s="24"/>
      <c r="T21" s="43"/>
      <c r="U21" s="24"/>
      <c r="V21" s="24" t="s">
        <v>23</v>
      </c>
      <c r="W21" s="24"/>
      <c r="X21" s="24"/>
      <c r="Y21" s="24"/>
      <c r="Z21" s="24"/>
      <c r="AA21" s="43"/>
      <c r="AB21" s="31"/>
      <c r="AC21" s="24" t="s">
        <v>22</v>
      </c>
      <c r="AD21" s="31"/>
      <c r="AE21" s="31"/>
      <c r="AF21" s="31"/>
      <c r="AG21" s="37"/>
    </row>
    <row r="22" spans="1:59" s="1" customFormat="1" ht="50" customHeight="1">
      <c r="A22" s="279"/>
      <c r="B22" s="317" t="s">
        <v>20</v>
      </c>
      <c r="C22" s="317"/>
      <c r="D22" s="317"/>
      <c r="E22" s="317"/>
      <c r="F22" s="318"/>
      <c r="G22" s="319"/>
      <c r="H22" s="320"/>
      <c r="I22" s="320"/>
      <c r="J22" s="66" t="s">
        <v>44</v>
      </c>
      <c r="K22" s="321" t="s">
        <v>50</v>
      </c>
      <c r="L22" s="322"/>
      <c r="M22" s="323"/>
      <c r="N22" s="324"/>
      <c r="O22" s="325"/>
      <c r="P22" s="325"/>
      <c r="Q22" s="44" t="s">
        <v>51</v>
      </c>
      <c r="R22" s="326" t="s">
        <v>52</v>
      </c>
      <c r="S22" s="327"/>
      <c r="T22" s="328"/>
      <c r="U22" s="324" t="s">
        <v>118</v>
      </c>
      <c r="V22" s="325"/>
      <c r="W22" s="325"/>
      <c r="X22" s="357">
        <f>IF(U22="中小企業",1.8,0.9)</f>
        <v>1.8</v>
      </c>
      <c r="Y22" s="357"/>
      <c r="Z22" s="358" t="s">
        <v>119</v>
      </c>
      <c r="AA22" s="358"/>
      <c r="AB22" s="358"/>
      <c r="AC22" s="144"/>
      <c r="AD22" s="144"/>
      <c r="AE22" s="144"/>
      <c r="AF22" s="144"/>
      <c r="AG22" s="145"/>
      <c r="AP22" s="3"/>
      <c r="AW22" s="3"/>
    </row>
    <row r="23" spans="1:59" ht="31.5" customHeight="1">
      <c r="A23" s="279" t="s">
        <v>29</v>
      </c>
      <c r="B23" s="309" t="s">
        <v>31</v>
      </c>
      <c r="C23" s="309"/>
      <c r="D23" s="309"/>
      <c r="E23" s="309"/>
      <c r="F23" s="310"/>
      <c r="G23" s="36" t="s">
        <v>18</v>
      </c>
      <c r="H23" s="311" t="s">
        <v>116</v>
      </c>
      <c r="I23" s="277"/>
      <c r="J23" s="277"/>
      <c r="K23" s="277"/>
      <c r="L23" s="277"/>
      <c r="M23" s="277"/>
      <c r="N23" s="277"/>
      <c r="O23" s="312"/>
      <c r="P23" s="35" t="s">
        <v>19</v>
      </c>
      <c r="Q23" s="33" t="s">
        <v>2</v>
      </c>
      <c r="R23" s="277"/>
      <c r="S23" s="277"/>
      <c r="T23" s="278"/>
      <c r="U23" s="272"/>
      <c r="V23" s="273"/>
      <c r="W23" s="273"/>
      <c r="X23" s="273"/>
      <c r="Y23" s="273"/>
      <c r="Z23" s="273"/>
      <c r="AA23" s="273"/>
      <c r="AB23" s="313"/>
      <c r="AC23" s="313"/>
      <c r="AD23" s="313"/>
      <c r="AE23" s="313"/>
      <c r="AF23" s="313"/>
      <c r="AG23" s="314"/>
      <c r="AH23" s="23"/>
      <c r="AI23" s="23"/>
      <c r="AL23" s="23"/>
      <c r="AW23" s="23"/>
      <c r="AX23" s="23"/>
      <c r="AY23" s="23"/>
      <c r="AZ23" s="23"/>
      <c r="BA23" s="23"/>
      <c r="BB23" s="23"/>
      <c r="BC23" s="23"/>
      <c r="BD23" s="23"/>
      <c r="BE23" s="23"/>
      <c r="BF23" s="23"/>
      <c r="BG23" s="23"/>
    </row>
    <row r="24" spans="1:59" ht="31.5" customHeight="1">
      <c r="A24" s="279"/>
      <c r="B24" s="275" t="s">
        <v>54</v>
      </c>
      <c r="C24" s="275"/>
      <c r="D24" s="275"/>
      <c r="E24" s="275"/>
      <c r="F24" s="276"/>
      <c r="G24" s="36" t="s">
        <v>18</v>
      </c>
      <c r="H24" s="311" t="s">
        <v>117</v>
      </c>
      <c r="I24" s="277"/>
      <c r="J24" s="277"/>
      <c r="K24" s="277"/>
      <c r="L24" s="277"/>
      <c r="M24" s="277"/>
      <c r="N24" s="277"/>
      <c r="O24" s="312"/>
      <c r="P24" s="35" t="s">
        <v>19</v>
      </c>
      <c r="Q24" s="33" t="s">
        <v>2</v>
      </c>
      <c r="R24" s="315"/>
      <c r="S24" s="315"/>
      <c r="T24" s="316"/>
      <c r="U24" s="272"/>
      <c r="V24" s="273"/>
      <c r="W24" s="273"/>
      <c r="X24" s="273"/>
      <c r="Y24" s="273"/>
      <c r="Z24" s="273"/>
      <c r="AA24" s="273"/>
      <c r="AB24" s="273"/>
      <c r="AC24" s="273"/>
      <c r="AD24" s="273"/>
      <c r="AE24" s="273"/>
      <c r="AF24" s="273"/>
      <c r="AG24" s="274"/>
      <c r="AH24" s="23"/>
      <c r="AI24" s="23"/>
      <c r="AW24" s="23"/>
      <c r="AX24" s="23"/>
      <c r="AY24" s="23"/>
      <c r="AZ24" s="23"/>
      <c r="BA24" s="23"/>
      <c r="BB24" s="23"/>
      <c r="BC24" s="23"/>
      <c r="BD24" s="23"/>
      <c r="BE24" s="23"/>
      <c r="BF24" s="23"/>
      <c r="BG24" s="23"/>
    </row>
    <row r="25" spans="1:59" ht="31.5" customHeight="1">
      <c r="A25" s="279"/>
      <c r="B25" s="275" t="s">
        <v>55</v>
      </c>
      <c r="C25" s="275"/>
      <c r="D25" s="275"/>
      <c r="E25" s="275"/>
      <c r="F25" s="276"/>
      <c r="G25" s="36" t="s">
        <v>18</v>
      </c>
      <c r="H25" s="311"/>
      <c r="I25" s="277"/>
      <c r="J25" s="277"/>
      <c r="K25" s="277"/>
      <c r="L25" s="277"/>
      <c r="M25" s="277"/>
      <c r="N25" s="277"/>
      <c r="O25" s="312"/>
      <c r="P25" s="35" t="s">
        <v>19</v>
      </c>
      <c r="Q25" s="33" t="s">
        <v>2</v>
      </c>
      <c r="R25" s="277"/>
      <c r="S25" s="277"/>
      <c r="T25" s="278"/>
      <c r="U25" s="62"/>
      <c r="V25" s="62"/>
      <c r="W25" s="62"/>
      <c r="X25" s="62"/>
      <c r="Y25" s="62"/>
      <c r="Z25" s="62"/>
      <c r="AA25" s="62"/>
      <c r="AB25" s="62"/>
      <c r="AC25" s="62"/>
      <c r="AD25" s="62"/>
      <c r="AE25" s="62"/>
      <c r="AF25" s="62"/>
      <c r="AG25" s="63"/>
      <c r="AH25" s="23"/>
      <c r="AI25" s="23"/>
      <c r="AM25" s="23"/>
      <c r="AW25" s="23"/>
      <c r="AX25" s="23"/>
      <c r="AY25" s="23"/>
      <c r="AZ25" s="23"/>
      <c r="BA25" s="23"/>
      <c r="BB25" s="23"/>
      <c r="BC25" s="23"/>
      <c r="BD25" s="23"/>
      <c r="BE25" s="23"/>
      <c r="BF25" s="23"/>
      <c r="BG25" s="23"/>
    </row>
    <row r="26" spans="1:59" ht="18" customHeight="1">
      <c r="A26" s="279" t="s">
        <v>30</v>
      </c>
      <c r="B26" s="280" t="s">
        <v>32</v>
      </c>
      <c r="C26" s="281"/>
      <c r="D26" s="281"/>
      <c r="E26" s="281"/>
      <c r="F26" s="281"/>
      <c r="G26" s="282"/>
      <c r="H26" s="283"/>
      <c r="I26" s="283"/>
      <c r="J26" s="283"/>
      <c r="K26" s="283"/>
      <c r="L26" s="283"/>
      <c r="M26" s="283"/>
      <c r="N26" s="283"/>
      <c r="O26" s="283"/>
      <c r="P26" s="283"/>
      <c r="Q26" s="283"/>
      <c r="R26" s="284" t="s">
        <v>33</v>
      </c>
      <c r="S26" s="285"/>
      <c r="T26" s="285"/>
      <c r="U26" s="285"/>
      <c r="V26" s="286"/>
      <c r="W26" s="290"/>
      <c r="X26" s="291"/>
      <c r="Y26" s="291"/>
      <c r="Z26" s="291"/>
      <c r="AA26" s="291"/>
      <c r="AB26" s="291"/>
      <c r="AC26" s="291"/>
      <c r="AD26" s="291"/>
      <c r="AE26" s="291"/>
      <c r="AF26" s="291"/>
      <c r="AG26" s="292"/>
      <c r="AQ26" s="23"/>
      <c r="AR26" s="23"/>
      <c r="AS26" s="23"/>
      <c r="AT26" s="23"/>
      <c r="AU26" s="23"/>
      <c r="AV26" s="23"/>
      <c r="AW26" s="23"/>
      <c r="AX26" s="23"/>
      <c r="AY26" s="23"/>
      <c r="AZ26" s="23"/>
      <c r="BA26" s="23"/>
      <c r="BB26" s="23"/>
      <c r="BC26" s="23"/>
    </row>
    <row r="27" spans="1:59" ht="15.75" customHeight="1">
      <c r="A27" s="279"/>
      <c r="B27" s="281"/>
      <c r="C27" s="281"/>
      <c r="D27" s="281"/>
      <c r="E27" s="281"/>
      <c r="F27" s="281"/>
      <c r="G27" s="283"/>
      <c r="H27" s="283"/>
      <c r="I27" s="283"/>
      <c r="J27" s="283"/>
      <c r="K27" s="283"/>
      <c r="L27" s="283"/>
      <c r="M27" s="283"/>
      <c r="N27" s="283"/>
      <c r="O27" s="283"/>
      <c r="P27" s="283"/>
      <c r="Q27" s="283"/>
      <c r="R27" s="287"/>
      <c r="S27" s="288"/>
      <c r="T27" s="288"/>
      <c r="U27" s="288"/>
      <c r="V27" s="289"/>
      <c r="W27" s="293"/>
      <c r="X27" s="294"/>
      <c r="Y27" s="294"/>
      <c r="Z27" s="294"/>
      <c r="AA27" s="294"/>
      <c r="AB27" s="294"/>
      <c r="AC27" s="294"/>
      <c r="AD27" s="294"/>
      <c r="AE27" s="294"/>
      <c r="AF27" s="294"/>
      <c r="AG27" s="295"/>
      <c r="AJ27" s="23"/>
      <c r="AK27" s="23"/>
      <c r="AM27" s="23"/>
      <c r="AQ27" s="23"/>
      <c r="AR27" s="23"/>
      <c r="AS27" s="23"/>
      <c r="AT27" s="23"/>
      <c r="AU27" s="23"/>
      <c r="AV27" s="23"/>
      <c r="AW27" s="23"/>
      <c r="AX27" s="23"/>
      <c r="AY27" s="23"/>
      <c r="AZ27" s="23"/>
      <c r="BA27" s="23"/>
      <c r="BB27" s="23"/>
      <c r="BC27" s="23"/>
    </row>
    <row r="28" spans="1:59" ht="24.75" customHeight="1">
      <c r="A28" s="279"/>
      <c r="B28" s="280" t="s">
        <v>34</v>
      </c>
      <c r="C28" s="280"/>
      <c r="D28" s="280"/>
      <c r="E28" s="280"/>
      <c r="F28" s="280"/>
      <c r="G28" s="296"/>
      <c r="H28" s="297"/>
      <c r="I28" s="297"/>
      <c r="J28" s="297"/>
      <c r="K28" s="297"/>
      <c r="L28" s="297"/>
      <c r="M28" s="297"/>
      <c r="N28" s="297"/>
      <c r="O28" s="297"/>
      <c r="P28" s="297"/>
      <c r="Q28" s="298"/>
      <c r="R28" s="287" t="s">
        <v>28</v>
      </c>
      <c r="S28" s="288"/>
      <c r="T28" s="288"/>
      <c r="U28" s="288"/>
      <c r="V28" s="289"/>
      <c r="W28" s="299"/>
      <c r="X28" s="300"/>
      <c r="Y28" s="300"/>
      <c r="Z28" s="300"/>
      <c r="AA28" s="300"/>
      <c r="AB28" s="300"/>
      <c r="AC28" s="300"/>
      <c r="AD28" s="300"/>
      <c r="AE28" s="300"/>
      <c r="AF28" s="300"/>
      <c r="AG28" s="301"/>
      <c r="AQ28" s="23"/>
      <c r="AR28" s="23"/>
      <c r="AS28" s="23"/>
      <c r="AT28" s="23"/>
      <c r="AU28" s="23"/>
      <c r="AV28" s="23"/>
      <c r="AW28" s="23"/>
      <c r="AX28" s="23"/>
      <c r="AY28" s="23"/>
      <c r="AZ28" s="23"/>
      <c r="BA28" s="23"/>
      <c r="BB28" s="23"/>
      <c r="BC28" s="23"/>
    </row>
    <row r="29" spans="1:59" ht="18" customHeight="1">
      <c r="A29" s="279"/>
      <c r="B29" s="280" t="s">
        <v>36</v>
      </c>
      <c r="C29" s="280"/>
      <c r="D29" s="280"/>
      <c r="E29" s="280"/>
      <c r="F29" s="280"/>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row>
    <row r="30" spans="1:59" ht="18" customHeight="1">
      <c r="A30" s="279"/>
      <c r="B30" s="280"/>
      <c r="C30" s="280"/>
      <c r="D30" s="280"/>
      <c r="E30" s="280"/>
      <c r="F30" s="280"/>
      <c r="G30" s="56" t="s">
        <v>2</v>
      </c>
      <c r="H30" s="303"/>
      <c r="I30" s="303"/>
      <c r="J30" s="303"/>
      <c r="K30" s="304"/>
      <c r="L30" s="305"/>
      <c r="M30" s="305"/>
      <c r="N30" s="305"/>
      <c r="O30" s="305"/>
      <c r="P30" s="305"/>
      <c r="Q30" s="305"/>
      <c r="R30" s="305"/>
      <c r="S30" s="305"/>
      <c r="T30" s="305"/>
      <c r="U30" s="305"/>
      <c r="V30" s="305"/>
      <c r="W30" s="305"/>
      <c r="X30" s="305"/>
      <c r="Y30" s="305"/>
      <c r="Z30" s="305"/>
      <c r="AA30" s="305"/>
      <c r="AB30" s="305"/>
      <c r="AC30" s="305"/>
      <c r="AD30" s="305"/>
      <c r="AE30" s="305"/>
      <c r="AF30" s="305"/>
      <c r="AG30" s="306"/>
    </row>
    <row r="31" spans="1:59" ht="18" customHeight="1" thickBot="1">
      <c r="B31" s="51"/>
      <c r="C31" s="16" t="s">
        <v>7</v>
      </c>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row>
    <row r="32" spans="1:59" ht="18" customHeight="1">
      <c r="B32" s="51"/>
      <c r="C32" s="259" t="s">
        <v>3</v>
      </c>
      <c r="D32" s="260"/>
      <c r="E32" s="260"/>
      <c r="F32" s="260"/>
      <c r="G32" s="260"/>
      <c r="H32" s="260"/>
      <c r="I32" s="260"/>
      <c r="J32" s="261"/>
      <c r="K32" s="260" t="s">
        <v>4</v>
      </c>
      <c r="L32" s="260"/>
      <c r="M32" s="260"/>
      <c r="N32" s="260"/>
      <c r="O32" s="260"/>
      <c r="P32" s="260"/>
      <c r="Q32" s="260"/>
      <c r="R32" s="260"/>
      <c r="S32" s="261"/>
      <c r="T32" s="262" t="s">
        <v>5</v>
      </c>
      <c r="U32" s="260"/>
      <c r="V32" s="260"/>
      <c r="W32" s="260"/>
      <c r="X32" s="260"/>
      <c r="Y32" s="261"/>
      <c r="Z32" s="263" t="s">
        <v>8</v>
      </c>
      <c r="AA32" s="264"/>
      <c r="AB32" s="264"/>
      <c r="AC32" s="264"/>
      <c r="AD32" s="264"/>
      <c r="AE32" s="264"/>
      <c r="AF32" s="265"/>
      <c r="AG32" s="51"/>
    </row>
    <row r="33" spans="2:36" ht="68.25" customHeight="1">
      <c r="B33" s="51"/>
      <c r="C33" s="266"/>
      <c r="D33" s="267"/>
      <c r="E33" s="267"/>
      <c r="F33" s="267"/>
      <c r="G33" s="267"/>
      <c r="H33" s="47"/>
      <c r="I33" s="47"/>
      <c r="J33" s="47"/>
      <c r="K33" s="268"/>
      <c r="L33" s="267"/>
      <c r="M33" s="267"/>
      <c r="N33" s="267"/>
      <c r="O33" s="267"/>
      <c r="P33" s="267"/>
      <c r="Q33" s="48"/>
      <c r="R33" s="48"/>
      <c r="S33" s="49"/>
      <c r="T33" s="269"/>
      <c r="U33" s="270"/>
      <c r="V33" s="270"/>
      <c r="W33" s="270"/>
      <c r="X33" s="270"/>
      <c r="Y33" s="271"/>
      <c r="Z33" s="57"/>
      <c r="AA33" s="58"/>
      <c r="AB33" s="58"/>
      <c r="AC33" s="58"/>
      <c r="AD33" s="58"/>
      <c r="AE33" s="58"/>
      <c r="AF33" s="59"/>
      <c r="AG33" s="51"/>
    </row>
    <row r="34" spans="2:36" ht="19.5" customHeight="1">
      <c r="B34" s="51"/>
      <c r="C34" s="251" t="s">
        <v>6</v>
      </c>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3"/>
      <c r="AG34" s="51"/>
    </row>
    <row r="35" spans="2:36" ht="27" customHeight="1" thickBot="1">
      <c r="B35" s="51"/>
      <c r="C35" s="12"/>
      <c r="D35" s="13"/>
      <c r="E35" s="13"/>
      <c r="F35" s="13"/>
      <c r="G35" s="13"/>
      <c r="H35" s="13"/>
      <c r="I35" s="13"/>
      <c r="J35" s="13"/>
      <c r="K35" s="13"/>
      <c r="L35" s="13"/>
      <c r="M35" s="13"/>
      <c r="N35" s="13"/>
      <c r="O35" s="13"/>
      <c r="P35" s="13"/>
      <c r="Q35" s="13"/>
      <c r="R35" s="13"/>
      <c r="S35" s="13"/>
      <c r="T35" s="13"/>
      <c r="U35" s="13"/>
      <c r="V35" s="13"/>
      <c r="W35" s="60"/>
      <c r="X35" s="60"/>
      <c r="Y35" s="60"/>
      <c r="Z35" s="60"/>
      <c r="AA35" s="60"/>
      <c r="AB35" s="60"/>
      <c r="AC35" s="60"/>
      <c r="AD35" s="60"/>
      <c r="AE35" s="60"/>
      <c r="AF35" s="61"/>
      <c r="AG35" s="51"/>
    </row>
    <row r="36" spans="2:36" ht="19.5" customHeight="1">
      <c r="B36" s="51"/>
      <c r="C36" s="2" t="s">
        <v>45</v>
      </c>
      <c r="D36" s="18"/>
      <c r="E36" s="18"/>
      <c r="F36" s="18"/>
      <c r="G36" s="18"/>
      <c r="H36" s="18"/>
      <c r="I36" s="18"/>
      <c r="J36" s="18"/>
      <c r="K36" s="18"/>
      <c r="L36" s="18"/>
      <c r="M36" s="18"/>
      <c r="N36" s="18"/>
      <c r="O36" s="18"/>
      <c r="P36" s="18"/>
      <c r="Q36" s="18"/>
      <c r="R36" s="18"/>
      <c r="S36" s="18"/>
      <c r="T36" s="18"/>
      <c r="U36" s="18"/>
      <c r="V36" s="18"/>
      <c r="W36" s="19"/>
      <c r="X36" s="19"/>
      <c r="Y36" s="19"/>
      <c r="Z36" s="19"/>
      <c r="AA36" s="19"/>
      <c r="AB36" s="19"/>
      <c r="AC36" s="19"/>
      <c r="AD36" s="19"/>
      <c r="AE36" s="19"/>
      <c r="AF36" s="19"/>
      <c r="AG36" s="51"/>
      <c r="AJ36" s="17"/>
    </row>
    <row r="37" spans="2:36" ht="18" customHeight="1">
      <c r="B37" s="51"/>
      <c r="C37" s="2" t="s">
        <v>46</v>
      </c>
      <c r="D37" s="18"/>
      <c r="E37" s="18"/>
      <c r="F37" s="18"/>
      <c r="G37" s="18"/>
      <c r="H37" s="18"/>
      <c r="I37" s="18"/>
      <c r="J37" s="18"/>
      <c r="K37" s="18"/>
      <c r="L37" s="18"/>
      <c r="M37" s="18"/>
      <c r="N37" s="18"/>
      <c r="O37" s="18"/>
      <c r="P37" s="18"/>
      <c r="Q37" s="18"/>
      <c r="R37" s="18"/>
      <c r="S37" s="18"/>
      <c r="T37" s="18"/>
      <c r="U37" s="18"/>
      <c r="V37" s="18"/>
      <c r="W37" s="19"/>
      <c r="X37" s="19"/>
      <c r="Y37" s="19"/>
      <c r="Z37" s="19"/>
      <c r="AA37" s="19"/>
      <c r="AB37" s="19"/>
      <c r="AC37" s="19"/>
      <c r="AD37" s="19"/>
      <c r="AE37" s="19"/>
      <c r="AF37" s="19"/>
      <c r="AG37" s="51"/>
      <c r="AJ37" s="20"/>
    </row>
    <row r="38" spans="2:36" ht="18" customHeight="1">
      <c r="B38" s="51"/>
      <c r="C38" s="254" t="s">
        <v>37</v>
      </c>
      <c r="D38" s="254"/>
      <c r="E38" s="254"/>
      <c r="F38" s="254"/>
      <c r="G38" s="255" t="s">
        <v>39</v>
      </c>
      <c r="H38" s="255"/>
      <c r="I38" s="255"/>
      <c r="J38" s="255"/>
      <c r="K38" s="255"/>
      <c r="L38" s="255"/>
      <c r="M38" s="255"/>
      <c r="N38" s="256" t="s">
        <v>40</v>
      </c>
      <c r="O38" s="256"/>
      <c r="P38" s="256"/>
      <c r="Q38" s="256"/>
      <c r="R38" s="256"/>
      <c r="S38" s="256"/>
      <c r="T38" s="256"/>
      <c r="U38" s="256" t="s">
        <v>41</v>
      </c>
      <c r="V38" s="256"/>
      <c r="W38" s="256"/>
      <c r="X38" s="256"/>
      <c r="Y38" s="256"/>
      <c r="Z38" s="256"/>
      <c r="AA38" s="256"/>
      <c r="AB38" s="255" t="s">
        <v>38</v>
      </c>
      <c r="AC38" s="255"/>
      <c r="AD38" s="255"/>
      <c r="AE38" s="255"/>
      <c r="AF38" s="255"/>
      <c r="AG38" s="51"/>
      <c r="AJ38" s="20"/>
    </row>
    <row r="39" spans="2:36" ht="11.25" customHeight="1">
      <c r="B39" s="51"/>
      <c r="C39" s="254"/>
      <c r="D39" s="254"/>
      <c r="E39" s="254"/>
      <c r="F39" s="254"/>
      <c r="G39" s="255"/>
      <c r="H39" s="255"/>
      <c r="I39" s="255"/>
      <c r="J39" s="255"/>
      <c r="K39" s="255"/>
      <c r="L39" s="255"/>
      <c r="M39" s="255"/>
      <c r="N39" s="256"/>
      <c r="O39" s="256"/>
      <c r="P39" s="256"/>
      <c r="Q39" s="256"/>
      <c r="R39" s="256"/>
      <c r="S39" s="256"/>
      <c r="T39" s="256"/>
      <c r="U39" s="256"/>
      <c r="V39" s="256"/>
      <c r="W39" s="256"/>
      <c r="X39" s="256"/>
      <c r="Y39" s="256"/>
      <c r="Z39" s="256"/>
      <c r="AA39" s="256"/>
      <c r="AB39" s="255"/>
      <c r="AC39" s="255"/>
      <c r="AD39" s="255"/>
      <c r="AE39" s="255"/>
      <c r="AF39" s="255"/>
      <c r="AG39" s="51"/>
      <c r="AJ39" s="20"/>
    </row>
    <row r="40" spans="2:36" ht="27" customHeight="1">
      <c r="B40" s="51"/>
      <c r="C40" s="254"/>
      <c r="D40" s="254"/>
      <c r="E40" s="254"/>
      <c r="F40" s="254"/>
      <c r="G40" s="257" t="s">
        <v>42</v>
      </c>
      <c r="H40" s="257"/>
      <c r="I40" s="257"/>
      <c r="J40" s="257"/>
      <c r="K40" s="257"/>
      <c r="L40" s="257"/>
      <c r="M40" s="257"/>
      <c r="N40" s="257" t="s">
        <v>43</v>
      </c>
      <c r="O40" s="257"/>
      <c r="P40" s="257"/>
      <c r="Q40" s="257"/>
      <c r="R40" s="257"/>
      <c r="S40" s="257"/>
      <c r="T40" s="257"/>
      <c r="U40" s="258" t="s">
        <v>44</v>
      </c>
      <c r="V40" s="258"/>
      <c r="W40" s="258"/>
      <c r="X40" s="258"/>
      <c r="Y40" s="258"/>
      <c r="Z40" s="258"/>
      <c r="AA40" s="258"/>
      <c r="AB40" s="257"/>
      <c r="AC40" s="257"/>
      <c r="AD40" s="257"/>
      <c r="AE40" s="257"/>
      <c r="AF40" s="257"/>
      <c r="AG40" s="51"/>
      <c r="AJ40" s="20"/>
    </row>
    <row r="41" spans="2:36" s="21" customFormat="1" ht="10.5" customHeight="1">
      <c r="B41" s="4"/>
      <c r="C41" s="6"/>
      <c r="D41" s="4"/>
      <c r="E41" s="5"/>
      <c r="F41" s="6"/>
      <c r="G41" s="4"/>
      <c r="H41" s="6"/>
      <c r="I41" s="6"/>
      <c r="J41" s="6"/>
      <c r="K41" s="6"/>
      <c r="L41" s="6"/>
      <c r="M41" s="6"/>
      <c r="N41" s="8"/>
      <c r="O41" s="8"/>
      <c r="P41" s="9"/>
      <c r="Q41" s="6"/>
      <c r="R41" s="6"/>
      <c r="S41" s="6"/>
      <c r="T41" s="6"/>
      <c r="U41" s="6"/>
      <c r="V41" s="6"/>
      <c r="W41" s="6"/>
      <c r="X41" s="6"/>
      <c r="Y41" s="6"/>
      <c r="Z41" s="6"/>
      <c r="AA41" s="6"/>
      <c r="AB41" s="6"/>
      <c r="AC41" s="6"/>
      <c r="AD41" s="6"/>
      <c r="AE41" s="6"/>
      <c r="AF41" s="6"/>
      <c r="AG41" s="6"/>
    </row>
    <row r="42" spans="2:36" ht="16.5" customHeight="1">
      <c r="B42" s="242" t="s">
        <v>49</v>
      </c>
      <c r="C42" s="243"/>
      <c r="D42" s="243"/>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4"/>
    </row>
    <row r="43" spans="2:36" ht="18" customHeight="1">
      <c r="B43" s="245"/>
      <c r="C43" s="246"/>
      <c r="D43" s="246"/>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7"/>
    </row>
    <row r="44" spans="2:36" ht="11.25" customHeight="1">
      <c r="B44" s="248"/>
      <c r="C44" s="249"/>
      <c r="D44" s="249"/>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50"/>
    </row>
    <row r="45" spans="2:36" s="21" customFormat="1" ht="18" customHeight="1">
      <c r="B45" s="4"/>
      <c r="C45" s="11"/>
      <c r="D45" s="4"/>
      <c r="E45" s="5"/>
      <c r="F45" s="6"/>
      <c r="G45" s="7"/>
      <c r="H45" s="6"/>
      <c r="I45" s="6"/>
      <c r="J45" s="6"/>
      <c r="K45" s="6"/>
      <c r="L45" s="6"/>
      <c r="M45" s="6"/>
      <c r="N45" s="6"/>
      <c r="O45" s="6"/>
      <c r="P45" s="6"/>
      <c r="Q45" s="6"/>
      <c r="R45" s="6"/>
      <c r="S45" s="6"/>
      <c r="T45" s="6"/>
      <c r="U45" s="6"/>
      <c r="V45" s="6"/>
      <c r="W45" s="6"/>
      <c r="X45" s="6"/>
      <c r="Y45" s="6"/>
      <c r="Z45" s="6"/>
      <c r="AA45" s="6"/>
      <c r="AB45" s="6"/>
      <c r="AC45" s="6"/>
      <c r="AD45" s="6"/>
      <c r="AE45" s="6"/>
      <c r="AF45" s="6"/>
      <c r="AG45" s="6"/>
    </row>
    <row r="46" spans="2:36" s="21" customFormat="1" ht="18" customHeight="1">
      <c r="B46" s="4"/>
      <c r="C46" s="6"/>
      <c r="D46" s="4"/>
      <c r="E46" s="5"/>
      <c r="F46" s="6"/>
      <c r="G46" s="4"/>
      <c r="H46" s="6"/>
      <c r="I46" s="6"/>
      <c r="J46" s="6"/>
      <c r="K46" s="6"/>
      <c r="L46" s="6"/>
      <c r="M46" s="6"/>
      <c r="N46" s="8"/>
      <c r="O46" s="8"/>
      <c r="P46" s="9"/>
      <c r="Q46" s="6"/>
      <c r="R46" s="6"/>
      <c r="S46" s="6"/>
      <c r="T46" s="6"/>
      <c r="U46" s="6"/>
      <c r="V46" s="6"/>
      <c r="W46" s="6"/>
      <c r="X46" s="6"/>
      <c r="Y46" s="6"/>
      <c r="Z46" s="6"/>
      <c r="AA46" s="6"/>
      <c r="AB46" s="6"/>
      <c r="AC46" s="6"/>
      <c r="AD46" s="6"/>
      <c r="AE46" s="6"/>
      <c r="AF46" s="6"/>
      <c r="AG46" s="6"/>
    </row>
  </sheetData>
  <mergeCells count="75">
    <mergeCell ref="H25:O25"/>
    <mergeCell ref="U22:W22"/>
    <mergeCell ref="X22:Y22"/>
    <mergeCell ref="Z22:AB22"/>
    <mergeCell ref="B14:F14"/>
    <mergeCell ref="H14:J14"/>
    <mergeCell ref="K14:AG14"/>
    <mergeCell ref="B15:F15"/>
    <mergeCell ref="AE17:AE18"/>
    <mergeCell ref="B18:F18"/>
    <mergeCell ref="G18:Q18"/>
    <mergeCell ref="B19:F19"/>
    <mergeCell ref="B20:F21"/>
    <mergeCell ref="B17:F17"/>
    <mergeCell ref="G17:Q17"/>
    <mergeCell ref="R17:V18"/>
    <mergeCell ref="Y3:Z3"/>
    <mergeCell ref="B5:AF5"/>
    <mergeCell ref="E7:AD8"/>
    <mergeCell ref="O10:T11"/>
    <mergeCell ref="G15:Q15"/>
    <mergeCell ref="R15:V16"/>
    <mergeCell ref="W15:AG16"/>
    <mergeCell ref="B16:F16"/>
    <mergeCell ref="G16:Q16"/>
    <mergeCell ref="AA17:AA18"/>
    <mergeCell ref="AC17:AC18"/>
    <mergeCell ref="A23:A25"/>
    <mergeCell ref="B23:F23"/>
    <mergeCell ref="H23:O23"/>
    <mergeCell ref="R23:T23"/>
    <mergeCell ref="U23:AG23"/>
    <mergeCell ref="B24:F24"/>
    <mergeCell ref="H24:O24"/>
    <mergeCell ref="R24:T24"/>
    <mergeCell ref="B22:F22"/>
    <mergeCell ref="G22:I22"/>
    <mergeCell ref="K22:M22"/>
    <mergeCell ref="N22:P22"/>
    <mergeCell ref="R22:T22"/>
    <mergeCell ref="A14:A22"/>
    <mergeCell ref="U24:AG24"/>
    <mergeCell ref="B25:F25"/>
    <mergeCell ref="R25:T25"/>
    <mergeCell ref="A26:A30"/>
    <mergeCell ref="B26:F27"/>
    <mergeCell ref="G26:Q27"/>
    <mergeCell ref="R26:V27"/>
    <mergeCell ref="W26:AG27"/>
    <mergeCell ref="B28:F28"/>
    <mergeCell ref="G28:Q28"/>
    <mergeCell ref="R28:V28"/>
    <mergeCell ref="W28:AG28"/>
    <mergeCell ref="B29:F30"/>
    <mergeCell ref="G29:AG29"/>
    <mergeCell ref="H30:K30"/>
    <mergeCell ref="L30:AG30"/>
    <mergeCell ref="C32:J32"/>
    <mergeCell ref="K32:S32"/>
    <mergeCell ref="T32:Y32"/>
    <mergeCell ref="Z32:AF32"/>
    <mergeCell ref="C33:G33"/>
    <mergeCell ref="K33:P33"/>
    <mergeCell ref="T33:Y33"/>
    <mergeCell ref="B42:AG44"/>
    <mergeCell ref="C34:AF34"/>
    <mergeCell ref="C38:F40"/>
    <mergeCell ref="G38:M39"/>
    <mergeCell ref="N38:T39"/>
    <mergeCell ref="U38:AA39"/>
    <mergeCell ref="AB38:AF39"/>
    <mergeCell ref="G40:M40"/>
    <mergeCell ref="N40:T40"/>
    <mergeCell ref="U40:AA40"/>
    <mergeCell ref="AB40:AF40"/>
  </mergeCells>
  <phoneticPr fontId="1"/>
  <dataValidations count="1">
    <dataValidation type="list" allowBlank="1" showInputMessage="1" showErrorMessage="1" sqref="U22" xr:uid="{B3C911CD-2B60-4542-8095-8E7A8F27C6DB}">
      <formula1>"中小企業,大企業"</formula1>
    </dataValidation>
  </dataValidations>
  <pageMargins left="0.51181102362204722" right="0.31496062992125984" top="0.55118110236220474" bottom="0.55118110236220474" header="0.31496062992125984" footer="0.31496062992125984"/>
  <pageSetup paperSize="9" scale="7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22</xdr:col>
                    <xdr:colOff>69850</xdr:colOff>
                    <xdr:row>16</xdr:row>
                    <xdr:rowOff>0</xdr:rowOff>
                  </from>
                  <to>
                    <xdr:col>24</xdr:col>
                    <xdr:colOff>190500</xdr:colOff>
                    <xdr:row>17</xdr:row>
                    <xdr:rowOff>152400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22</xdr:col>
                    <xdr:colOff>69850</xdr:colOff>
                    <xdr:row>17</xdr:row>
                    <xdr:rowOff>19050</xdr:rowOff>
                  </from>
                  <to>
                    <xdr:col>24</xdr:col>
                    <xdr:colOff>203200</xdr:colOff>
                    <xdr:row>17</xdr:row>
                    <xdr:rowOff>266700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107950</xdr:colOff>
                    <xdr:row>18</xdr:row>
                    <xdr:rowOff>69850</xdr:rowOff>
                  </from>
                  <to>
                    <xdr:col>10</xdr:col>
                    <xdr:colOff>209550</xdr:colOff>
                    <xdr:row>19</xdr:row>
                    <xdr:rowOff>12700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13</xdr:col>
                    <xdr:colOff>152400</xdr:colOff>
                    <xdr:row>18</xdr:row>
                    <xdr:rowOff>127000</xdr:rowOff>
                  </from>
                  <to>
                    <xdr:col>17</xdr:col>
                    <xdr:colOff>12700</xdr:colOff>
                    <xdr:row>18</xdr:row>
                    <xdr:rowOff>374650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20</xdr:col>
                    <xdr:colOff>165100</xdr:colOff>
                    <xdr:row>18</xdr:row>
                    <xdr:rowOff>57150</xdr:rowOff>
                  </from>
                  <to>
                    <xdr:col>25</xdr:col>
                    <xdr:colOff>31750</xdr:colOff>
                    <xdr:row>19</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27</xdr:col>
                    <xdr:colOff>133350</xdr:colOff>
                    <xdr:row>18</xdr:row>
                    <xdr:rowOff>38100</xdr:rowOff>
                  </from>
                  <to>
                    <xdr:col>32</xdr:col>
                    <xdr:colOff>0</xdr:colOff>
                    <xdr:row>18</xdr:row>
                    <xdr:rowOff>393700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107950</xdr:colOff>
                    <xdr:row>18</xdr:row>
                    <xdr:rowOff>69850</xdr:rowOff>
                  </from>
                  <to>
                    <xdr:col>10</xdr:col>
                    <xdr:colOff>209550</xdr:colOff>
                    <xdr:row>19</xdr:row>
                    <xdr:rowOff>12700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xdr:col>
                    <xdr:colOff>209550</xdr:colOff>
                    <xdr:row>32</xdr:row>
                    <xdr:rowOff>19050</xdr:rowOff>
                  </from>
                  <to>
                    <xdr:col>9</xdr:col>
                    <xdr:colOff>190500</xdr:colOff>
                    <xdr:row>32</xdr:row>
                    <xdr:rowOff>266700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xdr:col>
                    <xdr:colOff>222250</xdr:colOff>
                    <xdr:row>32</xdr:row>
                    <xdr:rowOff>228600</xdr:rowOff>
                  </from>
                  <to>
                    <xdr:col>9</xdr:col>
                    <xdr:colOff>203200</xdr:colOff>
                    <xdr:row>32</xdr:row>
                    <xdr:rowOff>476250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222250</xdr:colOff>
                    <xdr:row>32</xdr:row>
                    <xdr:rowOff>438150</xdr:rowOff>
                  </from>
                  <to>
                    <xdr:col>9</xdr:col>
                    <xdr:colOff>203200</xdr:colOff>
                    <xdr:row>32</xdr:row>
                    <xdr:rowOff>685800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222250</xdr:colOff>
                    <xdr:row>32</xdr:row>
                    <xdr:rowOff>641350</xdr:rowOff>
                  </from>
                  <to>
                    <xdr:col>9</xdr:col>
                    <xdr:colOff>203200</xdr:colOff>
                    <xdr:row>33</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15</xdr:col>
                    <xdr:colOff>228600</xdr:colOff>
                    <xdr:row>32</xdr:row>
                    <xdr:rowOff>12700</xdr:rowOff>
                  </from>
                  <to>
                    <xdr:col>18</xdr:col>
                    <xdr:colOff>209550</xdr:colOff>
                    <xdr:row>32</xdr:row>
                    <xdr:rowOff>260350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15</xdr:col>
                    <xdr:colOff>228600</xdr:colOff>
                    <xdr:row>32</xdr:row>
                    <xdr:rowOff>222250</xdr:rowOff>
                  </from>
                  <to>
                    <xdr:col>18</xdr:col>
                    <xdr:colOff>209550</xdr:colOff>
                    <xdr:row>32</xdr:row>
                    <xdr:rowOff>469900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15</xdr:col>
                    <xdr:colOff>228600</xdr:colOff>
                    <xdr:row>32</xdr:row>
                    <xdr:rowOff>412750</xdr:rowOff>
                  </from>
                  <to>
                    <xdr:col>18</xdr:col>
                    <xdr:colOff>209550</xdr:colOff>
                    <xdr:row>32</xdr:row>
                    <xdr:rowOff>660400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15</xdr:col>
                    <xdr:colOff>228600</xdr:colOff>
                    <xdr:row>32</xdr:row>
                    <xdr:rowOff>590550</xdr:rowOff>
                  </from>
                  <to>
                    <xdr:col>18</xdr:col>
                    <xdr:colOff>209550</xdr:colOff>
                    <xdr:row>32</xdr:row>
                    <xdr:rowOff>838200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20</xdr:col>
                    <xdr:colOff>190500</xdr:colOff>
                    <xdr:row>32</xdr:row>
                    <xdr:rowOff>114300</xdr:rowOff>
                  </from>
                  <to>
                    <xdr:col>23</xdr:col>
                    <xdr:colOff>171450</xdr:colOff>
                    <xdr:row>32</xdr:row>
                    <xdr:rowOff>361950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20</xdr:col>
                    <xdr:colOff>184150</xdr:colOff>
                    <xdr:row>32</xdr:row>
                    <xdr:rowOff>431800</xdr:rowOff>
                  </from>
                  <to>
                    <xdr:col>23</xdr:col>
                    <xdr:colOff>165100</xdr:colOff>
                    <xdr:row>32</xdr:row>
                    <xdr:rowOff>679450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6</xdr:col>
                    <xdr:colOff>76200</xdr:colOff>
                    <xdr:row>27</xdr:row>
                    <xdr:rowOff>247650</xdr:rowOff>
                  </from>
                  <to>
                    <xdr:col>10</xdr:col>
                    <xdr:colOff>184150</xdr:colOff>
                    <xdr:row>29</xdr:row>
                    <xdr:rowOff>57150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10</xdr:col>
                    <xdr:colOff>203200</xdr:colOff>
                    <xdr:row>27</xdr:row>
                    <xdr:rowOff>260350</xdr:rowOff>
                  </from>
                  <to>
                    <xdr:col>15</xdr:col>
                    <xdr:colOff>69850</xdr:colOff>
                    <xdr:row>29</xdr:row>
                    <xdr:rowOff>69850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16</xdr:col>
                    <xdr:colOff>69850</xdr:colOff>
                    <xdr:row>27</xdr:row>
                    <xdr:rowOff>247650</xdr:rowOff>
                  </from>
                  <to>
                    <xdr:col>21</xdr:col>
                    <xdr:colOff>127000</xdr:colOff>
                    <xdr:row>29</xdr:row>
                    <xdr:rowOff>57150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21</xdr:col>
                    <xdr:colOff>222250</xdr:colOff>
                    <xdr:row>27</xdr:row>
                    <xdr:rowOff>247650</xdr:rowOff>
                  </from>
                  <to>
                    <xdr:col>27</xdr:col>
                    <xdr:colOff>88900</xdr:colOff>
                    <xdr:row>29</xdr:row>
                    <xdr:rowOff>57150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27</xdr:col>
                    <xdr:colOff>114300</xdr:colOff>
                    <xdr:row>27</xdr:row>
                    <xdr:rowOff>247650</xdr:rowOff>
                  </from>
                  <to>
                    <xdr:col>32</xdr:col>
                    <xdr:colOff>222250</xdr:colOff>
                    <xdr:row>29</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2BA67-844F-4B2E-9C0C-3DDE2AB10949}">
  <sheetPr>
    <tabColor theme="7" tint="0.39997558519241921"/>
    <pageSetUpPr fitToPage="1"/>
  </sheetPr>
  <dimension ref="A2:AG32"/>
  <sheetViews>
    <sheetView view="pageBreakPreview" zoomScale="110" zoomScaleNormal="100" zoomScaleSheetLayoutView="110" workbookViewId="0">
      <selection activeCell="AH26" sqref="AH26"/>
    </sheetView>
  </sheetViews>
  <sheetFormatPr defaultColWidth="9" defaultRowHeight="13"/>
  <cols>
    <col min="1" max="1" width="3.08203125" style="73" customWidth="1"/>
    <col min="2" max="2" width="3.25" style="73" customWidth="1"/>
    <col min="3" max="30" width="3.08203125" style="73" customWidth="1"/>
    <col min="31" max="31" width="3.5" style="73" customWidth="1"/>
    <col min="32" max="32" width="12.83203125" style="73" customWidth="1"/>
    <col min="33" max="33" width="12.75" style="73" customWidth="1"/>
    <col min="34" max="34" width="12.75" style="73" bestFit="1" customWidth="1"/>
    <col min="35" max="16384" width="9" style="73"/>
  </cols>
  <sheetData>
    <row r="2" spans="1:31" ht="18.75" customHeight="1">
      <c r="A2" s="71"/>
      <c r="B2" s="71"/>
      <c r="C2" s="71"/>
      <c r="D2" s="71"/>
      <c r="E2" s="71"/>
      <c r="F2" s="71"/>
      <c r="G2" s="71"/>
      <c r="H2" s="71"/>
      <c r="I2" s="71"/>
      <c r="J2" s="71"/>
      <c r="K2" s="71"/>
      <c r="L2" s="72"/>
      <c r="M2" s="72"/>
      <c r="N2" s="72"/>
      <c r="O2" s="72"/>
      <c r="P2" s="72"/>
      <c r="S2" s="74"/>
      <c r="U2" s="74"/>
      <c r="V2" s="74"/>
      <c r="W2" s="74"/>
      <c r="X2" s="182"/>
      <c r="Y2" s="182"/>
      <c r="Z2" s="182"/>
      <c r="AA2" s="182"/>
      <c r="AB2" s="432" t="s">
        <v>58</v>
      </c>
      <c r="AC2" s="433"/>
      <c r="AD2" s="433"/>
      <c r="AE2" s="434"/>
    </row>
    <row r="3" spans="1:31" ht="10.5" customHeight="1">
      <c r="L3" s="76"/>
      <c r="M3" s="76"/>
      <c r="N3" s="76"/>
      <c r="O3" s="76"/>
      <c r="P3" s="76"/>
      <c r="Q3" s="76"/>
    </row>
    <row r="4" spans="1:31" ht="22.5" customHeight="1">
      <c r="A4" s="435" t="s">
        <v>167</v>
      </c>
      <c r="B4" s="435"/>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202"/>
    </row>
    <row r="5" spans="1:31" ht="22.5" customHeight="1">
      <c r="A5" s="77"/>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row>
    <row r="6" spans="1:31" ht="35.25" customHeight="1">
      <c r="A6" s="71"/>
      <c r="B6" s="71"/>
      <c r="C6" s="71"/>
      <c r="D6" s="71"/>
      <c r="E6" s="71"/>
      <c r="F6" s="71"/>
      <c r="G6" s="71"/>
      <c r="H6" s="71"/>
      <c r="I6" s="436" t="s">
        <v>60</v>
      </c>
      <c r="J6" s="436"/>
      <c r="K6" s="436"/>
      <c r="L6" s="436"/>
      <c r="M6" s="436"/>
      <c r="N6" s="436"/>
      <c r="O6" s="436"/>
      <c r="P6" s="436"/>
      <c r="Q6" s="436"/>
      <c r="R6" s="437" t="str">
        <f>'【1-3月】様式1'!G16</f>
        <v>（株）さが</v>
      </c>
      <c r="S6" s="437"/>
      <c r="T6" s="437"/>
      <c r="U6" s="437"/>
      <c r="V6" s="437"/>
      <c r="W6" s="437"/>
      <c r="X6" s="437"/>
      <c r="Y6" s="437"/>
      <c r="Z6" s="437"/>
      <c r="AA6" s="437"/>
      <c r="AB6" s="437"/>
      <c r="AC6" s="74"/>
      <c r="AD6" s="74"/>
    </row>
    <row r="7" spans="1:31" ht="16.5" customHeight="1">
      <c r="G7" s="78"/>
      <c r="H7" s="78"/>
      <c r="I7" s="78"/>
      <c r="J7" s="78"/>
      <c r="K7" s="78"/>
      <c r="L7" s="79"/>
      <c r="M7" s="79"/>
      <c r="N7" s="79"/>
      <c r="O7" s="79"/>
      <c r="P7" s="79"/>
      <c r="Q7" s="79"/>
      <c r="R7" s="80"/>
      <c r="S7" s="80"/>
      <c r="T7" s="80"/>
      <c r="U7" s="80"/>
      <c r="V7" s="80"/>
      <c r="W7" s="80"/>
      <c r="X7" s="80"/>
      <c r="Y7" s="80"/>
      <c r="Z7" s="80"/>
      <c r="AA7" s="80"/>
      <c r="AB7" s="80"/>
      <c r="AC7" s="80"/>
      <c r="AD7" s="80"/>
    </row>
    <row r="8" spans="1:31" ht="22.5" customHeight="1">
      <c r="A8" s="73" t="s">
        <v>61</v>
      </c>
      <c r="J8" s="81" t="s">
        <v>62</v>
      </c>
      <c r="X8" s="82"/>
      <c r="Y8" s="82"/>
      <c r="Z8" s="82"/>
      <c r="AA8" s="82"/>
    </row>
    <row r="9" spans="1:31" ht="22.5" customHeight="1" thickBot="1">
      <c r="A9" s="438" t="s">
        <v>63</v>
      </c>
      <c r="B9" s="438"/>
      <c r="C9" s="438"/>
      <c r="D9" s="438"/>
      <c r="E9" s="438"/>
      <c r="F9" s="439" t="str">
        <f>'【1-3月】様式1'!H23</f>
        <v>佐賀工場</v>
      </c>
      <c r="G9" s="439"/>
      <c r="H9" s="439"/>
      <c r="I9" s="439"/>
      <c r="J9" s="439"/>
      <c r="K9" s="439"/>
      <c r="L9" s="439"/>
      <c r="M9" s="439"/>
      <c r="N9" s="439"/>
      <c r="O9" s="439"/>
      <c r="X9" s="82"/>
      <c r="Y9" s="82"/>
      <c r="Z9" s="82"/>
      <c r="AA9" s="82"/>
    </row>
    <row r="10" spans="1:31" ht="38.25" customHeight="1" thickTop="1">
      <c r="A10" s="591" t="s">
        <v>168</v>
      </c>
      <c r="B10" s="598"/>
      <c r="C10" s="598"/>
      <c r="D10" s="598"/>
      <c r="E10" s="599" t="s">
        <v>169</v>
      </c>
      <c r="F10" s="598"/>
      <c r="G10" s="598"/>
      <c r="H10" s="598"/>
      <c r="I10" s="599" t="s">
        <v>170</v>
      </c>
      <c r="J10" s="598"/>
      <c r="K10" s="598"/>
      <c r="L10" s="598"/>
      <c r="M10" s="420" t="s">
        <v>67</v>
      </c>
      <c r="N10" s="421"/>
      <c r="O10" s="421"/>
      <c r="P10" s="422"/>
    </row>
    <row r="11" spans="1:31" ht="29.25" customHeight="1" thickBot="1">
      <c r="A11" s="558">
        <v>2500000</v>
      </c>
      <c r="B11" s="559"/>
      <c r="C11" s="559"/>
      <c r="D11" s="559"/>
      <c r="E11" s="560">
        <v>2800000</v>
      </c>
      <c r="F11" s="559"/>
      <c r="G11" s="559"/>
      <c r="H11" s="559"/>
      <c r="I11" s="560">
        <v>2500500</v>
      </c>
      <c r="J11" s="559"/>
      <c r="K11" s="559"/>
      <c r="L11" s="559"/>
      <c r="M11" s="561">
        <f>SUM(A11:L11)</f>
        <v>7800500</v>
      </c>
      <c r="N11" s="562"/>
      <c r="O11" s="562"/>
      <c r="P11" s="563"/>
    </row>
    <row r="12" spans="1:31" ht="29.25" customHeight="1" thickTop="1" thickBot="1">
      <c r="A12" s="431" t="s">
        <v>68</v>
      </c>
      <c r="B12" s="431"/>
      <c r="C12" s="431"/>
      <c r="D12" s="431"/>
      <c r="E12" s="431"/>
      <c r="F12" s="431" t="str">
        <f>'【1-3月】様式1'!H24</f>
        <v>唐津工場</v>
      </c>
      <c r="G12" s="431"/>
      <c r="H12" s="431"/>
      <c r="I12" s="431"/>
      <c r="J12" s="431"/>
      <c r="K12" s="431"/>
      <c r="L12" s="431"/>
      <c r="M12" s="431"/>
      <c r="N12" s="431"/>
      <c r="O12" s="431"/>
    </row>
    <row r="13" spans="1:31" ht="38.25" customHeight="1" thickTop="1">
      <c r="A13" s="591" t="s">
        <v>168</v>
      </c>
      <c r="B13" s="598"/>
      <c r="C13" s="598"/>
      <c r="D13" s="598"/>
      <c r="E13" s="599" t="s">
        <v>169</v>
      </c>
      <c r="F13" s="598"/>
      <c r="G13" s="598"/>
      <c r="H13" s="598"/>
      <c r="I13" s="599" t="s">
        <v>170</v>
      </c>
      <c r="J13" s="598"/>
      <c r="K13" s="598"/>
      <c r="L13" s="598"/>
      <c r="M13" s="420" t="s">
        <v>67</v>
      </c>
      <c r="N13" s="421"/>
      <c r="O13" s="421"/>
      <c r="P13" s="422"/>
    </row>
    <row r="14" spans="1:31" ht="29.25" customHeight="1" thickBot="1">
      <c r="A14" s="558">
        <v>2500000</v>
      </c>
      <c r="B14" s="559"/>
      <c r="C14" s="559"/>
      <c r="D14" s="559"/>
      <c r="E14" s="560">
        <v>2800000</v>
      </c>
      <c r="F14" s="559"/>
      <c r="G14" s="559"/>
      <c r="H14" s="559"/>
      <c r="I14" s="560">
        <v>2500000</v>
      </c>
      <c r="J14" s="559"/>
      <c r="K14" s="559"/>
      <c r="L14" s="559"/>
      <c r="M14" s="561">
        <f>SUM(A14:L14)</f>
        <v>7800000</v>
      </c>
      <c r="N14" s="562"/>
      <c r="O14" s="562"/>
      <c r="P14" s="563"/>
    </row>
    <row r="15" spans="1:31" ht="27.75" customHeight="1" thickTop="1" thickBot="1">
      <c r="A15" s="430" t="s">
        <v>69</v>
      </c>
      <c r="B15" s="430"/>
      <c r="C15" s="430"/>
      <c r="D15" s="430"/>
      <c r="E15" s="430"/>
      <c r="F15" s="430">
        <f>'【1-3月】様式1'!H25</f>
        <v>0</v>
      </c>
      <c r="G15" s="430"/>
      <c r="H15" s="430"/>
      <c r="I15" s="430"/>
      <c r="J15" s="430"/>
      <c r="K15" s="430"/>
      <c r="L15" s="430"/>
      <c r="M15" s="430"/>
      <c r="N15" s="430"/>
      <c r="O15" s="430"/>
      <c r="P15" s="83"/>
      <c r="Q15" s="83"/>
      <c r="R15" s="83"/>
      <c r="S15" s="83"/>
      <c r="T15" s="83"/>
      <c r="U15" s="83"/>
      <c r="V15" s="83"/>
      <c r="W15" s="83"/>
      <c r="X15" s="83"/>
      <c r="Y15" s="84"/>
      <c r="Z15" s="84"/>
      <c r="AA15" s="84"/>
      <c r="AB15" s="84"/>
    </row>
    <row r="16" spans="1:31" ht="38.25" customHeight="1" thickTop="1">
      <c r="A16" s="591" t="s">
        <v>168</v>
      </c>
      <c r="B16" s="598"/>
      <c r="C16" s="598"/>
      <c r="D16" s="598"/>
      <c r="E16" s="599" t="s">
        <v>169</v>
      </c>
      <c r="F16" s="598"/>
      <c r="G16" s="598"/>
      <c r="H16" s="598"/>
      <c r="I16" s="599" t="s">
        <v>170</v>
      </c>
      <c r="J16" s="598"/>
      <c r="K16" s="598"/>
      <c r="L16" s="598"/>
      <c r="M16" s="420" t="s">
        <v>67</v>
      </c>
      <c r="N16" s="421"/>
      <c r="O16" s="421"/>
      <c r="P16" s="422"/>
    </row>
    <row r="17" spans="1:33" ht="29.25" customHeight="1" thickBot="1">
      <c r="A17" s="558"/>
      <c r="B17" s="559"/>
      <c r="C17" s="559"/>
      <c r="D17" s="559"/>
      <c r="E17" s="560"/>
      <c r="F17" s="559"/>
      <c r="G17" s="559"/>
      <c r="H17" s="559"/>
      <c r="I17" s="560"/>
      <c r="J17" s="559"/>
      <c r="K17" s="559"/>
      <c r="L17" s="559"/>
      <c r="M17" s="561">
        <f>SUM(A17:L17)</f>
        <v>0</v>
      </c>
      <c r="N17" s="562"/>
      <c r="O17" s="562"/>
      <c r="P17" s="563"/>
    </row>
    <row r="18" spans="1:33" ht="29.25" customHeight="1" thickTop="1" thickBot="1">
      <c r="A18" s="83"/>
      <c r="B18" s="83"/>
      <c r="C18" s="83"/>
      <c r="D18" s="83"/>
      <c r="E18" s="83"/>
      <c r="F18" s="83"/>
      <c r="G18" s="83"/>
      <c r="H18" s="83"/>
      <c r="I18" s="83"/>
      <c r="J18" s="83"/>
      <c r="K18" s="83"/>
      <c r="L18" s="83"/>
      <c r="M18" s="83"/>
      <c r="N18" s="83"/>
      <c r="O18" s="83"/>
      <c r="P18" s="83"/>
      <c r="Q18" s="83"/>
      <c r="R18" s="83"/>
      <c r="S18" s="83"/>
      <c r="T18" s="83"/>
      <c r="U18" s="83"/>
      <c r="V18" s="83"/>
      <c r="W18" s="83"/>
      <c r="X18" s="83"/>
      <c r="Y18" s="84"/>
      <c r="Z18" s="84"/>
      <c r="AA18" s="84"/>
      <c r="AB18" s="84"/>
    </row>
    <row r="19" spans="1:33" ht="32.25" customHeight="1" thickTop="1">
      <c r="A19" s="85"/>
      <c r="B19" s="85"/>
      <c r="C19" s="85"/>
      <c r="D19" s="85"/>
      <c r="E19" s="85"/>
      <c r="F19" s="85"/>
      <c r="G19" s="85"/>
      <c r="H19" s="85"/>
      <c r="I19" s="85"/>
      <c r="J19" s="85"/>
      <c r="K19" s="85"/>
      <c r="L19" s="85"/>
      <c r="M19" s="591" t="s">
        <v>171</v>
      </c>
      <c r="N19" s="592"/>
      <c r="O19" s="592"/>
      <c r="P19" s="593"/>
      <c r="Q19" s="591" t="s">
        <v>172</v>
      </c>
      <c r="R19" s="592"/>
      <c r="S19" s="592"/>
      <c r="T19" s="594"/>
      <c r="U19" s="595" t="s">
        <v>173</v>
      </c>
      <c r="V19" s="596"/>
      <c r="W19" s="596"/>
      <c r="X19" s="596"/>
      <c r="Y19" s="596"/>
      <c r="Z19" s="596"/>
      <c r="AA19" s="597"/>
    </row>
    <row r="20" spans="1:33" ht="22.5" customHeight="1" thickBot="1">
      <c r="A20" s="85"/>
      <c r="B20" s="85"/>
      <c r="C20" s="85"/>
      <c r="D20" s="85"/>
      <c r="E20" s="85"/>
      <c r="F20" s="85"/>
      <c r="G20" s="85"/>
      <c r="H20" s="85"/>
      <c r="I20" s="85"/>
      <c r="J20" s="85"/>
      <c r="K20" s="85"/>
      <c r="L20" s="85"/>
      <c r="M20" s="546">
        <f>A11+E11+A14+E14+A17+E17</f>
        <v>10600000</v>
      </c>
      <c r="N20" s="547"/>
      <c r="O20" s="547"/>
      <c r="P20" s="548"/>
      <c r="Q20" s="546">
        <f>I11+I14+I17</f>
        <v>5000500</v>
      </c>
      <c r="R20" s="547"/>
      <c r="S20" s="547"/>
      <c r="T20" s="549"/>
      <c r="U20" s="550">
        <f>M11+M14+M17</f>
        <v>15600500</v>
      </c>
      <c r="V20" s="551"/>
      <c r="W20" s="551"/>
      <c r="X20" s="551"/>
      <c r="Y20" s="551"/>
      <c r="Z20" s="551"/>
      <c r="AA20" s="552"/>
    </row>
    <row r="21" spans="1:33" ht="19.5" customHeight="1" thickTop="1">
      <c r="A21" s="85"/>
      <c r="B21" s="85"/>
      <c r="C21" s="85"/>
      <c r="D21" s="85"/>
      <c r="E21" s="85"/>
      <c r="F21" s="85"/>
      <c r="G21" s="85"/>
      <c r="H21" s="85"/>
      <c r="I21" s="85"/>
      <c r="J21" s="85"/>
      <c r="K21" s="85"/>
      <c r="L21" s="85"/>
      <c r="R21" s="87"/>
      <c r="S21" s="87"/>
      <c r="T21" s="87"/>
      <c r="U21" s="87"/>
      <c r="V21" s="87"/>
      <c r="W21" s="87"/>
      <c r="X21" s="87"/>
      <c r="Y21" s="87"/>
      <c r="Z21" s="87"/>
      <c r="AA21" s="87"/>
    </row>
    <row r="22" spans="1:33" ht="22.5" customHeight="1" thickBot="1">
      <c r="A22" s="88" t="s">
        <v>71</v>
      </c>
      <c r="B22" s="89"/>
      <c r="C22" s="90"/>
      <c r="D22" s="90"/>
      <c r="E22" s="91"/>
      <c r="F22" s="91"/>
      <c r="G22" s="91"/>
      <c r="H22" s="91"/>
      <c r="I22" s="92"/>
      <c r="J22" s="92"/>
      <c r="K22" s="91"/>
      <c r="L22" s="91"/>
      <c r="M22" s="90"/>
      <c r="N22" s="90"/>
      <c r="O22" s="90"/>
      <c r="P22" s="90"/>
      <c r="Q22" s="90"/>
      <c r="R22" s="90"/>
      <c r="S22" s="90"/>
      <c r="T22" s="90"/>
      <c r="U22" s="90"/>
      <c r="V22" s="90"/>
      <c r="W22" s="90"/>
      <c r="X22" s="82"/>
      <c r="Y22" s="82"/>
      <c r="Z22" s="82"/>
      <c r="AA22" s="82"/>
      <c r="AB22" s="90"/>
      <c r="AC22" s="90"/>
      <c r="AD22" s="90"/>
    </row>
    <row r="23" spans="1:33" ht="24" customHeight="1">
      <c r="B23" s="410" t="s">
        <v>72</v>
      </c>
      <c r="C23" s="411"/>
      <c r="D23" s="411"/>
      <c r="E23" s="411"/>
      <c r="F23" s="411"/>
      <c r="G23" s="411"/>
      <c r="H23" s="411"/>
      <c r="I23" s="411"/>
      <c r="J23" s="411"/>
      <c r="K23" s="411"/>
      <c r="L23" s="411"/>
      <c r="M23" s="411"/>
      <c r="N23" s="411"/>
      <c r="O23" s="411"/>
      <c r="P23" s="411"/>
      <c r="Q23" s="411"/>
      <c r="R23" s="411"/>
      <c r="S23" s="411"/>
      <c r="T23" s="411"/>
      <c r="U23" s="411"/>
      <c r="V23" s="411"/>
      <c r="W23" s="411"/>
      <c r="X23" s="412"/>
      <c r="Y23" s="397" t="s">
        <v>148</v>
      </c>
      <c r="Z23" s="580"/>
      <c r="AA23" s="580"/>
      <c r="AB23" s="580"/>
      <c r="AC23" s="581"/>
    </row>
    <row r="24" spans="1:33" ht="31.5" customHeight="1">
      <c r="B24" s="413" t="s">
        <v>77</v>
      </c>
      <c r="C24" s="585"/>
      <c r="D24" s="585"/>
      <c r="E24" s="413" t="s">
        <v>78</v>
      </c>
      <c r="F24" s="585"/>
      <c r="G24" s="585"/>
      <c r="H24" s="585"/>
      <c r="I24" s="586"/>
      <c r="J24" s="410" t="s">
        <v>74</v>
      </c>
      <c r="K24" s="411"/>
      <c r="L24" s="411"/>
      <c r="M24" s="411"/>
      <c r="N24" s="587"/>
      <c r="O24" s="410" t="s">
        <v>75</v>
      </c>
      <c r="P24" s="411"/>
      <c r="Q24" s="411"/>
      <c r="R24" s="411"/>
      <c r="S24" s="411"/>
      <c r="T24" s="588" t="s">
        <v>150</v>
      </c>
      <c r="U24" s="589"/>
      <c r="V24" s="589"/>
      <c r="W24" s="589"/>
      <c r="X24" s="590"/>
      <c r="Y24" s="582"/>
      <c r="Z24" s="583"/>
      <c r="AA24" s="583"/>
      <c r="AB24" s="583"/>
      <c r="AC24" s="584"/>
    </row>
    <row r="25" spans="1:33" ht="26" customHeight="1">
      <c r="B25" s="577" t="s">
        <v>174</v>
      </c>
      <c r="C25" s="578"/>
      <c r="D25" s="579"/>
      <c r="E25" s="389">
        <f>M20</f>
        <v>10600000</v>
      </c>
      <c r="F25" s="390"/>
      <c r="G25" s="390"/>
      <c r="H25" s="390"/>
      <c r="I25" s="510"/>
      <c r="J25" s="511">
        <f>'【1-3月】様式1'!Z22</f>
        <v>1.3</v>
      </c>
      <c r="K25" s="512"/>
      <c r="L25" s="512"/>
      <c r="M25" s="512"/>
      <c r="N25" s="513"/>
      <c r="O25" s="389">
        <f>E25*J25</f>
        <v>13780000</v>
      </c>
      <c r="P25" s="390"/>
      <c r="Q25" s="390"/>
      <c r="R25" s="390"/>
      <c r="S25" s="390"/>
      <c r="T25" s="517">
        <f>O25+O26</f>
        <v>17280350</v>
      </c>
      <c r="U25" s="518"/>
      <c r="V25" s="518"/>
      <c r="W25" s="518"/>
      <c r="X25" s="519"/>
      <c r="Y25" s="501">
        <f>ROUNDDOWN(T25,-3)</f>
        <v>17280000</v>
      </c>
      <c r="Z25" s="502"/>
      <c r="AA25" s="502"/>
      <c r="AB25" s="502"/>
      <c r="AC25" s="503"/>
      <c r="AF25" s="93"/>
      <c r="AG25" s="94"/>
    </row>
    <row r="26" spans="1:33" ht="26" customHeight="1" thickBot="1">
      <c r="B26" s="577" t="s">
        <v>175</v>
      </c>
      <c r="C26" s="578"/>
      <c r="D26" s="579"/>
      <c r="E26" s="389">
        <f>Q20</f>
        <v>5000500</v>
      </c>
      <c r="F26" s="390"/>
      <c r="G26" s="390"/>
      <c r="H26" s="390"/>
      <c r="I26" s="510"/>
      <c r="J26" s="514">
        <f>'【1-3月】様式1'!AD22</f>
        <v>0.7</v>
      </c>
      <c r="K26" s="515"/>
      <c r="L26" s="515"/>
      <c r="M26" s="515"/>
      <c r="N26" s="516"/>
      <c r="O26" s="389">
        <f>E26*J26</f>
        <v>3500350</v>
      </c>
      <c r="P26" s="390"/>
      <c r="Q26" s="390"/>
      <c r="R26" s="390"/>
      <c r="S26" s="390"/>
      <c r="T26" s="520"/>
      <c r="U26" s="521"/>
      <c r="V26" s="521"/>
      <c r="W26" s="521"/>
      <c r="X26" s="522"/>
      <c r="Y26" s="504"/>
      <c r="Z26" s="505"/>
      <c r="AA26" s="505"/>
      <c r="AB26" s="505"/>
      <c r="AC26" s="506"/>
      <c r="AD26" s="96"/>
      <c r="AG26" s="94"/>
    </row>
    <row r="27" spans="1:33" ht="18.75" customHeight="1">
      <c r="A27" s="97"/>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row>
    <row r="28" spans="1:33" ht="25.5" customHeight="1">
      <c r="A28" s="81"/>
      <c r="B28" s="99"/>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row>
    <row r="29" spans="1:33" ht="15" customHeight="1"/>
    <row r="30" spans="1:33" ht="15" customHeight="1"/>
    <row r="31" spans="1:33" ht="15" customHeight="1"/>
    <row r="32" spans="1:33" ht="15" customHeight="1"/>
  </sheetData>
  <mergeCells count="57">
    <mergeCell ref="AB2:AE2"/>
    <mergeCell ref="A4:AC4"/>
    <mergeCell ref="I6:Q6"/>
    <mergeCell ref="R6:AB6"/>
    <mergeCell ref="A9:E9"/>
    <mergeCell ref="F9:O9"/>
    <mergeCell ref="A10:D10"/>
    <mergeCell ref="E10:H10"/>
    <mergeCell ref="I10:L10"/>
    <mergeCell ref="M10:P10"/>
    <mergeCell ref="A11:D11"/>
    <mergeCell ref="E11:H11"/>
    <mergeCell ref="I11:L11"/>
    <mergeCell ref="M11:P11"/>
    <mergeCell ref="A12:E12"/>
    <mergeCell ref="F12:O12"/>
    <mergeCell ref="A13:D13"/>
    <mergeCell ref="E13:H13"/>
    <mergeCell ref="I13:L13"/>
    <mergeCell ref="M13:P13"/>
    <mergeCell ref="A14:D14"/>
    <mergeCell ref="E14:H14"/>
    <mergeCell ref="I14:L14"/>
    <mergeCell ref="M14:P14"/>
    <mergeCell ref="A15:E15"/>
    <mergeCell ref="F15:O15"/>
    <mergeCell ref="A16:D16"/>
    <mergeCell ref="E16:H16"/>
    <mergeCell ref="I16:L16"/>
    <mergeCell ref="M16:P16"/>
    <mergeCell ref="A17:D17"/>
    <mergeCell ref="E17:H17"/>
    <mergeCell ref="I17:L17"/>
    <mergeCell ref="M17:P17"/>
    <mergeCell ref="M19:P19"/>
    <mergeCell ref="Q19:T19"/>
    <mergeCell ref="U19:AA19"/>
    <mergeCell ref="M20:P20"/>
    <mergeCell ref="Q20:T20"/>
    <mergeCell ref="U20:AA20"/>
    <mergeCell ref="B23:X23"/>
    <mergeCell ref="Y23:AC24"/>
    <mergeCell ref="B24:D24"/>
    <mergeCell ref="E24:I24"/>
    <mergeCell ref="J24:N24"/>
    <mergeCell ref="O24:S24"/>
    <mergeCell ref="T24:X24"/>
    <mergeCell ref="Y25:AC26"/>
    <mergeCell ref="B26:D26"/>
    <mergeCell ref="E26:I26"/>
    <mergeCell ref="J26:N26"/>
    <mergeCell ref="O26:S26"/>
    <mergeCell ref="B25:D25"/>
    <mergeCell ref="E25:I25"/>
    <mergeCell ref="J25:N25"/>
    <mergeCell ref="O25:S25"/>
    <mergeCell ref="T25:X26"/>
  </mergeCells>
  <phoneticPr fontId="1"/>
  <pageMargins left="0.51181102362204722" right="0.31496062992125984" top="0.55118110236220474" bottom="0.55118110236220474" header="0.31496062992125984" footer="0.31496062992125984"/>
  <pageSetup paperSize="9" scale="91" orientation="portrait" cellComments="asDisplayed"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DE422-8538-44C7-B313-0D5913903ABE}">
  <sheetPr>
    <tabColor theme="7" tint="0.79998168889431442"/>
    <pageSetUpPr fitToPage="1"/>
  </sheetPr>
  <dimension ref="A1:E10"/>
  <sheetViews>
    <sheetView view="pageBreakPreview" zoomScaleNormal="100" zoomScaleSheetLayoutView="100" workbookViewId="0">
      <selection activeCell="AH26" sqref="AH26"/>
    </sheetView>
  </sheetViews>
  <sheetFormatPr defaultRowHeight="18"/>
  <cols>
    <col min="1" max="1" width="25.83203125" style="101" customWidth="1"/>
    <col min="2" max="2" width="24.9140625" style="101" customWidth="1"/>
    <col min="3" max="3" width="3" style="101" customWidth="1"/>
    <col min="4" max="4" width="24.9140625" style="101" customWidth="1"/>
    <col min="5" max="5" width="26.08203125" style="101" customWidth="1"/>
    <col min="6" max="6" width="13.83203125" style="101" customWidth="1"/>
    <col min="7" max="16384" width="8.6640625" style="101"/>
  </cols>
  <sheetData>
    <row r="1" spans="1:5">
      <c r="E1" s="171" t="s">
        <v>79</v>
      </c>
    </row>
    <row r="2" spans="1:5" ht="26.5" customHeight="1">
      <c r="A2" s="152" t="s">
        <v>176</v>
      </c>
      <c r="B2" s="152"/>
      <c r="C2" s="152"/>
    </row>
    <row r="4" spans="1:5">
      <c r="D4" s="103" t="s">
        <v>80</v>
      </c>
      <c r="E4" s="170" t="str">
        <f>'【10-12月】様式2-1'!R6</f>
        <v>（株）さが</v>
      </c>
    </row>
    <row r="6" spans="1:5" s="169" customFormat="1" ht="65.5" customHeight="1">
      <c r="A6" s="193" t="s">
        <v>125</v>
      </c>
      <c r="B6" s="183">
        <f>'【1-3月】様式2-1'!T25</f>
        <v>17280350</v>
      </c>
      <c r="C6" s="184" t="s">
        <v>81</v>
      </c>
    </row>
    <row r="7" spans="1:5" ht="65.5" customHeight="1" thickBot="1">
      <c r="A7" s="194" t="s">
        <v>132</v>
      </c>
      <c r="B7" s="185">
        <v>531000</v>
      </c>
      <c r="C7" s="186" t="s">
        <v>81</v>
      </c>
      <c r="D7" s="181"/>
    </row>
    <row r="8" spans="1:5" s="168" customFormat="1" ht="65.5" customHeight="1" thickBot="1">
      <c r="A8" s="195" t="s">
        <v>149</v>
      </c>
      <c r="B8" s="187">
        <f>ROUNDDOWN(B6-B7,-3)</f>
        <v>16749000</v>
      </c>
      <c r="C8" s="188" t="s">
        <v>81</v>
      </c>
      <c r="D8" s="180"/>
    </row>
    <row r="10" spans="1:5" ht="40" customHeight="1">
      <c r="A10" s="449" t="s">
        <v>151</v>
      </c>
      <c r="B10" s="449"/>
      <c r="C10" s="449"/>
      <c r="D10" s="449"/>
      <c r="E10" s="449"/>
    </row>
  </sheetData>
  <mergeCells count="1">
    <mergeCell ref="A10:E10"/>
  </mergeCells>
  <phoneticPr fontId="1"/>
  <pageMargins left="0.51181102362204722" right="0.31496062992125984" top="0.55118110236220474" bottom="0.55118110236220474" header="0.31496062992125984" footer="0.31496062992125984"/>
  <pageSetup paperSize="9" scale="83" orientation="portrait" cellComments="asDisplayed"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1A90B-F335-4200-91BD-25ED3127A1D4}">
  <sheetPr>
    <tabColor theme="7" tint="0.79998168889431442"/>
    <pageSetUpPr fitToPage="1"/>
  </sheetPr>
  <dimension ref="A1:R39"/>
  <sheetViews>
    <sheetView view="pageBreakPreview" zoomScale="90" zoomScaleNormal="100" zoomScaleSheetLayoutView="90" workbookViewId="0">
      <pane xSplit="3" ySplit="5" topLeftCell="D6" activePane="bottomRight" state="frozen"/>
      <selection activeCell="AH26" sqref="AH26"/>
      <selection pane="topRight" activeCell="AH26" sqref="AH26"/>
      <selection pane="bottomLeft" activeCell="AH26" sqref="AH26"/>
      <selection pane="bottomRight" activeCell="K17" sqref="K17"/>
    </sheetView>
  </sheetViews>
  <sheetFormatPr defaultColWidth="13.08203125" defaultRowHeight="13"/>
  <cols>
    <col min="1" max="1" width="4.5" style="190" customWidth="1"/>
    <col min="2" max="2" width="20" style="190" customWidth="1"/>
    <col min="3" max="3" width="22.25" style="190" customWidth="1"/>
    <col min="4" max="8" width="18.33203125" style="190" customWidth="1"/>
    <col min="9" max="9" width="19.33203125" style="190" customWidth="1"/>
    <col min="10" max="10" width="21.58203125" style="190" bestFit="1" customWidth="1"/>
    <col min="11" max="11" width="37.6640625" style="190" customWidth="1"/>
    <col min="12" max="12" width="26.25" style="190" customWidth="1"/>
    <col min="13" max="13" width="11.5" style="190" customWidth="1"/>
    <col min="14" max="14" width="62.33203125" style="190" customWidth="1"/>
    <col min="15" max="15" width="15" style="190" hidden="1" customWidth="1"/>
    <col min="16" max="16" width="13.08203125" style="190" hidden="1" customWidth="1"/>
    <col min="17" max="17" width="9.5" style="190" hidden="1" customWidth="1"/>
    <col min="18" max="18" width="13.08203125" style="190" hidden="1" customWidth="1"/>
    <col min="19" max="16384" width="13.08203125" style="190"/>
  </cols>
  <sheetData>
    <row r="1" spans="1:18" ht="17.25" customHeight="1">
      <c r="C1" s="71"/>
      <c r="F1" s="208"/>
      <c r="G1" s="208"/>
      <c r="L1" s="113"/>
      <c r="M1" s="113"/>
      <c r="N1" s="151" t="s">
        <v>160</v>
      </c>
    </row>
    <row r="2" spans="1:18" ht="17.25" customHeight="1">
      <c r="A2" s="111" t="s">
        <v>179</v>
      </c>
      <c r="C2" s="149"/>
      <c r="E2" s="192" t="s">
        <v>177</v>
      </c>
      <c r="F2" s="197">
        <f>'【1-3月】様式1'!Z22</f>
        <v>1.3</v>
      </c>
      <c r="G2" s="198" t="s">
        <v>155</v>
      </c>
      <c r="L2" s="436" t="s">
        <v>60</v>
      </c>
      <c r="M2" s="436"/>
      <c r="N2" s="150" t="str">
        <f>'【1-3月】様式1'!G16</f>
        <v>（株）さが</v>
      </c>
    </row>
    <row r="3" spans="1:18" ht="17.25" customHeight="1">
      <c r="A3" s="117"/>
      <c r="C3" s="118"/>
      <c r="E3" s="192" t="s">
        <v>178</v>
      </c>
      <c r="F3" s="182">
        <f>'【1-3月】様式1'!AD22</f>
        <v>0.7</v>
      </c>
      <c r="G3" s="199" t="s">
        <v>84</v>
      </c>
      <c r="L3" s="564" t="s">
        <v>82</v>
      </c>
      <c r="M3" s="564"/>
      <c r="N3" s="116" t="s">
        <v>161</v>
      </c>
    </row>
    <row r="4" spans="1:18" ht="24" customHeight="1">
      <c r="A4" s="601" t="s">
        <v>85</v>
      </c>
      <c r="B4" s="601" t="s">
        <v>86</v>
      </c>
      <c r="C4" s="601" t="s">
        <v>87</v>
      </c>
      <c r="D4" s="602" t="s">
        <v>158</v>
      </c>
      <c r="E4" s="603"/>
      <c r="F4" s="604"/>
      <c r="G4" s="605" t="s">
        <v>159</v>
      </c>
      <c r="H4" s="606"/>
      <c r="I4" s="607"/>
      <c r="J4" s="608" t="s">
        <v>90</v>
      </c>
      <c r="K4" s="601" t="s">
        <v>91</v>
      </c>
      <c r="L4" s="601" t="s">
        <v>92</v>
      </c>
      <c r="M4" s="600" t="s">
        <v>93</v>
      </c>
      <c r="N4" s="601" t="s">
        <v>94</v>
      </c>
    </row>
    <row r="5" spans="1:18" ht="24" customHeight="1">
      <c r="A5" s="601"/>
      <c r="B5" s="601"/>
      <c r="C5" s="601"/>
      <c r="D5" s="238" t="s">
        <v>181</v>
      </c>
      <c r="E5" s="239" t="s">
        <v>178</v>
      </c>
      <c r="F5" s="240" t="s">
        <v>67</v>
      </c>
      <c r="G5" s="238" t="s">
        <v>181</v>
      </c>
      <c r="H5" s="239" t="s">
        <v>178</v>
      </c>
      <c r="I5" s="240" t="s">
        <v>67</v>
      </c>
      <c r="J5" s="608"/>
      <c r="K5" s="601"/>
      <c r="L5" s="601"/>
      <c r="M5" s="600"/>
      <c r="N5" s="601"/>
      <c r="P5" s="73"/>
    </row>
    <row r="6" spans="1:18" ht="31.5" customHeight="1" thickBot="1">
      <c r="A6" s="241">
        <v>0</v>
      </c>
      <c r="B6" s="565" t="s">
        <v>95</v>
      </c>
      <c r="C6" s="565"/>
      <c r="D6" s="213">
        <v>9799000</v>
      </c>
      <c r="E6" s="234">
        <v>4600000</v>
      </c>
      <c r="F6" s="222">
        <f>D6+E6</f>
        <v>14399000</v>
      </c>
      <c r="G6" s="209">
        <f>D6*F2</f>
        <v>12738700</v>
      </c>
      <c r="H6" s="227">
        <f>E6*F3</f>
        <v>3220000</v>
      </c>
      <c r="I6" s="219">
        <f>G6+H6-350</f>
        <v>15958350</v>
      </c>
      <c r="J6" s="204" t="s">
        <v>96</v>
      </c>
      <c r="K6" s="205" t="s">
        <v>96</v>
      </c>
      <c r="L6" s="205" t="s">
        <v>96</v>
      </c>
      <c r="M6" s="205" t="s">
        <v>96</v>
      </c>
      <c r="N6" s="206" t="s">
        <v>96</v>
      </c>
      <c r="O6" s="93"/>
      <c r="P6" s="93"/>
      <c r="Q6" s="73"/>
    </row>
    <row r="7" spans="1:18" ht="31.5" customHeight="1">
      <c r="A7" s="162">
        <v>1</v>
      </c>
      <c r="B7" s="126" t="s">
        <v>97</v>
      </c>
      <c r="C7" s="126" t="s">
        <v>98</v>
      </c>
      <c r="D7" s="214">
        <v>200000</v>
      </c>
      <c r="E7" s="231">
        <v>100250</v>
      </c>
      <c r="F7" s="223">
        <f t="shared" ref="F7:F26" si="0">D7+E7</f>
        <v>300250</v>
      </c>
      <c r="G7" s="210">
        <f>D7*$F$2</f>
        <v>260000</v>
      </c>
      <c r="H7" s="228">
        <f>E7*$F$3</f>
        <v>70175</v>
      </c>
      <c r="I7" s="220">
        <f>G7+H7</f>
        <v>330175</v>
      </c>
      <c r="J7" s="129" t="s">
        <v>99</v>
      </c>
      <c r="K7" s="130" t="s">
        <v>182</v>
      </c>
      <c r="L7" s="130" t="s">
        <v>183</v>
      </c>
      <c r="M7" s="130" t="s">
        <v>100</v>
      </c>
      <c r="N7" s="126" t="s">
        <v>101</v>
      </c>
      <c r="O7" s="190" t="s">
        <v>102</v>
      </c>
      <c r="P7" s="131" t="s">
        <v>99</v>
      </c>
      <c r="Q7" s="94" t="s">
        <v>103</v>
      </c>
      <c r="R7" s="131" t="s">
        <v>104</v>
      </c>
    </row>
    <row r="8" spans="1:18" ht="31.5" customHeight="1">
      <c r="A8" s="163">
        <v>2</v>
      </c>
      <c r="B8" s="132" t="s">
        <v>105</v>
      </c>
      <c r="C8" s="126" t="s">
        <v>98</v>
      </c>
      <c r="D8" s="215">
        <v>200000</v>
      </c>
      <c r="E8" s="231">
        <v>100250</v>
      </c>
      <c r="F8" s="223">
        <f t="shared" si="0"/>
        <v>300250</v>
      </c>
      <c r="G8" s="210">
        <f t="shared" ref="G8:G26" si="1">D8*$F$2</f>
        <v>260000</v>
      </c>
      <c r="H8" s="228">
        <f t="shared" ref="H8" si="2">E8*$F$3</f>
        <v>70175</v>
      </c>
      <c r="I8" s="220">
        <f>G8+H8</f>
        <v>330175</v>
      </c>
      <c r="J8" s="129" t="s">
        <v>102</v>
      </c>
      <c r="K8" s="134" t="s">
        <v>106</v>
      </c>
      <c r="L8" s="135">
        <v>45767</v>
      </c>
      <c r="M8" s="134" t="s">
        <v>100</v>
      </c>
      <c r="N8" s="132"/>
    </row>
    <row r="9" spans="1:18" ht="75.75" customHeight="1">
      <c r="A9" s="163">
        <v>3</v>
      </c>
      <c r="B9" s="132" t="s">
        <v>107</v>
      </c>
      <c r="C9" s="126" t="s">
        <v>98</v>
      </c>
      <c r="D9" s="215">
        <v>200500</v>
      </c>
      <c r="E9" s="231">
        <v>100000</v>
      </c>
      <c r="F9" s="223">
        <f t="shared" si="0"/>
        <v>300500</v>
      </c>
      <c r="G9" s="210">
        <f t="shared" si="1"/>
        <v>260650</v>
      </c>
      <c r="H9" s="228">
        <f>E9*$F$3</f>
        <v>70000</v>
      </c>
      <c r="I9" s="220">
        <f t="shared" ref="I9:I26" si="3">G9+H9</f>
        <v>330650</v>
      </c>
      <c r="J9" s="129" t="s">
        <v>103</v>
      </c>
      <c r="K9" s="134" t="s">
        <v>108</v>
      </c>
      <c r="L9" s="134" t="s">
        <v>108</v>
      </c>
      <c r="M9" s="134"/>
      <c r="N9" s="132" t="s">
        <v>109</v>
      </c>
    </row>
    <row r="10" spans="1:18" ht="31.5" customHeight="1">
      <c r="A10" s="163">
        <v>4</v>
      </c>
      <c r="B10" s="132" t="s">
        <v>107</v>
      </c>
      <c r="C10" s="132" t="s">
        <v>110</v>
      </c>
      <c r="D10" s="215">
        <v>200500</v>
      </c>
      <c r="E10" s="231">
        <v>100000</v>
      </c>
      <c r="F10" s="223">
        <f t="shared" si="0"/>
        <v>300500</v>
      </c>
      <c r="G10" s="210">
        <f t="shared" si="1"/>
        <v>260650</v>
      </c>
      <c r="H10" s="228">
        <f t="shared" ref="H10:H26" si="4">E10*$F$3</f>
        <v>70000</v>
      </c>
      <c r="I10" s="220">
        <f t="shared" si="3"/>
        <v>330650</v>
      </c>
      <c r="J10" s="129" t="s">
        <v>104</v>
      </c>
      <c r="K10" s="136"/>
      <c r="L10" s="136"/>
      <c r="M10" s="136"/>
      <c r="N10" s="132" t="s">
        <v>111</v>
      </c>
    </row>
    <row r="11" spans="1:18" ht="31.5" customHeight="1">
      <c r="A11" s="163">
        <v>5</v>
      </c>
      <c r="B11" s="137"/>
      <c r="C11" s="137"/>
      <c r="D11" s="216"/>
      <c r="E11" s="232"/>
      <c r="F11" s="224">
        <f t="shared" si="0"/>
        <v>0</v>
      </c>
      <c r="G11" s="211">
        <f t="shared" si="1"/>
        <v>0</v>
      </c>
      <c r="H11" s="229">
        <f t="shared" si="4"/>
        <v>0</v>
      </c>
      <c r="I11" s="220">
        <f t="shared" si="3"/>
        <v>0</v>
      </c>
      <c r="J11" s="129"/>
      <c r="K11" s="136"/>
      <c r="L11" s="136"/>
      <c r="M11" s="136"/>
      <c r="N11" s="137"/>
    </row>
    <row r="12" spans="1:18" ht="31.5" customHeight="1">
      <c r="A12" s="163">
        <v>6</v>
      </c>
      <c r="B12" s="137"/>
      <c r="C12" s="137"/>
      <c r="D12" s="216"/>
      <c r="E12" s="232"/>
      <c r="F12" s="224">
        <f t="shared" si="0"/>
        <v>0</v>
      </c>
      <c r="G12" s="211">
        <f t="shared" si="1"/>
        <v>0</v>
      </c>
      <c r="H12" s="229">
        <f t="shared" si="4"/>
        <v>0</v>
      </c>
      <c r="I12" s="220">
        <f t="shared" si="3"/>
        <v>0</v>
      </c>
      <c r="J12" s="129"/>
      <c r="K12" s="136"/>
      <c r="L12" s="136"/>
      <c r="M12" s="136"/>
      <c r="N12" s="137"/>
    </row>
    <row r="13" spans="1:18" ht="31.5" customHeight="1">
      <c r="A13" s="163">
        <v>7</v>
      </c>
      <c r="B13" s="137"/>
      <c r="C13" s="137"/>
      <c r="D13" s="216"/>
      <c r="E13" s="232"/>
      <c r="F13" s="224">
        <f t="shared" si="0"/>
        <v>0</v>
      </c>
      <c r="G13" s="211">
        <f t="shared" si="1"/>
        <v>0</v>
      </c>
      <c r="H13" s="229">
        <f t="shared" si="4"/>
        <v>0</v>
      </c>
      <c r="I13" s="220">
        <f t="shared" si="3"/>
        <v>0</v>
      </c>
      <c r="J13" s="129"/>
      <c r="K13" s="136"/>
      <c r="L13" s="136"/>
      <c r="M13" s="136"/>
      <c r="N13" s="137"/>
    </row>
    <row r="14" spans="1:18" ht="31.5" customHeight="1">
      <c r="A14" s="163">
        <v>8</v>
      </c>
      <c r="B14" s="137"/>
      <c r="C14" s="137"/>
      <c r="D14" s="216"/>
      <c r="E14" s="232"/>
      <c r="F14" s="224">
        <f t="shared" si="0"/>
        <v>0</v>
      </c>
      <c r="G14" s="211">
        <f t="shared" si="1"/>
        <v>0</v>
      </c>
      <c r="H14" s="229">
        <f t="shared" si="4"/>
        <v>0</v>
      </c>
      <c r="I14" s="220">
        <f t="shared" si="3"/>
        <v>0</v>
      </c>
      <c r="J14" s="129"/>
      <c r="K14" s="136"/>
      <c r="L14" s="136"/>
      <c r="M14" s="136"/>
      <c r="N14" s="137"/>
    </row>
    <row r="15" spans="1:18" ht="31.5" customHeight="1">
      <c r="A15" s="163">
        <v>9</v>
      </c>
      <c r="B15" s="137"/>
      <c r="C15" s="137"/>
      <c r="D15" s="216"/>
      <c r="E15" s="232"/>
      <c r="F15" s="224">
        <f t="shared" si="0"/>
        <v>0</v>
      </c>
      <c r="G15" s="211">
        <f t="shared" si="1"/>
        <v>0</v>
      </c>
      <c r="H15" s="229">
        <f t="shared" si="4"/>
        <v>0</v>
      </c>
      <c r="I15" s="220">
        <f t="shared" si="3"/>
        <v>0</v>
      </c>
      <c r="J15" s="129"/>
      <c r="K15" s="136"/>
      <c r="L15" s="136"/>
      <c r="M15" s="136"/>
      <c r="N15" s="137"/>
    </row>
    <row r="16" spans="1:18" ht="31.5" customHeight="1">
      <c r="A16" s="163">
        <v>10</v>
      </c>
      <c r="B16" s="137"/>
      <c r="C16" s="137"/>
      <c r="D16" s="216"/>
      <c r="E16" s="232"/>
      <c r="F16" s="224">
        <f t="shared" si="0"/>
        <v>0</v>
      </c>
      <c r="G16" s="211">
        <f t="shared" si="1"/>
        <v>0</v>
      </c>
      <c r="H16" s="229">
        <f t="shared" si="4"/>
        <v>0</v>
      </c>
      <c r="I16" s="220">
        <f t="shared" si="3"/>
        <v>0</v>
      </c>
      <c r="J16" s="129"/>
      <c r="K16" s="136"/>
      <c r="L16" s="136"/>
      <c r="M16" s="136"/>
      <c r="N16" s="137"/>
    </row>
    <row r="17" spans="1:16" ht="31.5" customHeight="1">
      <c r="A17" s="163">
        <v>11</v>
      </c>
      <c r="B17" s="137"/>
      <c r="C17" s="137"/>
      <c r="D17" s="216"/>
      <c r="E17" s="232"/>
      <c r="F17" s="224">
        <f t="shared" si="0"/>
        <v>0</v>
      </c>
      <c r="G17" s="211">
        <f t="shared" si="1"/>
        <v>0</v>
      </c>
      <c r="H17" s="229">
        <f t="shared" si="4"/>
        <v>0</v>
      </c>
      <c r="I17" s="220">
        <f t="shared" si="3"/>
        <v>0</v>
      </c>
      <c r="J17" s="129"/>
      <c r="K17" s="136"/>
      <c r="L17" s="136"/>
      <c r="M17" s="136"/>
      <c r="N17" s="137"/>
    </row>
    <row r="18" spans="1:16" ht="31.5" customHeight="1">
      <c r="A18" s="163">
        <v>12</v>
      </c>
      <c r="B18" s="137"/>
      <c r="C18" s="137"/>
      <c r="D18" s="216"/>
      <c r="E18" s="232"/>
      <c r="F18" s="224">
        <f t="shared" si="0"/>
        <v>0</v>
      </c>
      <c r="G18" s="211">
        <f t="shared" si="1"/>
        <v>0</v>
      </c>
      <c r="H18" s="229">
        <f t="shared" si="4"/>
        <v>0</v>
      </c>
      <c r="I18" s="220">
        <f t="shared" si="3"/>
        <v>0</v>
      </c>
      <c r="J18" s="129"/>
      <c r="K18" s="136"/>
      <c r="L18" s="136"/>
      <c r="M18" s="136"/>
      <c r="N18" s="137"/>
    </row>
    <row r="19" spans="1:16" ht="31.5" customHeight="1">
      <c r="A19" s="163">
        <v>13</v>
      </c>
      <c r="B19" s="137"/>
      <c r="C19" s="137"/>
      <c r="D19" s="216"/>
      <c r="E19" s="232"/>
      <c r="F19" s="224">
        <f t="shared" si="0"/>
        <v>0</v>
      </c>
      <c r="G19" s="211">
        <f t="shared" si="1"/>
        <v>0</v>
      </c>
      <c r="H19" s="229">
        <f t="shared" si="4"/>
        <v>0</v>
      </c>
      <c r="I19" s="220">
        <f t="shared" si="3"/>
        <v>0</v>
      </c>
      <c r="J19" s="129"/>
      <c r="K19" s="136"/>
      <c r="L19" s="136"/>
      <c r="M19" s="136"/>
      <c r="N19" s="137"/>
    </row>
    <row r="20" spans="1:16" ht="31.5" customHeight="1">
      <c r="A20" s="163">
        <v>14</v>
      </c>
      <c r="B20" s="137"/>
      <c r="C20" s="137"/>
      <c r="D20" s="216"/>
      <c r="E20" s="232"/>
      <c r="F20" s="224">
        <f t="shared" si="0"/>
        <v>0</v>
      </c>
      <c r="G20" s="211">
        <f t="shared" si="1"/>
        <v>0</v>
      </c>
      <c r="H20" s="229">
        <f t="shared" si="4"/>
        <v>0</v>
      </c>
      <c r="I20" s="220">
        <f t="shared" si="3"/>
        <v>0</v>
      </c>
      <c r="J20" s="129"/>
      <c r="K20" s="136"/>
      <c r="L20" s="136"/>
      <c r="M20" s="136"/>
      <c r="N20" s="137"/>
    </row>
    <row r="21" spans="1:16" ht="31.5" customHeight="1">
      <c r="A21" s="163">
        <v>15</v>
      </c>
      <c r="B21" s="137"/>
      <c r="C21" s="137"/>
      <c r="D21" s="216"/>
      <c r="E21" s="232"/>
      <c r="F21" s="224">
        <f t="shared" si="0"/>
        <v>0</v>
      </c>
      <c r="G21" s="211">
        <f t="shared" si="1"/>
        <v>0</v>
      </c>
      <c r="H21" s="229">
        <f t="shared" si="4"/>
        <v>0</v>
      </c>
      <c r="I21" s="220">
        <f t="shared" si="3"/>
        <v>0</v>
      </c>
      <c r="J21" s="129"/>
      <c r="K21" s="136"/>
      <c r="L21" s="136"/>
      <c r="M21" s="136"/>
      <c r="N21" s="137"/>
    </row>
    <row r="22" spans="1:16" ht="31.5" customHeight="1">
      <c r="A22" s="163">
        <v>16</v>
      </c>
      <c r="B22" s="137"/>
      <c r="C22" s="137"/>
      <c r="D22" s="216"/>
      <c r="E22" s="232"/>
      <c r="F22" s="224">
        <f t="shared" si="0"/>
        <v>0</v>
      </c>
      <c r="G22" s="211">
        <f>D22*$F$2</f>
        <v>0</v>
      </c>
      <c r="H22" s="229">
        <f>E22*$F$3</f>
        <v>0</v>
      </c>
      <c r="I22" s="220">
        <f t="shared" si="3"/>
        <v>0</v>
      </c>
      <c r="J22" s="129"/>
      <c r="K22" s="136"/>
      <c r="L22" s="136"/>
      <c r="M22" s="136"/>
      <c r="N22" s="137"/>
    </row>
    <row r="23" spans="1:16" ht="31.5" customHeight="1">
      <c r="A23" s="163">
        <v>17</v>
      </c>
      <c r="B23" s="137"/>
      <c r="C23" s="137"/>
      <c r="D23" s="216"/>
      <c r="E23" s="232"/>
      <c r="F23" s="224">
        <f t="shared" si="0"/>
        <v>0</v>
      </c>
      <c r="G23" s="211">
        <f t="shared" si="1"/>
        <v>0</v>
      </c>
      <c r="H23" s="229">
        <f t="shared" si="4"/>
        <v>0</v>
      </c>
      <c r="I23" s="220">
        <f t="shared" si="3"/>
        <v>0</v>
      </c>
      <c r="J23" s="129"/>
      <c r="K23" s="136"/>
      <c r="L23" s="136"/>
      <c r="M23" s="136"/>
      <c r="N23" s="137"/>
    </row>
    <row r="24" spans="1:16" ht="31.5" customHeight="1">
      <c r="A24" s="163">
        <v>18</v>
      </c>
      <c r="B24" s="137"/>
      <c r="C24" s="137"/>
      <c r="D24" s="216"/>
      <c r="E24" s="232"/>
      <c r="F24" s="224">
        <f t="shared" si="0"/>
        <v>0</v>
      </c>
      <c r="G24" s="211">
        <f t="shared" si="1"/>
        <v>0</v>
      </c>
      <c r="H24" s="229">
        <f t="shared" si="4"/>
        <v>0</v>
      </c>
      <c r="I24" s="220">
        <f t="shared" si="3"/>
        <v>0</v>
      </c>
      <c r="J24" s="129"/>
      <c r="K24" s="136"/>
      <c r="L24" s="136"/>
      <c r="M24" s="136"/>
      <c r="N24" s="137"/>
    </row>
    <row r="25" spans="1:16" ht="31.5" customHeight="1">
      <c r="A25" s="163">
        <v>19</v>
      </c>
      <c r="B25" s="137"/>
      <c r="C25" s="137"/>
      <c r="D25" s="216"/>
      <c r="E25" s="232"/>
      <c r="F25" s="224">
        <f t="shared" si="0"/>
        <v>0</v>
      </c>
      <c r="G25" s="211">
        <f t="shared" si="1"/>
        <v>0</v>
      </c>
      <c r="H25" s="229">
        <f t="shared" si="4"/>
        <v>0</v>
      </c>
      <c r="I25" s="220">
        <f t="shared" si="3"/>
        <v>0</v>
      </c>
      <c r="J25" s="129"/>
      <c r="K25" s="136"/>
      <c r="L25" s="136"/>
      <c r="M25" s="136"/>
      <c r="N25" s="137"/>
    </row>
    <row r="26" spans="1:16" ht="31.5" customHeight="1" thickBot="1">
      <c r="A26" s="163">
        <v>20</v>
      </c>
      <c r="B26" s="137"/>
      <c r="C26" s="137"/>
      <c r="D26" s="216"/>
      <c r="E26" s="232"/>
      <c r="F26" s="224">
        <f t="shared" si="0"/>
        <v>0</v>
      </c>
      <c r="G26" s="211">
        <f t="shared" si="1"/>
        <v>0</v>
      </c>
      <c r="H26" s="229">
        <f t="shared" si="4"/>
        <v>0</v>
      </c>
      <c r="I26" s="220">
        <f t="shared" si="3"/>
        <v>0</v>
      </c>
      <c r="J26" s="129"/>
      <c r="K26" s="136"/>
      <c r="L26" s="136"/>
      <c r="M26" s="136"/>
      <c r="N26" s="137"/>
      <c r="P26" s="73"/>
    </row>
    <row r="27" spans="1:16" ht="25" customHeight="1" thickTop="1" thickBot="1">
      <c r="A27" s="441" t="s">
        <v>112</v>
      </c>
      <c r="B27" s="442"/>
      <c r="C27" s="442"/>
      <c r="D27" s="217">
        <f>SUM(D6:D26)</f>
        <v>10600000</v>
      </c>
      <c r="E27" s="233">
        <f t="shared" ref="E27:I27" si="5">SUM(E6:E26)</f>
        <v>5000500</v>
      </c>
      <c r="F27" s="225">
        <f t="shared" si="5"/>
        <v>15600500</v>
      </c>
      <c r="G27" s="212">
        <f t="shared" si="5"/>
        <v>13780000</v>
      </c>
      <c r="H27" s="230">
        <f t="shared" si="5"/>
        <v>3500350</v>
      </c>
      <c r="I27" s="221">
        <f t="shared" si="5"/>
        <v>17280000</v>
      </c>
      <c r="J27" s="141"/>
      <c r="K27" s="443"/>
      <c r="L27" s="444"/>
      <c r="M27" s="444"/>
      <c r="N27" s="445"/>
      <c r="O27" s="93"/>
      <c r="P27" s="93"/>
    </row>
    <row r="28" spans="1:16" ht="13.5" thickTop="1">
      <c r="B28" s="190" t="s">
        <v>113</v>
      </c>
      <c r="D28" s="191"/>
      <c r="E28" s="191"/>
      <c r="F28" s="191"/>
      <c r="G28" s="191"/>
      <c r="H28" s="191"/>
      <c r="I28" s="143"/>
      <c r="J28" s="143"/>
    </row>
    <row r="29" spans="1:16">
      <c r="B29" s="190" t="s">
        <v>114</v>
      </c>
      <c r="D29" s="191"/>
      <c r="E29" s="191"/>
      <c r="F29" s="191"/>
      <c r="G29" s="191"/>
      <c r="H29" s="191"/>
      <c r="I29" s="143"/>
      <c r="J29" s="143"/>
    </row>
    <row r="30" spans="1:16">
      <c r="B30" s="114" t="s">
        <v>180</v>
      </c>
      <c r="D30" s="114"/>
    </row>
    <row r="38" spans="5:9" s="73" customFormat="1" ht="36.5" customHeight="1">
      <c r="E38" s="82" t="s">
        <v>162</v>
      </c>
      <c r="F38" s="189">
        <f>'【1-3月】様式2-1'!U20</f>
        <v>15600500</v>
      </c>
      <c r="G38" s="189"/>
      <c r="H38" s="189"/>
      <c r="I38" s="94">
        <f>'【1-3月】様式2-1'!Y25</f>
        <v>17280000</v>
      </c>
    </row>
    <row r="39" spans="5:9">
      <c r="F39" s="196" t="str">
        <f>IF(F27=F38,"OK","NG")</f>
        <v>OK</v>
      </c>
      <c r="G39" s="196"/>
      <c r="H39" s="196"/>
      <c r="I39" s="196" t="str">
        <f>IF(I27=I38,"OK","NG")</f>
        <v>OK</v>
      </c>
    </row>
  </sheetData>
  <mergeCells count="15">
    <mergeCell ref="L2:M2"/>
    <mergeCell ref="L3:M3"/>
    <mergeCell ref="A4:A5"/>
    <mergeCell ref="B4:B5"/>
    <mergeCell ref="C4:C5"/>
    <mergeCell ref="D4:F4"/>
    <mergeCell ref="G4:I4"/>
    <mergeCell ref="J4:J5"/>
    <mergeCell ref="K4:K5"/>
    <mergeCell ref="L4:L5"/>
    <mergeCell ref="M4:M5"/>
    <mergeCell ref="N4:N5"/>
    <mergeCell ref="B6:C6"/>
    <mergeCell ref="A27:C27"/>
    <mergeCell ref="K27:N27"/>
  </mergeCells>
  <phoneticPr fontId="1"/>
  <dataValidations count="3">
    <dataValidation type="list" allowBlank="1" showInputMessage="1" showErrorMessage="1" sqref="J7:J26" xr:uid="{BA3D668C-F49C-4362-99AE-58865C8E3B5E}">
      <formula1>$O$7:$R$7</formula1>
    </dataValidation>
    <dataValidation type="list" allowBlank="1" showInputMessage="1" showErrorMessage="1" sqref="M7" xr:uid="{48A202D4-7223-4A6F-BA1C-F406D969CAC3}">
      <formula1>"済,未済"</formula1>
    </dataValidation>
    <dataValidation type="list" allowBlank="1" showInputMessage="1" showErrorMessage="1" sqref="M8:M26" xr:uid="{609B0930-9481-4385-AFC7-DE1A1D4D77C7}">
      <formula1>"済"</formula1>
    </dataValidation>
  </dataValidations>
  <pageMargins left="0.51181102362204722" right="0.31496062992125984" top="0.55118110236220474" bottom="0.55118110236220474" header="0.31496062992125984" footer="0.31496062992125984"/>
  <pageSetup paperSize="9" scale="39" orientation="landscape"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D2410-5439-4C81-938D-82BD933A8FEC}">
  <sheetPr>
    <tabColor theme="7"/>
    <pageSetUpPr fitToPage="1"/>
  </sheetPr>
  <dimension ref="A2:AF32"/>
  <sheetViews>
    <sheetView view="pageBreakPreview" zoomScale="110" zoomScaleNormal="100" zoomScaleSheetLayoutView="110" workbookViewId="0">
      <selection activeCell="M10" sqref="M10:T11"/>
    </sheetView>
  </sheetViews>
  <sheetFormatPr defaultColWidth="9" defaultRowHeight="13"/>
  <cols>
    <col min="1" max="1" width="3.08203125" style="73" customWidth="1"/>
    <col min="2" max="2" width="3.25" style="73" customWidth="1"/>
    <col min="3" max="29" width="3.08203125" style="73" customWidth="1"/>
    <col min="30" max="30" width="3.5" style="73" customWidth="1"/>
    <col min="31" max="31" width="12.83203125" style="73" customWidth="1"/>
    <col min="32" max="32" width="12.75" style="73" customWidth="1"/>
    <col min="33" max="33" width="12.75" style="73" bestFit="1" customWidth="1"/>
    <col min="34" max="16384" width="9" style="73"/>
  </cols>
  <sheetData>
    <row r="2" spans="1:30" ht="18.75" customHeight="1">
      <c r="A2" s="71"/>
      <c r="B2" s="71"/>
      <c r="C2" s="71"/>
      <c r="D2" s="71"/>
      <c r="E2" s="71"/>
      <c r="F2" s="71"/>
      <c r="G2" s="71"/>
      <c r="H2" s="71"/>
      <c r="I2" s="71"/>
      <c r="J2" s="71"/>
      <c r="K2" s="71"/>
      <c r="L2" s="72"/>
      <c r="M2" s="72"/>
      <c r="N2" s="72"/>
      <c r="O2" s="72"/>
      <c r="P2" s="72"/>
      <c r="S2" s="74"/>
      <c r="U2" s="74"/>
      <c r="V2" s="74"/>
      <c r="W2" s="74"/>
      <c r="X2" s="75"/>
      <c r="Y2" s="75"/>
      <c r="Z2" s="75"/>
      <c r="AA2" s="75"/>
      <c r="AB2" s="432" t="s">
        <v>58</v>
      </c>
      <c r="AC2" s="433"/>
      <c r="AD2" s="434"/>
    </row>
    <row r="3" spans="1:30" ht="10.5" customHeight="1">
      <c r="L3" s="76"/>
      <c r="M3" s="76"/>
      <c r="N3" s="76"/>
      <c r="O3" s="76"/>
      <c r="P3" s="76"/>
      <c r="Q3" s="76"/>
    </row>
    <row r="4" spans="1:30" ht="22.5" customHeight="1">
      <c r="A4" s="435" t="s">
        <v>59</v>
      </c>
      <c r="B4" s="435"/>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row>
    <row r="5" spans="1:30" ht="22.5" customHeight="1">
      <c r="A5" s="77"/>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row>
    <row r="6" spans="1:30" ht="35.25" customHeight="1">
      <c r="A6" s="71"/>
      <c r="B6" s="71"/>
      <c r="C6" s="71"/>
      <c r="D6" s="71"/>
      <c r="E6" s="71"/>
      <c r="F6" s="71"/>
      <c r="G6" s="71"/>
      <c r="H6" s="71"/>
      <c r="I6" s="436" t="s">
        <v>60</v>
      </c>
      <c r="J6" s="436"/>
      <c r="K6" s="436"/>
      <c r="L6" s="436"/>
      <c r="M6" s="436"/>
      <c r="N6" s="436"/>
      <c r="O6" s="436"/>
      <c r="P6" s="436"/>
      <c r="Q6" s="436"/>
      <c r="R6" s="437" t="str">
        <f>'【10-12月】様式1'!G16</f>
        <v>（株）さが</v>
      </c>
      <c r="S6" s="437"/>
      <c r="T6" s="437"/>
      <c r="U6" s="437"/>
      <c r="V6" s="437"/>
      <c r="W6" s="437"/>
      <c r="X6" s="437"/>
      <c r="Y6" s="437"/>
      <c r="Z6" s="437"/>
      <c r="AA6" s="437"/>
      <c r="AB6" s="437"/>
      <c r="AC6" s="74"/>
    </row>
    <row r="7" spans="1:30" ht="16.5" customHeight="1">
      <c r="G7" s="78"/>
      <c r="H7" s="78"/>
      <c r="I7" s="78"/>
      <c r="J7" s="78"/>
      <c r="K7" s="78"/>
      <c r="L7" s="79"/>
      <c r="M7" s="79"/>
      <c r="N7" s="79"/>
      <c r="O7" s="79"/>
      <c r="P7" s="79"/>
      <c r="Q7" s="79"/>
      <c r="R7" s="80"/>
      <c r="S7" s="80"/>
      <c r="T7" s="80"/>
      <c r="U7" s="80"/>
      <c r="V7" s="80"/>
      <c r="W7" s="80"/>
      <c r="X7" s="80"/>
      <c r="Y7" s="80"/>
      <c r="Z7" s="80"/>
      <c r="AA7" s="80"/>
      <c r="AB7" s="80"/>
      <c r="AC7" s="80"/>
    </row>
    <row r="8" spans="1:30" ht="22.5" customHeight="1">
      <c r="A8" s="73" t="s">
        <v>61</v>
      </c>
      <c r="J8" s="81" t="s">
        <v>62</v>
      </c>
      <c r="X8" s="82"/>
      <c r="Y8" s="82"/>
      <c r="Z8" s="82"/>
      <c r="AA8" s="82"/>
    </row>
    <row r="9" spans="1:30" ht="22.5" customHeight="1" thickBot="1">
      <c r="A9" s="438" t="s">
        <v>63</v>
      </c>
      <c r="B9" s="438"/>
      <c r="C9" s="438"/>
      <c r="D9" s="438"/>
      <c r="E9" s="438"/>
      <c r="F9" s="439" t="str">
        <f>'【10-12月】様式1'!H23</f>
        <v>佐賀工場</v>
      </c>
      <c r="G9" s="439"/>
      <c r="H9" s="439"/>
      <c r="I9" s="439"/>
      <c r="J9" s="439"/>
      <c r="K9" s="439"/>
      <c r="L9" s="439"/>
      <c r="M9" s="439"/>
      <c r="N9" s="439"/>
      <c r="O9" s="439"/>
      <c r="X9" s="82"/>
      <c r="Y9" s="82"/>
      <c r="Z9" s="82"/>
      <c r="AA9" s="82"/>
    </row>
    <row r="10" spans="1:30" ht="38.25" customHeight="1" thickTop="1">
      <c r="A10" s="416" t="s">
        <v>64</v>
      </c>
      <c r="B10" s="417"/>
      <c r="C10" s="417"/>
      <c r="D10" s="418"/>
      <c r="E10" s="419" t="s">
        <v>65</v>
      </c>
      <c r="F10" s="417"/>
      <c r="G10" s="417"/>
      <c r="H10" s="418"/>
      <c r="I10" s="419" t="s">
        <v>66</v>
      </c>
      <c r="J10" s="417"/>
      <c r="K10" s="417"/>
      <c r="L10" s="417"/>
      <c r="M10" s="420" t="s">
        <v>67</v>
      </c>
      <c r="N10" s="421"/>
      <c r="O10" s="421"/>
      <c r="P10" s="422"/>
    </row>
    <row r="11" spans="1:30" ht="29.25" customHeight="1" thickBot="1">
      <c r="A11" s="423">
        <v>2500000</v>
      </c>
      <c r="B11" s="424"/>
      <c r="C11" s="424"/>
      <c r="D11" s="425"/>
      <c r="E11" s="426">
        <v>2800000</v>
      </c>
      <c r="F11" s="424"/>
      <c r="G11" s="424"/>
      <c r="H11" s="425"/>
      <c r="I11" s="426">
        <v>2500001</v>
      </c>
      <c r="J11" s="424"/>
      <c r="K11" s="424"/>
      <c r="L11" s="424"/>
      <c r="M11" s="427">
        <f>SUM(A11:L11)</f>
        <v>7800001</v>
      </c>
      <c r="N11" s="428"/>
      <c r="O11" s="428"/>
      <c r="P11" s="429"/>
    </row>
    <row r="12" spans="1:30" ht="29.25" customHeight="1" thickBot="1">
      <c r="A12" s="431" t="s">
        <v>68</v>
      </c>
      <c r="B12" s="431"/>
      <c r="C12" s="431"/>
      <c r="D12" s="431"/>
      <c r="E12" s="431"/>
      <c r="F12" s="431" t="str">
        <f>'【10-12月】様式1'!H24</f>
        <v>唐津工場</v>
      </c>
      <c r="G12" s="431"/>
      <c r="H12" s="431"/>
      <c r="I12" s="431"/>
      <c r="J12" s="431"/>
      <c r="K12" s="431"/>
      <c r="L12" s="431"/>
      <c r="M12" s="431"/>
      <c r="N12" s="431"/>
      <c r="O12" s="431"/>
    </row>
    <row r="13" spans="1:30" ht="38.25" customHeight="1" thickTop="1">
      <c r="A13" s="416" t="s">
        <v>64</v>
      </c>
      <c r="B13" s="417"/>
      <c r="C13" s="417"/>
      <c r="D13" s="418"/>
      <c r="E13" s="419" t="s">
        <v>65</v>
      </c>
      <c r="F13" s="417"/>
      <c r="G13" s="417"/>
      <c r="H13" s="418"/>
      <c r="I13" s="419" t="s">
        <v>66</v>
      </c>
      <c r="J13" s="417"/>
      <c r="K13" s="417"/>
      <c r="L13" s="417"/>
      <c r="M13" s="420" t="s">
        <v>67</v>
      </c>
      <c r="N13" s="421"/>
      <c r="O13" s="421"/>
      <c r="P13" s="422"/>
    </row>
    <row r="14" spans="1:30" ht="29.25" customHeight="1" thickBot="1">
      <c r="A14" s="423">
        <v>2500000</v>
      </c>
      <c r="B14" s="424"/>
      <c r="C14" s="424"/>
      <c r="D14" s="425"/>
      <c r="E14" s="426">
        <v>2800000</v>
      </c>
      <c r="F14" s="424"/>
      <c r="G14" s="424"/>
      <c r="H14" s="425"/>
      <c r="I14" s="426">
        <v>2500001</v>
      </c>
      <c r="J14" s="424"/>
      <c r="K14" s="424"/>
      <c r="L14" s="424"/>
      <c r="M14" s="427">
        <f>SUM(A14:L14)</f>
        <v>7800001</v>
      </c>
      <c r="N14" s="428"/>
      <c r="O14" s="428"/>
      <c r="P14" s="429"/>
    </row>
    <row r="15" spans="1:30" ht="27.75" customHeight="1" thickBot="1">
      <c r="A15" s="430" t="s">
        <v>69</v>
      </c>
      <c r="B15" s="430"/>
      <c r="C15" s="430"/>
      <c r="D15" s="430"/>
      <c r="E15" s="430"/>
      <c r="F15" s="430">
        <f>'【10-12月】様式1'!H25</f>
        <v>0</v>
      </c>
      <c r="G15" s="430"/>
      <c r="H15" s="430"/>
      <c r="I15" s="430"/>
      <c r="J15" s="430"/>
      <c r="K15" s="430"/>
      <c r="L15" s="430"/>
      <c r="M15" s="430"/>
      <c r="N15" s="430"/>
      <c r="O15" s="430"/>
      <c r="P15" s="83"/>
      <c r="Q15" s="83"/>
      <c r="R15" s="83"/>
      <c r="S15" s="83"/>
      <c r="T15" s="83"/>
      <c r="U15" s="83"/>
      <c r="V15" s="83"/>
      <c r="W15" s="83"/>
      <c r="X15" s="83"/>
      <c r="Y15" s="84"/>
      <c r="Z15" s="84"/>
      <c r="AA15" s="84"/>
      <c r="AB15" s="84"/>
    </row>
    <row r="16" spans="1:30" ht="38.25" customHeight="1" thickTop="1">
      <c r="A16" s="416" t="s">
        <v>64</v>
      </c>
      <c r="B16" s="417"/>
      <c r="C16" s="417"/>
      <c r="D16" s="418"/>
      <c r="E16" s="419" t="s">
        <v>65</v>
      </c>
      <c r="F16" s="417"/>
      <c r="G16" s="417"/>
      <c r="H16" s="418"/>
      <c r="I16" s="419" t="s">
        <v>66</v>
      </c>
      <c r="J16" s="417"/>
      <c r="K16" s="417"/>
      <c r="L16" s="417"/>
      <c r="M16" s="420" t="s">
        <v>67</v>
      </c>
      <c r="N16" s="421"/>
      <c r="O16" s="421"/>
      <c r="P16" s="422"/>
    </row>
    <row r="17" spans="1:32" ht="29.25" customHeight="1" thickBot="1">
      <c r="A17" s="423"/>
      <c r="B17" s="424"/>
      <c r="C17" s="424"/>
      <c r="D17" s="425"/>
      <c r="E17" s="426"/>
      <c r="F17" s="424"/>
      <c r="G17" s="424"/>
      <c r="H17" s="425"/>
      <c r="I17" s="426"/>
      <c r="J17" s="424"/>
      <c r="K17" s="424"/>
      <c r="L17" s="424"/>
      <c r="M17" s="427">
        <f>SUM(A17:L17)</f>
        <v>0</v>
      </c>
      <c r="N17" s="428"/>
      <c r="O17" s="428"/>
      <c r="P17" s="429"/>
    </row>
    <row r="18" spans="1:32" ht="29.25" customHeight="1" thickBot="1">
      <c r="A18" s="83"/>
      <c r="B18" s="83"/>
      <c r="C18" s="83"/>
      <c r="D18" s="83"/>
      <c r="E18" s="83"/>
      <c r="F18" s="83"/>
      <c r="G18" s="83"/>
      <c r="H18" s="83"/>
      <c r="I18" s="83"/>
      <c r="J18" s="83"/>
      <c r="K18" s="83"/>
      <c r="L18" s="83"/>
      <c r="M18" s="83"/>
      <c r="N18" s="83"/>
      <c r="O18" s="83"/>
      <c r="P18" s="83"/>
      <c r="Q18" s="83"/>
      <c r="R18" s="83"/>
      <c r="S18" s="83"/>
      <c r="T18" s="83"/>
      <c r="U18" s="83"/>
      <c r="V18" s="83"/>
      <c r="W18" s="83"/>
      <c r="X18" s="83"/>
      <c r="Y18" s="84"/>
      <c r="Z18" s="84"/>
      <c r="AA18" s="84"/>
      <c r="AB18" s="84"/>
    </row>
    <row r="19" spans="1:32" ht="32.25" customHeight="1">
      <c r="A19" s="85"/>
      <c r="B19" s="85"/>
      <c r="C19" s="85"/>
      <c r="D19" s="85"/>
      <c r="E19" s="85"/>
      <c r="F19" s="85"/>
      <c r="G19" s="85"/>
      <c r="H19" s="85"/>
      <c r="I19" s="85"/>
      <c r="J19" s="85"/>
      <c r="K19" s="85"/>
      <c r="L19" s="85"/>
      <c r="N19" s="383" t="s">
        <v>70</v>
      </c>
      <c r="O19" s="384"/>
      <c r="P19" s="384"/>
      <c r="Q19" s="384"/>
      <c r="R19" s="384"/>
      <c r="S19" s="384"/>
      <c r="T19" s="385"/>
      <c r="Y19" s="86"/>
      <c r="Z19" s="86"/>
      <c r="AA19" s="86"/>
    </row>
    <row r="20" spans="1:32" ht="22.5" customHeight="1" thickBot="1">
      <c r="A20" s="85"/>
      <c r="B20" s="85"/>
      <c r="C20" s="85"/>
      <c r="D20" s="85"/>
      <c r="E20" s="85"/>
      <c r="F20" s="85"/>
      <c r="G20" s="85"/>
      <c r="H20" s="85"/>
      <c r="I20" s="85"/>
      <c r="J20" s="85"/>
      <c r="K20" s="85"/>
      <c r="L20" s="85"/>
      <c r="N20" s="386">
        <f>M11+M14+M17</f>
        <v>15600002</v>
      </c>
      <c r="O20" s="387"/>
      <c r="P20" s="387"/>
      <c r="Q20" s="387"/>
      <c r="R20" s="387"/>
      <c r="S20" s="387"/>
      <c r="T20" s="388"/>
      <c r="Y20" s="87"/>
      <c r="Z20" s="87"/>
      <c r="AA20" s="87"/>
    </row>
    <row r="21" spans="1:32" ht="19.5" customHeight="1">
      <c r="A21" s="85"/>
      <c r="B21" s="85"/>
      <c r="C21" s="85"/>
      <c r="D21" s="85"/>
      <c r="E21" s="85"/>
      <c r="F21" s="85"/>
      <c r="G21" s="85"/>
      <c r="H21" s="85"/>
      <c r="I21" s="85"/>
      <c r="J21" s="85"/>
      <c r="K21" s="85"/>
      <c r="L21" s="85"/>
      <c r="R21" s="87"/>
      <c r="S21" s="87"/>
      <c r="T21" s="87"/>
      <c r="U21" s="87"/>
      <c r="V21" s="87"/>
      <c r="W21" s="87"/>
      <c r="X21" s="87"/>
      <c r="Y21" s="87"/>
      <c r="Z21" s="87"/>
      <c r="AA21" s="87"/>
    </row>
    <row r="22" spans="1:32" ht="22.5" customHeight="1" thickBot="1">
      <c r="A22" s="88" t="s">
        <v>71</v>
      </c>
      <c r="B22" s="89"/>
      <c r="C22" s="90"/>
      <c r="D22" s="90"/>
      <c r="E22" s="91"/>
      <c r="F22" s="91"/>
      <c r="G22" s="91"/>
      <c r="H22" s="91"/>
      <c r="I22" s="92"/>
      <c r="J22" s="92"/>
      <c r="K22" s="91"/>
      <c r="L22" s="91"/>
      <c r="M22" s="90"/>
      <c r="N22" s="90"/>
      <c r="O22" s="90"/>
      <c r="P22" s="90"/>
      <c r="Q22" s="90"/>
      <c r="R22" s="90"/>
      <c r="S22" s="90"/>
      <c r="T22" s="90"/>
      <c r="U22" s="90"/>
      <c r="V22" s="90"/>
      <c r="W22" s="90"/>
      <c r="X22" s="82"/>
      <c r="Y22" s="82"/>
      <c r="Z22" s="82"/>
      <c r="AA22" s="82"/>
      <c r="AB22" s="90"/>
      <c r="AC22" s="90"/>
    </row>
    <row r="23" spans="1:32" ht="24" customHeight="1">
      <c r="A23" s="410" t="s">
        <v>72</v>
      </c>
      <c r="B23" s="411"/>
      <c r="C23" s="411"/>
      <c r="D23" s="411"/>
      <c r="E23" s="411"/>
      <c r="F23" s="411"/>
      <c r="G23" s="411"/>
      <c r="H23" s="411"/>
      <c r="I23" s="411"/>
      <c r="J23" s="411"/>
      <c r="K23" s="411"/>
      <c r="L23" s="411"/>
      <c r="M23" s="411"/>
      <c r="N23" s="411"/>
      <c r="O23" s="411"/>
      <c r="P23" s="411"/>
      <c r="Q23" s="411"/>
      <c r="R23" s="411"/>
      <c r="S23" s="411"/>
      <c r="T23" s="412"/>
      <c r="U23" s="397" t="s">
        <v>133</v>
      </c>
      <c r="V23" s="398"/>
      <c r="W23" s="398"/>
      <c r="X23" s="398"/>
      <c r="Y23" s="399"/>
    </row>
    <row r="24" spans="1:32" ht="31.5" customHeight="1" thickBot="1">
      <c r="A24" s="403" t="s">
        <v>73</v>
      </c>
      <c r="B24" s="404"/>
      <c r="C24" s="404"/>
      <c r="D24" s="404"/>
      <c r="E24" s="405"/>
      <c r="F24" s="406" t="s">
        <v>74</v>
      </c>
      <c r="G24" s="407"/>
      <c r="H24" s="407"/>
      <c r="I24" s="407"/>
      <c r="J24" s="408"/>
      <c r="K24" s="406" t="s">
        <v>75</v>
      </c>
      <c r="L24" s="409"/>
      <c r="M24" s="409"/>
      <c r="N24" s="409"/>
      <c r="O24" s="409"/>
      <c r="P24" s="413" t="s">
        <v>123</v>
      </c>
      <c r="Q24" s="414"/>
      <c r="R24" s="414"/>
      <c r="S24" s="414"/>
      <c r="T24" s="415"/>
      <c r="U24" s="400"/>
      <c r="V24" s="401"/>
      <c r="W24" s="401"/>
      <c r="X24" s="401"/>
      <c r="Y24" s="402"/>
      <c r="AE24" s="73" t="s">
        <v>76</v>
      </c>
    </row>
    <row r="25" spans="1:32" ht="26.25" customHeight="1" thickBot="1">
      <c r="A25" s="389">
        <f>N20</f>
        <v>15600002</v>
      </c>
      <c r="B25" s="390"/>
      <c r="C25" s="390"/>
      <c r="D25" s="390"/>
      <c r="E25" s="390"/>
      <c r="F25" s="391">
        <f>'【10-12月】様式1'!X22</f>
        <v>1.8</v>
      </c>
      <c r="G25" s="392"/>
      <c r="H25" s="392"/>
      <c r="I25" s="392"/>
      <c r="J25" s="393"/>
      <c r="K25" s="389">
        <f>A25*F25</f>
        <v>28080003.600000001</v>
      </c>
      <c r="L25" s="390"/>
      <c r="M25" s="390"/>
      <c r="N25" s="390"/>
      <c r="O25" s="390"/>
      <c r="P25" s="394">
        <f>ROUNDDOWN(K25,-3)</f>
        <v>28080000</v>
      </c>
      <c r="Q25" s="395"/>
      <c r="R25" s="395"/>
      <c r="S25" s="395"/>
      <c r="T25" s="396"/>
      <c r="U25" s="380">
        <f>IF(F25=0.9,MIN(P25,AE25),P25)</f>
        <v>28080000</v>
      </c>
      <c r="V25" s="381"/>
      <c r="W25" s="381"/>
      <c r="X25" s="381"/>
      <c r="Y25" s="382"/>
      <c r="AE25" s="93">
        <v>300000000</v>
      </c>
      <c r="AF25" s="94"/>
    </row>
    <row r="26" spans="1:32" ht="11.25" customHeight="1">
      <c r="A26" s="95"/>
      <c r="B26" s="95"/>
      <c r="C26" s="95"/>
      <c r="D26" s="95"/>
      <c r="E26" s="95"/>
      <c r="F26" s="96"/>
      <c r="G26" s="96"/>
      <c r="H26" s="96"/>
      <c r="I26" s="96"/>
      <c r="J26" s="96"/>
      <c r="K26" s="82"/>
      <c r="L26" s="82"/>
      <c r="M26" s="82"/>
      <c r="N26" s="82"/>
      <c r="O26" s="82"/>
      <c r="P26" s="153"/>
      <c r="Q26" s="154"/>
      <c r="R26" s="154"/>
      <c r="S26" s="154"/>
      <c r="T26" s="154"/>
      <c r="U26" s="96"/>
      <c r="V26" s="96"/>
      <c r="W26" s="96"/>
      <c r="X26" s="96"/>
      <c r="Y26" s="96"/>
      <c r="Z26" s="96"/>
      <c r="AA26" s="96"/>
      <c r="AB26" s="96"/>
      <c r="AC26" s="96"/>
    </row>
    <row r="27" spans="1:32" ht="18.75" customHeight="1">
      <c r="A27" s="97"/>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row>
    <row r="28" spans="1:32" ht="25.5" customHeight="1">
      <c r="A28" s="81"/>
      <c r="B28" s="99"/>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row>
    <row r="29" spans="1:32" ht="15" customHeight="1"/>
    <row r="30" spans="1:32" ht="15" customHeight="1"/>
    <row r="31" spans="1:32" ht="15" customHeight="1"/>
    <row r="32" spans="1:32" ht="15" customHeight="1"/>
  </sheetData>
  <mergeCells count="47">
    <mergeCell ref="AB2:AD2"/>
    <mergeCell ref="A4:AC4"/>
    <mergeCell ref="I6:Q6"/>
    <mergeCell ref="R6:AB6"/>
    <mergeCell ref="A9:E9"/>
    <mergeCell ref="F9:O9"/>
    <mergeCell ref="A10:D10"/>
    <mergeCell ref="E10:H10"/>
    <mergeCell ref="I10:L10"/>
    <mergeCell ref="M10:P10"/>
    <mergeCell ref="A11:D11"/>
    <mergeCell ref="E11:H11"/>
    <mergeCell ref="I11:L11"/>
    <mergeCell ref="M11:P11"/>
    <mergeCell ref="A12:E12"/>
    <mergeCell ref="F12:O12"/>
    <mergeCell ref="A13:D13"/>
    <mergeCell ref="E13:H13"/>
    <mergeCell ref="I13:L13"/>
    <mergeCell ref="M13:P13"/>
    <mergeCell ref="A14:D14"/>
    <mergeCell ref="E14:H14"/>
    <mergeCell ref="I14:L14"/>
    <mergeCell ref="M14:P14"/>
    <mergeCell ref="A15:E15"/>
    <mergeCell ref="F15:O15"/>
    <mergeCell ref="A16:D16"/>
    <mergeCell ref="E16:H16"/>
    <mergeCell ref="I16:L16"/>
    <mergeCell ref="M16:P16"/>
    <mergeCell ref="A17:D17"/>
    <mergeCell ref="E17:H17"/>
    <mergeCell ref="I17:L17"/>
    <mergeCell ref="M17:P17"/>
    <mergeCell ref="U25:Y25"/>
    <mergeCell ref="N19:T19"/>
    <mergeCell ref="N20:T20"/>
    <mergeCell ref="A25:E25"/>
    <mergeCell ref="F25:J25"/>
    <mergeCell ref="K25:O25"/>
    <mergeCell ref="P25:T25"/>
    <mergeCell ref="U23:Y24"/>
    <mergeCell ref="A24:E24"/>
    <mergeCell ref="F24:J24"/>
    <mergeCell ref="K24:O24"/>
    <mergeCell ref="A23:T23"/>
    <mergeCell ref="P24:T24"/>
  </mergeCells>
  <phoneticPr fontId="1"/>
  <dataValidations count="1">
    <dataValidation type="list" allowBlank="1" showInputMessage="1" showErrorMessage="1" sqref="F25:J25" xr:uid="{E39063BA-D118-4C70-9E13-D4D55B2FCFD5}">
      <formula1>"1.8,0.9"</formula1>
    </dataValidation>
  </dataValidations>
  <pageMargins left="0.51181102362204722" right="0.31496062992125984" top="0.55118110236220474" bottom="0.55118110236220474" header="0.31496062992125984" footer="0.31496062992125984"/>
  <pageSetup paperSize="9" scale="93" orientation="portrait" cellComments="asDisplayed"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0D657-9DB9-4E70-8F6D-71D7CB5ECE10}">
  <sheetPr>
    <tabColor theme="7" tint="0.59999389629810485"/>
    <pageSetUpPr fitToPage="1"/>
  </sheetPr>
  <dimension ref="A1:N38"/>
  <sheetViews>
    <sheetView view="pageBreakPreview" zoomScaleNormal="100" zoomScaleSheetLayoutView="100" workbookViewId="0">
      <pane xSplit="3" ySplit="4" topLeftCell="D17" activePane="bottomRight" state="frozen"/>
      <selection activeCell="M10" sqref="M10:T11"/>
      <selection pane="topRight" activeCell="M10" sqref="M10:T11"/>
      <selection pane="bottomLeft" activeCell="M10" sqref="M10:T11"/>
      <selection pane="bottomRight" activeCell="M10" sqref="M10:T11"/>
    </sheetView>
  </sheetViews>
  <sheetFormatPr defaultColWidth="13.08203125" defaultRowHeight="13"/>
  <cols>
    <col min="1" max="1" width="4.5" style="112" customWidth="1"/>
    <col min="2" max="2" width="20" style="112" customWidth="1"/>
    <col min="3" max="3" width="22.25" style="112" customWidth="1"/>
    <col min="4" max="4" width="18.33203125" style="112" customWidth="1"/>
    <col min="5" max="5" width="19.33203125" style="112" customWidth="1"/>
    <col min="6" max="6" width="21.58203125" style="112" bestFit="1" customWidth="1"/>
    <col min="7" max="7" width="39.08203125" style="112" customWidth="1"/>
    <col min="8" max="8" width="26.25" style="112" customWidth="1"/>
    <col min="9" max="9" width="11.5" style="112" customWidth="1"/>
    <col min="10" max="10" width="62.33203125" style="112" customWidth="1"/>
    <col min="11" max="11" width="15" style="112" hidden="1" customWidth="1"/>
    <col min="12" max="12" width="13.08203125" style="112" hidden="1" customWidth="1"/>
    <col min="13" max="13" width="9.5" style="112" hidden="1" customWidth="1"/>
    <col min="14" max="14" width="0" style="112" hidden="1" customWidth="1"/>
    <col min="15" max="16384" width="13.08203125" style="112"/>
  </cols>
  <sheetData>
    <row r="1" spans="1:14" ht="17.25" customHeight="1">
      <c r="C1" s="71"/>
      <c r="H1" s="113"/>
      <c r="I1" s="113"/>
      <c r="J1" s="151" t="s">
        <v>121</v>
      </c>
    </row>
    <row r="2" spans="1:14" ht="17.25" customHeight="1">
      <c r="A2" s="111" t="s">
        <v>120</v>
      </c>
      <c r="C2" s="149"/>
      <c r="F2" s="115" t="s">
        <v>60</v>
      </c>
      <c r="G2" s="150" t="str">
        <f>'【10-12月】様式1'!G16</f>
        <v>（株）さが</v>
      </c>
      <c r="H2" s="146"/>
      <c r="I2" s="147"/>
      <c r="J2" s="114"/>
    </row>
    <row r="3" spans="1:14" ht="17.25" customHeight="1">
      <c r="A3" s="117"/>
      <c r="C3" s="118"/>
      <c r="D3" s="119"/>
      <c r="F3" s="115" t="s">
        <v>82</v>
      </c>
      <c r="G3" s="116" t="s">
        <v>122</v>
      </c>
      <c r="H3" s="148" t="s">
        <v>83</v>
      </c>
      <c r="I3" s="147">
        <f>'【10-12月】様式1'!X22</f>
        <v>1.8</v>
      </c>
      <c r="J3" s="120" t="s">
        <v>84</v>
      </c>
    </row>
    <row r="4" spans="1:14" ht="41.25" customHeight="1" thickBot="1">
      <c r="A4" s="155" t="s">
        <v>85</v>
      </c>
      <c r="B4" s="155" t="s">
        <v>86</v>
      </c>
      <c r="C4" s="155" t="s">
        <v>87</v>
      </c>
      <c r="D4" s="156" t="s">
        <v>88</v>
      </c>
      <c r="E4" s="156" t="s">
        <v>89</v>
      </c>
      <c r="F4" s="157" t="s">
        <v>90</v>
      </c>
      <c r="G4" s="155" t="s">
        <v>91</v>
      </c>
      <c r="H4" s="155" t="s">
        <v>92</v>
      </c>
      <c r="I4" s="156" t="s">
        <v>93</v>
      </c>
      <c r="J4" s="155" t="s">
        <v>94</v>
      </c>
      <c r="L4" s="73" t="s">
        <v>76</v>
      </c>
    </row>
    <row r="5" spans="1:14" ht="31.5" customHeight="1" thickBot="1">
      <c r="A5" s="161">
        <v>0</v>
      </c>
      <c r="B5" s="440" t="s">
        <v>95</v>
      </c>
      <c r="C5" s="440"/>
      <c r="D5" s="121">
        <v>15034502</v>
      </c>
      <c r="E5" s="122">
        <v>27062100</v>
      </c>
      <c r="F5" s="123" t="s">
        <v>96</v>
      </c>
      <c r="G5" s="124" t="s">
        <v>96</v>
      </c>
      <c r="H5" s="124" t="s">
        <v>96</v>
      </c>
      <c r="I5" s="124" t="s">
        <v>96</v>
      </c>
      <c r="J5" s="125" t="s">
        <v>96</v>
      </c>
      <c r="K5" s="93">
        <f>ROUNDDOWN(D5*I3,-3)</f>
        <v>27062000</v>
      </c>
      <c r="L5" s="93">
        <v>300000000</v>
      </c>
      <c r="M5" s="73"/>
    </row>
    <row r="6" spans="1:14" ht="31.5" customHeight="1">
      <c r="A6" s="162">
        <v>1</v>
      </c>
      <c r="B6" s="126" t="s">
        <v>97</v>
      </c>
      <c r="C6" s="126" t="s">
        <v>98</v>
      </c>
      <c r="D6" s="127">
        <v>500000</v>
      </c>
      <c r="E6" s="128">
        <f>D6*I3</f>
        <v>900000</v>
      </c>
      <c r="F6" s="129" t="s">
        <v>99</v>
      </c>
      <c r="G6" s="130" t="s">
        <v>128</v>
      </c>
      <c r="H6" s="130" t="s">
        <v>129</v>
      </c>
      <c r="I6" s="130" t="s">
        <v>100</v>
      </c>
      <c r="J6" s="126" t="s">
        <v>101</v>
      </c>
      <c r="K6" s="112" t="s">
        <v>102</v>
      </c>
      <c r="L6" s="131" t="s">
        <v>99</v>
      </c>
      <c r="M6" s="94" t="s">
        <v>103</v>
      </c>
      <c r="N6" s="131" t="s">
        <v>104</v>
      </c>
    </row>
    <row r="7" spans="1:14" ht="31.5" customHeight="1">
      <c r="A7" s="163">
        <v>2</v>
      </c>
      <c r="B7" s="132" t="s">
        <v>105</v>
      </c>
      <c r="C7" s="126" t="s">
        <v>98</v>
      </c>
      <c r="D7" s="133">
        <v>50000</v>
      </c>
      <c r="E7" s="128">
        <f>D7*I3</f>
        <v>90000</v>
      </c>
      <c r="F7" s="129" t="s">
        <v>102</v>
      </c>
      <c r="G7" s="134" t="s">
        <v>106</v>
      </c>
      <c r="H7" s="135">
        <v>45311</v>
      </c>
      <c r="I7" s="134" t="s">
        <v>100</v>
      </c>
      <c r="J7" s="132"/>
    </row>
    <row r="8" spans="1:14" ht="75.75" customHeight="1">
      <c r="A8" s="163">
        <v>3</v>
      </c>
      <c r="B8" s="132" t="s">
        <v>107</v>
      </c>
      <c r="C8" s="126" t="s">
        <v>98</v>
      </c>
      <c r="D8" s="133">
        <v>10000</v>
      </c>
      <c r="E8" s="128">
        <f>D8*I3</f>
        <v>18000</v>
      </c>
      <c r="F8" s="129" t="s">
        <v>103</v>
      </c>
      <c r="G8" s="134" t="s">
        <v>108</v>
      </c>
      <c r="H8" s="134" t="s">
        <v>108</v>
      </c>
      <c r="I8" s="134"/>
      <c r="J8" s="132" t="s">
        <v>109</v>
      </c>
    </row>
    <row r="9" spans="1:14" ht="31.5" customHeight="1">
      <c r="A9" s="163">
        <v>4</v>
      </c>
      <c r="B9" s="132" t="s">
        <v>107</v>
      </c>
      <c r="C9" s="132" t="s">
        <v>110</v>
      </c>
      <c r="D9" s="133">
        <v>5500</v>
      </c>
      <c r="E9" s="128">
        <f>D9*I3</f>
        <v>9900</v>
      </c>
      <c r="F9" s="129" t="s">
        <v>104</v>
      </c>
      <c r="G9" s="136"/>
      <c r="H9" s="136"/>
      <c r="I9" s="136"/>
      <c r="J9" s="132" t="s">
        <v>111</v>
      </c>
    </row>
    <row r="10" spans="1:14" ht="31.5" customHeight="1">
      <c r="A10" s="163">
        <v>5</v>
      </c>
      <c r="B10" s="137"/>
      <c r="C10" s="137"/>
      <c r="D10" s="138"/>
      <c r="E10" s="128">
        <f>D10*I3</f>
        <v>0</v>
      </c>
      <c r="F10" s="129"/>
      <c r="G10" s="136"/>
      <c r="H10" s="136"/>
      <c r="I10" s="136"/>
      <c r="J10" s="137"/>
    </row>
    <row r="11" spans="1:14" ht="31.5" customHeight="1">
      <c r="A11" s="163">
        <v>6</v>
      </c>
      <c r="B11" s="137"/>
      <c r="C11" s="137"/>
      <c r="D11" s="138"/>
      <c r="E11" s="128">
        <f>D11*I3</f>
        <v>0</v>
      </c>
      <c r="F11" s="129"/>
      <c r="G11" s="136"/>
      <c r="H11" s="136"/>
      <c r="I11" s="136"/>
      <c r="J11" s="137"/>
    </row>
    <row r="12" spans="1:14" ht="31.5" customHeight="1">
      <c r="A12" s="163">
        <v>7</v>
      </c>
      <c r="B12" s="137"/>
      <c r="C12" s="137"/>
      <c r="D12" s="138"/>
      <c r="E12" s="128">
        <f>D12*I3</f>
        <v>0</v>
      </c>
      <c r="F12" s="129"/>
      <c r="G12" s="136"/>
      <c r="H12" s="136"/>
      <c r="I12" s="136"/>
      <c r="J12" s="137"/>
    </row>
    <row r="13" spans="1:14" ht="31.5" customHeight="1">
      <c r="A13" s="163">
        <v>8</v>
      </c>
      <c r="B13" s="137"/>
      <c r="C13" s="137"/>
      <c r="D13" s="138"/>
      <c r="E13" s="128">
        <f>D13*I3</f>
        <v>0</v>
      </c>
      <c r="F13" s="129"/>
      <c r="G13" s="136"/>
      <c r="H13" s="136"/>
      <c r="I13" s="136"/>
      <c r="J13" s="137"/>
    </row>
    <row r="14" spans="1:14" ht="31.5" customHeight="1">
      <c r="A14" s="163">
        <v>9</v>
      </c>
      <c r="B14" s="137"/>
      <c r="C14" s="137"/>
      <c r="D14" s="138"/>
      <c r="E14" s="128">
        <f>D14*I3</f>
        <v>0</v>
      </c>
      <c r="F14" s="129"/>
      <c r="G14" s="136"/>
      <c r="H14" s="136"/>
      <c r="I14" s="136"/>
      <c r="J14" s="137"/>
    </row>
    <row r="15" spans="1:14" ht="31.5" customHeight="1">
      <c r="A15" s="163">
        <v>10</v>
      </c>
      <c r="B15" s="137"/>
      <c r="C15" s="137"/>
      <c r="D15" s="138"/>
      <c r="E15" s="128">
        <f>D15*I3</f>
        <v>0</v>
      </c>
      <c r="F15" s="129"/>
      <c r="G15" s="136"/>
      <c r="H15" s="136"/>
      <c r="I15" s="136"/>
      <c r="J15" s="137"/>
    </row>
    <row r="16" spans="1:14" ht="31.5" customHeight="1">
      <c r="A16" s="163">
        <v>11</v>
      </c>
      <c r="B16" s="137"/>
      <c r="C16" s="137"/>
      <c r="D16" s="138"/>
      <c r="E16" s="128">
        <f>D16*I3</f>
        <v>0</v>
      </c>
      <c r="F16" s="129"/>
      <c r="G16" s="136"/>
      <c r="H16" s="136"/>
      <c r="I16" s="136"/>
      <c r="J16" s="137"/>
    </row>
    <row r="17" spans="1:12" ht="31.5" customHeight="1">
      <c r="A17" s="163">
        <v>12</v>
      </c>
      <c r="B17" s="137"/>
      <c r="C17" s="137"/>
      <c r="D17" s="138"/>
      <c r="E17" s="128">
        <f>D17*I3</f>
        <v>0</v>
      </c>
      <c r="F17" s="129"/>
      <c r="G17" s="136"/>
      <c r="H17" s="136"/>
      <c r="I17" s="136"/>
      <c r="J17" s="137"/>
    </row>
    <row r="18" spans="1:12" ht="31.5" customHeight="1">
      <c r="A18" s="163">
        <v>13</v>
      </c>
      <c r="B18" s="137"/>
      <c r="C18" s="137"/>
      <c r="D18" s="138"/>
      <c r="E18" s="128">
        <f>D18*I3</f>
        <v>0</v>
      </c>
      <c r="F18" s="129"/>
      <c r="G18" s="136"/>
      <c r="H18" s="136"/>
      <c r="I18" s="136"/>
      <c r="J18" s="137"/>
    </row>
    <row r="19" spans="1:12" ht="31.5" customHeight="1">
      <c r="A19" s="163">
        <v>14</v>
      </c>
      <c r="B19" s="137"/>
      <c r="C19" s="137"/>
      <c r="D19" s="138"/>
      <c r="E19" s="128">
        <f>D19*I3</f>
        <v>0</v>
      </c>
      <c r="F19" s="129"/>
      <c r="G19" s="136"/>
      <c r="H19" s="136"/>
      <c r="I19" s="136"/>
      <c r="J19" s="137"/>
    </row>
    <row r="20" spans="1:12" ht="31.5" customHeight="1">
      <c r="A20" s="163">
        <v>15</v>
      </c>
      <c r="B20" s="137"/>
      <c r="C20" s="137"/>
      <c r="D20" s="138"/>
      <c r="E20" s="128">
        <f>D20*I3</f>
        <v>0</v>
      </c>
      <c r="F20" s="129"/>
      <c r="G20" s="136"/>
      <c r="H20" s="136"/>
      <c r="I20" s="136"/>
      <c r="J20" s="137"/>
    </row>
    <row r="21" spans="1:12" ht="31.5" customHeight="1">
      <c r="A21" s="163">
        <v>16</v>
      </c>
      <c r="B21" s="137"/>
      <c r="C21" s="137"/>
      <c r="D21" s="138"/>
      <c r="E21" s="128">
        <f>D21*I3</f>
        <v>0</v>
      </c>
      <c r="F21" s="129"/>
      <c r="G21" s="136"/>
      <c r="H21" s="136"/>
      <c r="I21" s="136"/>
      <c r="J21" s="137"/>
    </row>
    <row r="22" spans="1:12" ht="31.5" customHeight="1">
      <c r="A22" s="163">
        <v>17</v>
      </c>
      <c r="B22" s="137"/>
      <c r="C22" s="137"/>
      <c r="D22" s="138"/>
      <c r="E22" s="128">
        <f>D22*I3</f>
        <v>0</v>
      </c>
      <c r="F22" s="129"/>
      <c r="G22" s="136"/>
      <c r="H22" s="136"/>
      <c r="I22" s="136"/>
      <c r="J22" s="137"/>
    </row>
    <row r="23" spans="1:12" ht="31.5" customHeight="1">
      <c r="A23" s="163">
        <v>18</v>
      </c>
      <c r="B23" s="137"/>
      <c r="C23" s="137"/>
      <c r="D23" s="138"/>
      <c r="E23" s="128">
        <f>D23*I3</f>
        <v>0</v>
      </c>
      <c r="F23" s="129"/>
      <c r="G23" s="136"/>
      <c r="H23" s="136"/>
      <c r="I23" s="136"/>
      <c r="J23" s="137"/>
    </row>
    <row r="24" spans="1:12" ht="31.5" customHeight="1">
      <c r="A24" s="163">
        <v>19</v>
      </c>
      <c r="B24" s="137"/>
      <c r="C24" s="137"/>
      <c r="D24" s="138"/>
      <c r="E24" s="128">
        <f>D24*I3</f>
        <v>0</v>
      </c>
      <c r="F24" s="129"/>
      <c r="G24" s="136"/>
      <c r="H24" s="136"/>
      <c r="I24" s="136"/>
      <c r="J24" s="137"/>
    </row>
    <row r="25" spans="1:12" ht="31.5" customHeight="1" thickBot="1">
      <c r="A25" s="163">
        <v>20</v>
      </c>
      <c r="B25" s="137"/>
      <c r="C25" s="137"/>
      <c r="D25" s="138"/>
      <c r="E25" s="128">
        <f>D25*I3</f>
        <v>0</v>
      </c>
      <c r="F25" s="129"/>
      <c r="G25" s="136"/>
      <c r="H25" s="136"/>
      <c r="I25" s="136"/>
      <c r="J25" s="137"/>
      <c r="L25" s="73"/>
    </row>
    <row r="26" spans="1:12" ht="25" customHeight="1" thickTop="1" thickBot="1">
      <c r="A26" s="441" t="s">
        <v>112</v>
      </c>
      <c r="B26" s="442"/>
      <c r="C26" s="442"/>
      <c r="D26" s="139">
        <f>SUM(D5:D25)</f>
        <v>15600002</v>
      </c>
      <c r="E26" s="140">
        <f>SUM(E5:E25)</f>
        <v>28080000</v>
      </c>
      <c r="F26" s="141"/>
      <c r="G26" s="443"/>
      <c r="H26" s="444"/>
      <c r="I26" s="444"/>
      <c r="J26" s="445"/>
      <c r="K26" s="93">
        <f>ROUNDDOWN(D26*I3,-3)</f>
        <v>28080000</v>
      </c>
      <c r="L26" s="93"/>
    </row>
    <row r="27" spans="1:12" ht="13.5" thickTop="1">
      <c r="B27" s="112" t="s">
        <v>113</v>
      </c>
      <c r="D27" s="142"/>
      <c r="E27" s="143"/>
      <c r="F27" s="143"/>
    </row>
    <row r="28" spans="1:12">
      <c r="B28" s="112" t="s">
        <v>114</v>
      </c>
      <c r="D28" s="142"/>
      <c r="E28" s="143"/>
      <c r="F28" s="143"/>
    </row>
    <row r="29" spans="1:12">
      <c r="B29" s="114" t="s">
        <v>130</v>
      </c>
    </row>
    <row r="37" spans="3:5" s="73" customFormat="1" ht="36.5" customHeight="1">
      <c r="C37" s="82" t="s">
        <v>127</v>
      </c>
      <c r="D37" s="110">
        <f>'【10-12月】様式2-1'!N20</f>
        <v>15600002</v>
      </c>
      <c r="E37" s="94">
        <f>'【10-12月】様式2-1'!P25</f>
        <v>28080000</v>
      </c>
    </row>
    <row r="38" spans="3:5">
      <c r="D38" s="167" t="str">
        <f>IF(D26=D37,"OK","NG")</f>
        <v>OK</v>
      </c>
      <c r="E38" s="167" t="str">
        <f>IF(E26=E37,"OK","NG")</f>
        <v>OK</v>
      </c>
    </row>
  </sheetData>
  <mergeCells count="3">
    <mergeCell ref="B5:C5"/>
    <mergeCell ref="A26:C26"/>
    <mergeCell ref="G26:J26"/>
  </mergeCells>
  <phoneticPr fontId="1"/>
  <dataValidations count="3">
    <dataValidation type="list" allowBlank="1" showInputMessage="1" showErrorMessage="1" sqref="F6:F25" xr:uid="{20A6240D-A6DC-4F21-9147-221E9AEE608D}">
      <formula1>$K$6:$N$6</formula1>
    </dataValidation>
    <dataValidation type="list" allowBlank="1" showInputMessage="1" showErrorMessage="1" sqref="I6" xr:uid="{6D43B9FD-6859-448E-AC6C-82846132BBA8}">
      <formula1>"済,未済"</formula1>
    </dataValidation>
    <dataValidation type="list" allowBlank="1" showInputMessage="1" showErrorMessage="1" sqref="I7:I25" xr:uid="{95B8A7E5-9843-4CC1-8E9D-60E1F9B62EF6}">
      <formula1>"済"</formula1>
    </dataValidation>
  </dataValidations>
  <pageMargins left="0.51181102362204722" right="0.31496062992125984" top="0.55118110236220474" bottom="0.55118110236220474" header="0.31496062992125984" footer="0.31496062992125984"/>
  <pageSetup paperSize="9" scale="51" orientation="landscape"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6BCA1-2291-4A34-8B96-71CAEE1A37B5}">
  <sheetPr>
    <tabColor theme="7" tint="0.59999389629810485"/>
    <pageSetUpPr fitToPage="1"/>
  </sheetPr>
  <dimension ref="B1:K10"/>
  <sheetViews>
    <sheetView view="pageBreakPreview" zoomScaleNormal="100" zoomScaleSheetLayoutView="100" workbookViewId="0">
      <selection activeCell="M10" sqref="M10:T11"/>
    </sheetView>
  </sheetViews>
  <sheetFormatPr defaultRowHeight="18"/>
  <cols>
    <col min="1" max="1" width="3.75" style="101" customWidth="1"/>
    <col min="2" max="2" width="25.33203125" style="101" customWidth="1"/>
    <col min="3" max="3" width="21.58203125" style="101" customWidth="1"/>
    <col min="4" max="4" width="3.33203125" style="101" bestFit="1" customWidth="1"/>
    <col min="5" max="8" width="8.6640625" style="101"/>
    <col min="9" max="9" width="8.6640625" style="101" customWidth="1"/>
    <col min="10" max="10" width="13.83203125" style="101" hidden="1" customWidth="1"/>
    <col min="11" max="11" width="15" style="101" hidden="1" customWidth="1"/>
    <col min="12" max="16384" width="8.6640625" style="101"/>
  </cols>
  <sheetData>
    <row r="1" spans="2:11">
      <c r="H1" s="446" t="s">
        <v>79</v>
      </c>
      <c r="I1" s="447"/>
    </row>
    <row r="2" spans="2:11" ht="26.5" customHeight="1">
      <c r="B2" s="152" t="s">
        <v>124</v>
      </c>
    </row>
    <row r="3" spans="2:11">
      <c r="I3" s="102"/>
    </row>
    <row r="4" spans="2:11">
      <c r="F4" s="103" t="s">
        <v>80</v>
      </c>
      <c r="G4" s="448" t="str">
        <f>'【10-12月】様式2-1'!R6</f>
        <v>（株）さが</v>
      </c>
      <c r="H4" s="448"/>
      <c r="I4" s="448"/>
    </row>
    <row r="6" spans="2:11" ht="51" customHeight="1">
      <c r="B6" s="158" t="s">
        <v>125</v>
      </c>
      <c r="C6" s="104">
        <f>'【10-12月】様式2-1'!K25</f>
        <v>28080003.600000001</v>
      </c>
      <c r="D6" s="105" t="s">
        <v>81</v>
      </c>
    </row>
    <row r="7" spans="2:11" ht="51" customHeight="1" thickBot="1">
      <c r="B7" s="159" t="s">
        <v>132</v>
      </c>
      <c r="C7" s="106">
        <v>9900</v>
      </c>
      <c r="D7" s="107" t="s">
        <v>81</v>
      </c>
      <c r="J7" s="73" t="s">
        <v>76</v>
      </c>
    </row>
    <row r="8" spans="2:11" ht="51" customHeight="1" thickBot="1">
      <c r="B8" s="160" t="s">
        <v>126</v>
      </c>
      <c r="C8" s="108">
        <f>IF('【10-12月】様式2-1'!F25=0.9,MIN(K8,J8),K8)</f>
        <v>28070000</v>
      </c>
      <c r="D8" s="109" t="s">
        <v>81</v>
      </c>
      <c r="J8" s="93">
        <v>300000000</v>
      </c>
      <c r="K8" s="110">
        <f>ROUNDDOWN(C6-C7,-3)</f>
        <v>28070000</v>
      </c>
    </row>
    <row r="9" spans="2:11">
      <c r="K9" s="93"/>
    </row>
    <row r="10" spans="2:11" ht="42" customHeight="1">
      <c r="B10" s="449" t="s">
        <v>131</v>
      </c>
      <c r="C10" s="449"/>
      <c r="D10" s="449"/>
      <c r="E10" s="449"/>
      <c r="F10" s="449"/>
      <c r="G10" s="449"/>
      <c r="H10" s="449"/>
    </row>
  </sheetData>
  <mergeCells count="3">
    <mergeCell ref="H1:I1"/>
    <mergeCell ref="G4:I4"/>
    <mergeCell ref="B10:H10"/>
  </mergeCells>
  <phoneticPr fontId="1"/>
  <pageMargins left="0.51181102362204722" right="0.31496062992125984" top="0.55118110236220474" bottom="0.55118110236220474" header="0.31496062992125984" footer="0.31496062992125984"/>
  <pageSetup paperSize="9" scale="88"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C25B2-F4D1-4CEF-8F0A-DAC3205748AA}">
  <sheetPr>
    <tabColor theme="9" tint="0.39997558519241921"/>
    <pageSetUpPr fitToPage="1"/>
  </sheetPr>
  <dimension ref="A3:BH46"/>
  <sheetViews>
    <sheetView tabSelected="1" view="pageBreakPreview" zoomScale="80" zoomScaleNormal="85" zoomScaleSheetLayoutView="80" workbookViewId="0">
      <selection activeCell="AV22" sqref="AV22"/>
    </sheetView>
  </sheetViews>
  <sheetFormatPr defaultColWidth="2.58203125" defaultRowHeight="18" customHeight="1"/>
  <cols>
    <col min="1" max="1" width="2.58203125" style="10"/>
    <col min="2" max="34" width="3.08203125" style="10" customWidth="1"/>
    <col min="35" max="16384" width="2.58203125" style="10"/>
  </cols>
  <sheetData>
    <row r="3" spans="1:60" ht="18" customHeight="1">
      <c r="B3" s="21" t="s">
        <v>9</v>
      </c>
      <c r="Y3" s="329" t="s">
        <v>35</v>
      </c>
      <c r="Z3" s="329"/>
      <c r="AA3" s="64"/>
      <c r="AB3" s="10" t="s">
        <v>14</v>
      </c>
      <c r="AC3" s="64"/>
      <c r="AD3" s="10" t="s">
        <v>12</v>
      </c>
      <c r="AE3" s="64"/>
      <c r="AF3" s="10" t="s">
        <v>13</v>
      </c>
      <c r="AH3" s="14"/>
    </row>
    <row r="4" spans="1:60" ht="9.75" customHeight="1">
      <c r="AH4" s="14"/>
    </row>
    <row r="5" spans="1:60" ht="49" customHeight="1">
      <c r="B5" s="330" t="s">
        <v>135</v>
      </c>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173"/>
      <c r="AH5" s="69"/>
    </row>
    <row r="6" spans="1:60" ht="18" customHeight="1">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173"/>
      <c r="AH6" s="69"/>
    </row>
    <row r="7" spans="1:60" ht="18" customHeight="1">
      <c r="C7" s="15"/>
      <c r="D7" s="15"/>
      <c r="E7" s="332" t="s">
        <v>48</v>
      </c>
      <c r="F7" s="332"/>
      <c r="G7" s="332"/>
      <c r="H7" s="332"/>
      <c r="I7" s="332"/>
      <c r="J7" s="332"/>
      <c r="K7" s="332"/>
      <c r="L7" s="332"/>
      <c r="M7" s="332"/>
      <c r="N7" s="332"/>
      <c r="O7" s="332"/>
      <c r="P7" s="332"/>
      <c r="Q7" s="332"/>
      <c r="R7" s="332"/>
      <c r="S7" s="332"/>
      <c r="T7" s="332"/>
      <c r="U7" s="332"/>
      <c r="V7" s="332"/>
      <c r="W7" s="332"/>
      <c r="X7" s="332"/>
      <c r="Y7" s="332"/>
      <c r="Z7" s="332"/>
      <c r="AA7" s="332"/>
      <c r="AB7" s="332"/>
      <c r="AC7" s="332"/>
      <c r="AD7" s="332"/>
      <c r="AE7" s="15"/>
      <c r="AF7" s="15"/>
      <c r="AG7" s="15"/>
      <c r="AH7" s="15"/>
    </row>
    <row r="8" spans="1:60" ht="18" customHeight="1">
      <c r="B8" s="15"/>
      <c r="C8" s="15"/>
      <c r="D8" s="15"/>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15"/>
      <c r="AF8" s="15"/>
      <c r="AG8" s="15"/>
      <c r="AH8" s="15"/>
    </row>
    <row r="9" spans="1:60" ht="7.5" customHeight="1" thickBot="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row>
    <row r="10" spans="1:60" ht="18" customHeight="1">
      <c r="O10" s="333">
        <f>'【8-10月】様式2-1'!Y25</f>
        <v>27700000</v>
      </c>
      <c r="P10" s="334"/>
      <c r="Q10" s="334"/>
      <c r="R10" s="334"/>
      <c r="S10" s="334"/>
      <c r="T10" s="335"/>
    </row>
    <row r="11" spans="1:60" ht="18" customHeight="1" thickBot="1">
      <c r="B11" s="52"/>
      <c r="C11" s="52"/>
      <c r="D11" s="52"/>
      <c r="E11" s="52"/>
      <c r="F11" s="52"/>
      <c r="G11" s="52"/>
      <c r="H11" s="52"/>
      <c r="I11" s="52" t="s">
        <v>47</v>
      </c>
      <c r="J11" s="52"/>
      <c r="K11" s="52"/>
      <c r="L11" s="52"/>
      <c r="M11" s="52"/>
      <c r="N11" s="53"/>
      <c r="O11" s="336"/>
      <c r="P11" s="337"/>
      <c r="Q11" s="337"/>
      <c r="R11" s="337"/>
      <c r="S11" s="337"/>
      <c r="T11" s="338"/>
      <c r="U11" s="52" t="s">
        <v>44</v>
      </c>
      <c r="V11" s="54"/>
      <c r="W11" s="52"/>
      <c r="X11" s="52"/>
      <c r="Y11" s="52"/>
      <c r="Z11" s="52"/>
      <c r="AA11" s="52"/>
      <c r="AB11" s="52"/>
      <c r="AC11" s="52"/>
      <c r="AD11" s="52"/>
      <c r="AE11" s="52"/>
      <c r="AF11" s="52"/>
      <c r="AG11" s="52"/>
      <c r="AH11" s="52"/>
    </row>
    <row r="12" spans="1:60" ht="7.5" customHeight="1">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row>
    <row r="13" spans="1:60" ht="12" customHeight="1">
      <c r="B13" s="51"/>
      <c r="C13" s="51"/>
      <c r="D13" s="51"/>
      <c r="E13" s="51"/>
      <c r="F13" s="51"/>
      <c r="G13" s="51"/>
      <c r="H13" s="51"/>
      <c r="I13" s="51"/>
      <c r="J13" s="51"/>
      <c r="K13" s="51"/>
      <c r="L13" s="51"/>
      <c r="M13" s="51"/>
      <c r="N13" s="65"/>
      <c r="O13" s="51"/>
      <c r="P13" s="51"/>
      <c r="Q13" s="51"/>
      <c r="R13" s="51"/>
      <c r="S13" s="51"/>
      <c r="T13" s="51"/>
      <c r="U13" s="51"/>
      <c r="V13" s="51"/>
      <c r="W13" s="51"/>
      <c r="X13" s="51"/>
      <c r="Y13" s="51"/>
      <c r="Z13" s="51"/>
      <c r="AA13" s="51"/>
      <c r="AB13" s="51"/>
      <c r="AC13" s="51"/>
      <c r="AD13" s="51"/>
      <c r="AE13" s="51"/>
      <c r="AF13" s="51"/>
      <c r="AG13" s="51"/>
      <c r="AH13" s="51"/>
    </row>
    <row r="14" spans="1:60" ht="20.25" customHeight="1">
      <c r="A14" s="462" t="s">
        <v>56</v>
      </c>
      <c r="B14" s="463" t="s">
        <v>10</v>
      </c>
      <c r="C14" s="464"/>
      <c r="D14" s="464"/>
      <c r="E14" s="464"/>
      <c r="F14" s="465"/>
      <c r="G14" s="22" t="s">
        <v>2</v>
      </c>
      <c r="H14" s="362"/>
      <c r="I14" s="362"/>
      <c r="J14" s="363"/>
      <c r="K14" s="364"/>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6"/>
      <c r="AI14" s="23"/>
      <c r="AJ14" s="23"/>
      <c r="AX14" s="23"/>
      <c r="AY14" s="23"/>
      <c r="AZ14" s="23"/>
      <c r="BA14" s="23"/>
      <c r="BB14" s="23"/>
      <c r="BC14" s="23"/>
      <c r="BD14" s="23"/>
      <c r="BE14" s="23"/>
      <c r="BF14" s="23"/>
      <c r="BG14" s="23"/>
      <c r="BH14" s="23"/>
    </row>
    <row r="15" spans="1:60" ht="19.5" customHeight="1">
      <c r="A15" s="462"/>
      <c r="B15" s="466" t="s">
        <v>0</v>
      </c>
      <c r="C15" s="466"/>
      <c r="D15" s="466"/>
      <c r="E15" s="466"/>
      <c r="F15" s="467"/>
      <c r="G15" s="339"/>
      <c r="H15" s="340"/>
      <c r="I15" s="340"/>
      <c r="J15" s="340"/>
      <c r="K15" s="340"/>
      <c r="L15" s="340"/>
      <c r="M15" s="340"/>
      <c r="N15" s="340"/>
      <c r="O15" s="340"/>
      <c r="P15" s="340"/>
      <c r="Q15" s="341"/>
      <c r="R15" s="468" t="s">
        <v>15</v>
      </c>
      <c r="S15" s="466"/>
      <c r="T15" s="466"/>
      <c r="U15" s="466"/>
      <c r="V15" s="467"/>
      <c r="W15" s="348"/>
      <c r="X15" s="349"/>
      <c r="Y15" s="349"/>
      <c r="Z15" s="349"/>
      <c r="AA15" s="349"/>
      <c r="AB15" s="349"/>
      <c r="AC15" s="349"/>
      <c r="AD15" s="349"/>
      <c r="AE15" s="349"/>
      <c r="AF15" s="349"/>
      <c r="AG15" s="349"/>
      <c r="AH15" s="350"/>
      <c r="AX15" s="23"/>
      <c r="AY15" s="23"/>
      <c r="AZ15" s="23"/>
      <c r="BA15" s="23"/>
      <c r="BB15" s="23"/>
      <c r="BC15" s="23"/>
      <c r="BD15" s="23"/>
      <c r="BE15" s="23"/>
      <c r="BF15" s="23"/>
      <c r="BG15" s="23"/>
      <c r="BH15" s="23"/>
    </row>
    <row r="16" spans="1:60" ht="21.75" customHeight="1">
      <c r="A16" s="462"/>
      <c r="B16" s="459" t="s">
        <v>1</v>
      </c>
      <c r="C16" s="460"/>
      <c r="D16" s="460"/>
      <c r="E16" s="460"/>
      <c r="F16" s="461"/>
      <c r="G16" s="354" t="s">
        <v>115</v>
      </c>
      <c r="H16" s="355"/>
      <c r="I16" s="355"/>
      <c r="J16" s="355"/>
      <c r="K16" s="355"/>
      <c r="L16" s="355"/>
      <c r="M16" s="355"/>
      <c r="N16" s="355"/>
      <c r="O16" s="355"/>
      <c r="P16" s="355"/>
      <c r="Q16" s="356"/>
      <c r="R16" s="469"/>
      <c r="S16" s="470"/>
      <c r="T16" s="470"/>
      <c r="U16" s="470"/>
      <c r="V16" s="471"/>
      <c r="W16" s="296"/>
      <c r="X16" s="297"/>
      <c r="Y16" s="297"/>
      <c r="Z16" s="297"/>
      <c r="AA16" s="297"/>
      <c r="AB16" s="297"/>
      <c r="AC16" s="297"/>
      <c r="AD16" s="297"/>
      <c r="AE16" s="297"/>
      <c r="AF16" s="297"/>
      <c r="AG16" s="297"/>
      <c r="AH16" s="298"/>
      <c r="AS16" s="23"/>
      <c r="AX16" s="23"/>
      <c r="AY16" s="23"/>
      <c r="AZ16" s="23"/>
      <c r="BA16" s="23"/>
      <c r="BB16" s="23"/>
      <c r="BC16" s="23"/>
      <c r="BD16" s="23"/>
      <c r="BE16" s="23"/>
      <c r="BF16" s="23"/>
      <c r="BG16" s="23"/>
      <c r="BH16" s="23"/>
    </row>
    <row r="17" spans="1:60" ht="18" customHeight="1">
      <c r="A17" s="462"/>
      <c r="B17" s="470" t="s">
        <v>16</v>
      </c>
      <c r="C17" s="470"/>
      <c r="D17" s="470"/>
      <c r="E17" s="470"/>
      <c r="F17" s="471"/>
      <c r="G17" s="339"/>
      <c r="H17" s="340"/>
      <c r="I17" s="340"/>
      <c r="J17" s="340"/>
      <c r="K17" s="340"/>
      <c r="L17" s="340"/>
      <c r="M17" s="340"/>
      <c r="N17" s="340"/>
      <c r="O17" s="340"/>
      <c r="P17" s="340"/>
      <c r="Q17" s="341"/>
      <c r="R17" s="472" t="s">
        <v>11</v>
      </c>
      <c r="S17" s="473"/>
      <c r="T17" s="473"/>
      <c r="U17" s="473"/>
      <c r="V17" s="474"/>
      <c r="W17" s="27"/>
      <c r="X17" s="27"/>
      <c r="Y17" s="27"/>
      <c r="Z17" s="27"/>
      <c r="AA17" s="307"/>
      <c r="AB17" s="32"/>
      <c r="AC17" s="307"/>
      <c r="AD17" s="32"/>
      <c r="AE17" s="307"/>
      <c r="AF17" s="32"/>
      <c r="AG17" s="32"/>
      <c r="AH17" s="28"/>
      <c r="AX17" s="23"/>
      <c r="AY17" s="23"/>
      <c r="AZ17" s="23"/>
      <c r="BA17" s="23"/>
      <c r="BB17" s="23"/>
      <c r="BC17" s="23"/>
      <c r="BD17" s="23"/>
      <c r="BE17" s="23"/>
      <c r="BF17" s="23"/>
      <c r="BG17" s="23"/>
      <c r="BH17" s="23"/>
    </row>
    <row r="18" spans="1:60" ht="24.75" customHeight="1">
      <c r="A18" s="462"/>
      <c r="B18" s="459" t="s">
        <v>17</v>
      </c>
      <c r="C18" s="460"/>
      <c r="D18" s="460"/>
      <c r="E18" s="460"/>
      <c r="F18" s="461"/>
      <c r="G18" s="367"/>
      <c r="H18" s="368"/>
      <c r="I18" s="368"/>
      <c r="J18" s="368"/>
      <c r="K18" s="368"/>
      <c r="L18" s="368"/>
      <c r="M18" s="368"/>
      <c r="N18" s="368"/>
      <c r="O18" s="368"/>
      <c r="P18" s="368"/>
      <c r="Q18" s="369"/>
      <c r="R18" s="475"/>
      <c r="S18" s="476"/>
      <c r="T18" s="476"/>
      <c r="U18" s="476"/>
      <c r="V18" s="477"/>
      <c r="W18" s="29"/>
      <c r="X18" s="29"/>
      <c r="Y18" s="29"/>
      <c r="Z18" s="29"/>
      <c r="AA18" s="308"/>
      <c r="AB18" s="55" t="s">
        <v>14</v>
      </c>
      <c r="AC18" s="308"/>
      <c r="AD18" s="55" t="s">
        <v>12</v>
      </c>
      <c r="AE18" s="308"/>
      <c r="AF18" s="55" t="s">
        <v>13</v>
      </c>
      <c r="AG18" s="55"/>
      <c r="AH18" s="30"/>
      <c r="AP18" s="23"/>
      <c r="AX18" s="23"/>
      <c r="AY18" s="23"/>
      <c r="AZ18" s="23"/>
      <c r="BA18" s="23"/>
      <c r="BB18" s="23"/>
      <c r="BC18" s="23"/>
      <c r="BD18" s="23"/>
      <c r="BE18" s="23"/>
      <c r="BF18" s="23"/>
      <c r="BG18" s="23"/>
      <c r="BH18" s="23"/>
    </row>
    <row r="19" spans="1:60" s="1" customFormat="1" ht="32.25" customHeight="1">
      <c r="A19" s="462"/>
      <c r="B19" s="450" t="s">
        <v>53</v>
      </c>
      <c r="C19" s="450"/>
      <c r="D19" s="450"/>
      <c r="E19" s="450"/>
      <c r="F19" s="451"/>
      <c r="G19" s="34"/>
      <c r="H19" s="33"/>
      <c r="I19" s="33"/>
      <c r="J19" s="33"/>
      <c r="K19" s="33"/>
      <c r="L19" s="33"/>
      <c r="M19" s="46"/>
      <c r="N19" s="33"/>
      <c r="O19" s="33"/>
      <c r="P19" s="33"/>
      <c r="Q19" s="33"/>
      <c r="R19" s="33"/>
      <c r="S19" s="33"/>
      <c r="T19" s="40"/>
      <c r="U19" s="33"/>
      <c r="V19" s="33"/>
      <c r="W19" s="33"/>
      <c r="X19" s="33"/>
      <c r="Y19" s="33"/>
      <c r="Z19" s="33"/>
      <c r="AA19" s="40"/>
      <c r="AB19" s="38"/>
      <c r="AC19" s="33"/>
      <c r="AD19" s="38"/>
      <c r="AE19" s="38"/>
      <c r="AF19" s="38"/>
      <c r="AG19" s="38"/>
      <c r="AH19" s="39"/>
    </row>
    <row r="20" spans="1:60" s="1" customFormat="1" ht="18.75" customHeight="1">
      <c r="A20" s="462"/>
      <c r="B20" s="452" t="s">
        <v>27</v>
      </c>
      <c r="C20" s="452"/>
      <c r="D20" s="452"/>
      <c r="E20" s="452"/>
      <c r="F20" s="452"/>
      <c r="G20" s="50"/>
      <c r="H20" s="24" t="s">
        <v>25</v>
      </c>
      <c r="I20" s="24"/>
      <c r="J20" s="24"/>
      <c r="K20" s="24"/>
      <c r="L20" s="24"/>
      <c r="M20" s="41"/>
      <c r="N20" s="24"/>
      <c r="O20" s="24" t="s">
        <v>26</v>
      </c>
      <c r="P20" s="24"/>
      <c r="Q20" s="24"/>
      <c r="R20" s="24"/>
      <c r="S20" s="24"/>
      <c r="T20" s="45"/>
      <c r="U20" s="24"/>
      <c r="V20" s="24" t="s">
        <v>24</v>
      </c>
      <c r="W20" s="24"/>
      <c r="X20" s="24"/>
      <c r="Y20" s="24"/>
      <c r="Z20" s="24"/>
      <c r="AA20" s="45"/>
      <c r="AB20" s="31"/>
      <c r="AC20" s="24" t="s">
        <v>24</v>
      </c>
      <c r="AD20" s="31"/>
      <c r="AE20" s="31"/>
      <c r="AF20" s="31"/>
      <c r="AG20" s="31"/>
      <c r="AH20" s="37"/>
      <c r="AI20" s="164"/>
    </row>
    <row r="21" spans="1:60" s="1" customFormat="1" ht="18.75" customHeight="1">
      <c r="A21" s="462"/>
      <c r="B21" s="453"/>
      <c r="C21" s="453"/>
      <c r="D21" s="453"/>
      <c r="E21" s="453"/>
      <c r="F21" s="453"/>
      <c r="G21" s="26"/>
      <c r="H21" s="24" t="s">
        <v>21</v>
      </c>
      <c r="I21" s="24"/>
      <c r="J21" s="24"/>
      <c r="K21" s="24"/>
      <c r="L21" s="25"/>
      <c r="M21" s="42"/>
      <c r="N21" s="24"/>
      <c r="O21" s="24" t="s">
        <v>22</v>
      </c>
      <c r="P21" s="24"/>
      <c r="Q21" s="24"/>
      <c r="R21" s="24"/>
      <c r="S21" s="24"/>
      <c r="T21" s="43"/>
      <c r="U21" s="24"/>
      <c r="V21" s="24" t="s">
        <v>23</v>
      </c>
      <c r="W21" s="24"/>
      <c r="X21" s="24"/>
      <c r="Y21" s="24"/>
      <c r="Z21" s="24"/>
      <c r="AA21" s="45"/>
      <c r="AB21" s="31"/>
      <c r="AC21" s="24" t="s">
        <v>22</v>
      </c>
      <c r="AD21" s="31"/>
      <c r="AE21" s="31"/>
      <c r="AF21" s="31"/>
      <c r="AG21" s="31"/>
      <c r="AH21" s="37"/>
    </row>
    <row r="22" spans="1:60" s="1" customFormat="1" ht="50" customHeight="1">
      <c r="A22" s="462"/>
      <c r="B22" s="454" t="s">
        <v>20</v>
      </c>
      <c r="C22" s="454"/>
      <c r="D22" s="454"/>
      <c r="E22" s="454"/>
      <c r="F22" s="455"/>
      <c r="G22" s="319"/>
      <c r="H22" s="320"/>
      <c r="I22" s="320"/>
      <c r="J22" s="66" t="s">
        <v>44</v>
      </c>
      <c r="K22" s="456" t="s">
        <v>50</v>
      </c>
      <c r="L22" s="457"/>
      <c r="M22" s="458"/>
      <c r="N22" s="324"/>
      <c r="O22" s="325"/>
      <c r="P22" s="325"/>
      <c r="Q22" s="44" t="s">
        <v>51</v>
      </c>
      <c r="R22" s="478" t="s">
        <v>52</v>
      </c>
      <c r="S22" s="479"/>
      <c r="T22" s="480"/>
      <c r="U22" s="324" t="s">
        <v>118</v>
      </c>
      <c r="V22" s="325"/>
      <c r="W22" s="325"/>
      <c r="X22" s="485" t="s">
        <v>145</v>
      </c>
      <c r="Y22" s="486"/>
      <c r="Z22" s="483">
        <f>IF(U22="中小企業",2,1)</f>
        <v>2</v>
      </c>
      <c r="AA22" s="484"/>
      <c r="AB22" s="485" t="s">
        <v>146</v>
      </c>
      <c r="AC22" s="486"/>
      <c r="AD22" s="489">
        <f>IF(U22="中小企業",1.3,0.7)</f>
        <v>1.3</v>
      </c>
      <c r="AE22" s="490"/>
      <c r="AF22" s="487" t="s">
        <v>119</v>
      </c>
      <c r="AG22" s="357"/>
      <c r="AH22" s="488"/>
      <c r="AQ22" s="3"/>
      <c r="AX22" s="3"/>
    </row>
    <row r="23" spans="1:60" ht="31.5" customHeight="1">
      <c r="A23" s="462" t="s">
        <v>29</v>
      </c>
      <c r="B23" s="491" t="s">
        <v>31</v>
      </c>
      <c r="C23" s="491"/>
      <c r="D23" s="491"/>
      <c r="E23" s="491"/>
      <c r="F23" s="492"/>
      <c r="G23" s="36" t="s">
        <v>18</v>
      </c>
      <c r="H23" s="311" t="s">
        <v>116</v>
      </c>
      <c r="I23" s="277"/>
      <c r="J23" s="277"/>
      <c r="K23" s="277"/>
      <c r="L23" s="277"/>
      <c r="M23" s="277"/>
      <c r="N23" s="277"/>
      <c r="O23" s="312"/>
      <c r="P23" s="35" t="s">
        <v>19</v>
      </c>
      <c r="Q23" s="33" t="s">
        <v>2</v>
      </c>
      <c r="R23" s="277"/>
      <c r="S23" s="277"/>
      <c r="T23" s="278"/>
      <c r="U23" s="272"/>
      <c r="V23" s="273"/>
      <c r="W23" s="273"/>
      <c r="X23" s="313"/>
      <c r="Y23" s="313"/>
      <c r="Z23" s="313"/>
      <c r="AA23" s="313"/>
      <c r="AB23" s="313"/>
      <c r="AC23" s="313"/>
      <c r="AD23" s="313"/>
      <c r="AE23" s="313"/>
      <c r="AF23" s="313"/>
      <c r="AG23" s="313"/>
      <c r="AH23" s="314"/>
      <c r="AI23" s="23"/>
      <c r="AJ23" s="23"/>
      <c r="AM23" s="23"/>
      <c r="AX23" s="23"/>
      <c r="AY23" s="23"/>
      <c r="AZ23" s="23"/>
      <c r="BA23" s="23"/>
      <c r="BB23" s="23"/>
      <c r="BC23" s="23"/>
      <c r="BD23" s="23"/>
      <c r="BE23" s="23"/>
      <c r="BF23" s="23"/>
      <c r="BG23" s="23"/>
      <c r="BH23" s="23"/>
    </row>
    <row r="24" spans="1:60" ht="31.5" customHeight="1">
      <c r="A24" s="462"/>
      <c r="B24" s="481" t="s">
        <v>54</v>
      </c>
      <c r="C24" s="481"/>
      <c r="D24" s="481"/>
      <c r="E24" s="481"/>
      <c r="F24" s="482"/>
      <c r="G24" s="36" t="s">
        <v>18</v>
      </c>
      <c r="H24" s="311" t="s">
        <v>117</v>
      </c>
      <c r="I24" s="277"/>
      <c r="J24" s="277"/>
      <c r="K24" s="277"/>
      <c r="L24" s="277"/>
      <c r="M24" s="277"/>
      <c r="N24" s="277"/>
      <c r="O24" s="312"/>
      <c r="P24" s="35" t="s">
        <v>19</v>
      </c>
      <c r="Q24" s="33" t="s">
        <v>2</v>
      </c>
      <c r="R24" s="315"/>
      <c r="S24" s="315"/>
      <c r="T24" s="316"/>
      <c r="U24" s="272"/>
      <c r="V24" s="273"/>
      <c r="W24" s="273"/>
      <c r="X24" s="273"/>
      <c r="Y24" s="273"/>
      <c r="Z24" s="273"/>
      <c r="AA24" s="273"/>
      <c r="AB24" s="273"/>
      <c r="AC24" s="273"/>
      <c r="AD24" s="273"/>
      <c r="AE24" s="273"/>
      <c r="AF24" s="273"/>
      <c r="AG24" s="273"/>
      <c r="AH24" s="274"/>
      <c r="AI24" s="23"/>
      <c r="AJ24" s="23"/>
      <c r="AX24" s="23"/>
      <c r="AY24" s="23"/>
      <c r="AZ24" s="23"/>
      <c r="BA24" s="23"/>
      <c r="BB24" s="23"/>
      <c r="BC24" s="23"/>
      <c r="BD24" s="23"/>
      <c r="BE24" s="23"/>
      <c r="BF24" s="23"/>
      <c r="BG24" s="23"/>
      <c r="BH24" s="23"/>
    </row>
    <row r="25" spans="1:60" ht="31.5" customHeight="1">
      <c r="A25" s="462"/>
      <c r="B25" s="481" t="s">
        <v>55</v>
      </c>
      <c r="C25" s="481"/>
      <c r="D25" s="481"/>
      <c r="E25" s="481"/>
      <c r="F25" s="482"/>
      <c r="G25" s="36" t="s">
        <v>18</v>
      </c>
      <c r="H25" s="311"/>
      <c r="I25" s="277"/>
      <c r="J25" s="277"/>
      <c r="K25" s="277"/>
      <c r="L25" s="277"/>
      <c r="M25" s="277"/>
      <c r="N25" s="277"/>
      <c r="O25" s="312"/>
      <c r="P25" s="35" t="s">
        <v>19</v>
      </c>
      <c r="Q25" s="33" t="s">
        <v>2</v>
      </c>
      <c r="R25" s="277"/>
      <c r="S25" s="277"/>
      <c r="T25" s="278"/>
      <c r="U25" s="62"/>
      <c r="V25" s="62"/>
      <c r="W25" s="62"/>
      <c r="X25" s="62"/>
      <c r="Y25" s="62"/>
      <c r="Z25" s="62"/>
      <c r="AA25" s="62"/>
      <c r="AB25" s="62"/>
      <c r="AC25" s="62"/>
      <c r="AD25" s="62"/>
      <c r="AE25" s="62"/>
      <c r="AF25" s="62"/>
      <c r="AG25" s="62"/>
      <c r="AH25" s="63"/>
      <c r="AI25" s="23"/>
      <c r="AJ25" s="23"/>
      <c r="AN25" s="23"/>
      <c r="AX25" s="23"/>
      <c r="AY25" s="23"/>
      <c r="AZ25" s="23"/>
      <c r="BA25" s="23"/>
      <c r="BB25" s="23"/>
      <c r="BC25" s="23"/>
      <c r="BD25" s="23"/>
      <c r="BE25" s="23"/>
      <c r="BF25" s="23"/>
      <c r="BG25" s="23"/>
      <c r="BH25" s="23"/>
    </row>
    <row r="26" spans="1:60" ht="18" customHeight="1">
      <c r="A26" s="462" t="s">
        <v>30</v>
      </c>
      <c r="B26" s="493" t="s">
        <v>32</v>
      </c>
      <c r="C26" s="494"/>
      <c r="D26" s="494"/>
      <c r="E26" s="494"/>
      <c r="F26" s="494"/>
      <c r="G26" s="282"/>
      <c r="H26" s="283"/>
      <c r="I26" s="283"/>
      <c r="J26" s="283"/>
      <c r="K26" s="283"/>
      <c r="L26" s="283"/>
      <c r="M26" s="283"/>
      <c r="N26" s="283"/>
      <c r="O26" s="283"/>
      <c r="P26" s="283"/>
      <c r="Q26" s="283"/>
      <c r="R26" s="495" t="s">
        <v>33</v>
      </c>
      <c r="S26" s="496"/>
      <c r="T26" s="496"/>
      <c r="U26" s="496"/>
      <c r="V26" s="497"/>
      <c r="W26" s="290"/>
      <c r="X26" s="291"/>
      <c r="Y26" s="291"/>
      <c r="Z26" s="291"/>
      <c r="AA26" s="291"/>
      <c r="AB26" s="291"/>
      <c r="AC26" s="291"/>
      <c r="AD26" s="291"/>
      <c r="AE26" s="291"/>
      <c r="AF26" s="291"/>
      <c r="AG26" s="291"/>
      <c r="AH26" s="292"/>
      <c r="AR26" s="23"/>
      <c r="AS26" s="23"/>
      <c r="AT26" s="23"/>
      <c r="AU26" s="23"/>
      <c r="AV26" s="23"/>
      <c r="AW26" s="23"/>
      <c r="AZ26" s="23"/>
      <c r="BA26" s="23"/>
      <c r="BB26" s="23"/>
      <c r="BC26" s="23"/>
      <c r="BD26" s="23"/>
    </row>
    <row r="27" spans="1:60" ht="15.75" customHeight="1">
      <c r="A27" s="462"/>
      <c r="B27" s="494"/>
      <c r="C27" s="494"/>
      <c r="D27" s="494"/>
      <c r="E27" s="494"/>
      <c r="F27" s="494"/>
      <c r="G27" s="283"/>
      <c r="H27" s="283"/>
      <c r="I27" s="283"/>
      <c r="J27" s="283"/>
      <c r="K27" s="283"/>
      <c r="L27" s="283"/>
      <c r="M27" s="283"/>
      <c r="N27" s="283"/>
      <c r="O27" s="283"/>
      <c r="P27" s="283"/>
      <c r="Q27" s="283"/>
      <c r="R27" s="498"/>
      <c r="S27" s="499"/>
      <c r="T27" s="499"/>
      <c r="U27" s="499"/>
      <c r="V27" s="500"/>
      <c r="W27" s="293"/>
      <c r="X27" s="294"/>
      <c r="Y27" s="294"/>
      <c r="Z27" s="294"/>
      <c r="AA27" s="294"/>
      <c r="AB27" s="294"/>
      <c r="AC27" s="294"/>
      <c r="AD27" s="294"/>
      <c r="AE27" s="294"/>
      <c r="AF27" s="294"/>
      <c r="AG27" s="294"/>
      <c r="AH27" s="295"/>
      <c r="AK27" s="23"/>
      <c r="AL27" s="23"/>
      <c r="AN27" s="23"/>
      <c r="AR27" s="23"/>
      <c r="AS27" s="23"/>
      <c r="AT27" s="23"/>
      <c r="AU27" s="23"/>
      <c r="AV27" s="23"/>
      <c r="AW27" s="23"/>
      <c r="AX27" s="23"/>
      <c r="AY27" s="23"/>
      <c r="AZ27" s="23"/>
      <c r="BA27" s="23"/>
      <c r="BB27" s="23"/>
      <c r="BC27" s="23"/>
      <c r="BD27" s="23"/>
    </row>
    <row r="28" spans="1:60" ht="24.75" customHeight="1">
      <c r="A28" s="462"/>
      <c r="B28" s="493" t="s">
        <v>34</v>
      </c>
      <c r="C28" s="493"/>
      <c r="D28" s="493"/>
      <c r="E28" s="493"/>
      <c r="F28" s="493"/>
      <c r="G28" s="296"/>
      <c r="H28" s="297"/>
      <c r="I28" s="297"/>
      <c r="J28" s="297"/>
      <c r="K28" s="297"/>
      <c r="L28" s="297"/>
      <c r="M28" s="297"/>
      <c r="N28" s="297"/>
      <c r="O28" s="297"/>
      <c r="P28" s="297"/>
      <c r="Q28" s="298"/>
      <c r="R28" s="498" t="s">
        <v>28</v>
      </c>
      <c r="S28" s="499"/>
      <c r="T28" s="499"/>
      <c r="U28" s="499"/>
      <c r="V28" s="500"/>
      <c r="W28" s="299"/>
      <c r="X28" s="300"/>
      <c r="Y28" s="300"/>
      <c r="Z28" s="300"/>
      <c r="AA28" s="300"/>
      <c r="AB28" s="300"/>
      <c r="AC28" s="300"/>
      <c r="AD28" s="300"/>
      <c r="AE28" s="300"/>
      <c r="AF28" s="300"/>
      <c r="AG28" s="300"/>
      <c r="AH28" s="301"/>
      <c r="AR28" s="23"/>
      <c r="AS28" s="23"/>
      <c r="AT28" s="23"/>
      <c r="AU28" s="23"/>
      <c r="AV28" s="23"/>
      <c r="AW28" s="23"/>
      <c r="AX28" s="23"/>
      <c r="AY28" s="23"/>
      <c r="AZ28" s="23"/>
      <c r="BA28" s="23"/>
      <c r="BB28" s="23"/>
      <c r="BC28" s="23"/>
      <c r="BD28" s="23"/>
    </row>
    <row r="29" spans="1:60" ht="18" customHeight="1">
      <c r="A29" s="462"/>
      <c r="B29" s="493" t="s">
        <v>36</v>
      </c>
      <c r="C29" s="493"/>
      <c r="D29" s="493"/>
      <c r="E29" s="493"/>
      <c r="F29" s="493"/>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row>
    <row r="30" spans="1:60" ht="18" customHeight="1">
      <c r="A30" s="462"/>
      <c r="B30" s="493"/>
      <c r="C30" s="493"/>
      <c r="D30" s="493"/>
      <c r="E30" s="493"/>
      <c r="F30" s="493"/>
      <c r="G30" s="56" t="s">
        <v>2</v>
      </c>
      <c r="H30" s="303"/>
      <c r="I30" s="303"/>
      <c r="J30" s="303"/>
      <c r="K30" s="304"/>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6"/>
    </row>
    <row r="31" spans="1:60" ht="18" customHeight="1" thickBot="1">
      <c r="B31" s="51"/>
      <c r="C31" s="16" t="s">
        <v>7</v>
      </c>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row>
    <row r="32" spans="1:60" ht="18" customHeight="1">
      <c r="B32" s="51"/>
      <c r="C32" s="259" t="s">
        <v>3</v>
      </c>
      <c r="D32" s="260"/>
      <c r="E32" s="260"/>
      <c r="F32" s="260"/>
      <c r="G32" s="260"/>
      <c r="H32" s="260"/>
      <c r="I32" s="260"/>
      <c r="J32" s="261"/>
      <c r="K32" s="260" t="s">
        <v>4</v>
      </c>
      <c r="L32" s="260"/>
      <c r="M32" s="260"/>
      <c r="N32" s="260"/>
      <c r="O32" s="260"/>
      <c r="P32" s="260"/>
      <c r="Q32" s="260"/>
      <c r="R32" s="260"/>
      <c r="S32" s="261"/>
      <c r="T32" s="262" t="s">
        <v>5</v>
      </c>
      <c r="U32" s="260"/>
      <c r="V32" s="260"/>
      <c r="W32" s="260"/>
      <c r="X32" s="260"/>
      <c r="Y32" s="261"/>
      <c r="Z32" s="263" t="s">
        <v>8</v>
      </c>
      <c r="AA32" s="264"/>
      <c r="AB32" s="264"/>
      <c r="AC32" s="264"/>
      <c r="AD32" s="264"/>
      <c r="AE32" s="264"/>
      <c r="AF32" s="265"/>
      <c r="AG32" s="174"/>
      <c r="AH32" s="51"/>
    </row>
    <row r="33" spans="2:37" ht="68.25" customHeight="1">
      <c r="B33" s="51"/>
      <c r="C33" s="266"/>
      <c r="D33" s="267"/>
      <c r="E33" s="267"/>
      <c r="F33" s="267"/>
      <c r="G33" s="267"/>
      <c r="H33" s="47"/>
      <c r="I33" s="47"/>
      <c r="J33" s="47"/>
      <c r="K33" s="268"/>
      <c r="L33" s="267"/>
      <c r="M33" s="267"/>
      <c r="N33" s="267"/>
      <c r="O33" s="267"/>
      <c r="P33" s="267"/>
      <c r="Q33" s="48"/>
      <c r="R33" s="48"/>
      <c r="S33" s="49"/>
      <c r="T33" s="269"/>
      <c r="U33" s="270"/>
      <c r="V33" s="270"/>
      <c r="W33" s="270"/>
      <c r="X33" s="270"/>
      <c r="Y33" s="271"/>
      <c r="Z33" s="57"/>
      <c r="AA33" s="58"/>
      <c r="AB33" s="58"/>
      <c r="AC33" s="58"/>
      <c r="AD33" s="58"/>
      <c r="AE33" s="58"/>
      <c r="AF33" s="59"/>
      <c r="AG33" s="175"/>
      <c r="AH33" s="51"/>
    </row>
    <row r="34" spans="2:37" ht="19.5" customHeight="1">
      <c r="B34" s="51"/>
      <c r="C34" s="251" t="s">
        <v>6</v>
      </c>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3"/>
      <c r="AG34" s="176"/>
      <c r="AH34" s="51"/>
    </row>
    <row r="35" spans="2:37" ht="27" customHeight="1" thickBot="1">
      <c r="B35" s="51"/>
      <c r="C35" s="12"/>
      <c r="D35" s="13"/>
      <c r="E35" s="13"/>
      <c r="F35" s="13"/>
      <c r="G35" s="13"/>
      <c r="H35" s="13"/>
      <c r="I35" s="13"/>
      <c r="J35" s="13"/>
      <c r="K35" s="13"/>
      <c r="L35" s="13"/>
      <c r="M35" s="13"/>
      <c r="N35" s="13"/>
      <c r="O35" s="13"/>
      <c r="P35" s="13"/>
      <c r="Q35" s="13"/>
      <c r="R35" s="13"/>
      <c r="S35" s="13"/>
      <c r="T35" s="13"/>
      <c r="U35" s="13"/>
      <c r="V35" s="13"/>
      <c r="W35" s="60"/>
      <c r="X35" s="60"/>
      <c r="Y35" s="60"/>
      <c r="Z35" s="60"/>
      <c r="AA35" s="60"/>
      <c r="AB35" s="60"/>
      <c r="AC35" s="60"/>
      <c r="AD35" s="60"/>
      <c r="AE35" s="60"/>
      <c r="AF35" s="61"/>
      <c r="AG35" s="177"/>
      <c r="AH35" s="51"/>
    </row>
    <row r="36" spans="2:37" ht="19.5" customHeight="1">
      <c r="B36" s="51"/>
      <c r="C36" s="2" t="s">
        <v>45</v>
      </c>
      <c r="D36" s="18"/>
      <c r="E36" s="18"/>
      <c r="F36" s="18"/>
      <c r="G36" s="18"/>
      <c r="H36" s="18"/>
      <c r="I36" s="18"/>
      <c r="J36" s="18"/>
      <c r="K36" s="18"/>
      <c r="L36" s="18"/>
      <c r="M36" s="18"/>
      <c r="N36" s="18"/>
      <c r="O36" s="18"/>
      <c r="P36" s="18"/>
      <c r="Q36" s="18"/>
      <c r="R36" s="18"/>
      <c r="S36" s="18"/>
      <c r="T36" s="18"/>
      <c r="U36" s="18"/>
      <c r="V36" s="18"/>
      <c r="W36" s="19"/>
      <c r="X36" s="19"/>
      <c r="Y36" s="19"/>
      <c r="Z36" s="19"/>
      <c r="AA36" s="19"/>
      <c r="AB36" s="19"/>
      <c r="AC36" s="19"/>
      <c r="AD36" s="19"/>
      <c r="AE36" s="19"/>
      <c r="AF36" s="19"/>
      <c r="AG36" s="178"/>
      <c r="AH36" s="51"/>
      <c r="AK36" s="17"/>
    </row>
    <row r="37" spans="2:37" ht="18" customHeight="1">
      <c r="B37" s="51"/>
      <c r="C37" s="2" t="s">
        <v>46</v>
      </c>
      <c r="D37" s="18"/>
      <c r="E37" s="18"/>
      <c r="F37" s="18"/>
      <c r="G37" s="18"/>
      <c r="H37" s="18"/>
      <c r="I37" s="18"/>
      <c r="J37" s="18"/>
      <c r="K37" s="18"/>
      <c r="L37" s="18"/>
      <c r="M37" s="18"/>
      <c r="N37" s="18"/>
      <c r="O37" s="18"/>
      <c r="P37" s="18"/>
      <c r="Q37" s="18"/>
      <c r="R37" s="18"/>
      <c r="S37" s="18"/>
      <c r="T37" s="18"/>
      <c r="U37" s="18"/>
      <c r="V37" s="18"/>
      <c r="W37" s="19"/>
      <c r="X37" s="19"/>
      <c r="Y37" s="19"/>
      <c r="Z37" s="19"/>
      <c r="AA37" s="19"/>
      <c r="AB37" s="19"/>
      <c r="AC37" s="19"/>
      <c r="AD37" s="19"/>
      <c r="AE37" s="19"/>
      <c r="AF37" s="19"/>
      <c r="AG37" s="178"/>
      <c r="AH37" s="51"/>
      <c r="AK37" s="20"/>
    </row>
    <row r="38" spans="2:37" ht="18" customHeight="1">
      <c r="B38" s="51"/>
      <c r="C38" s="254" t="s">
        <v>37</v>
      </c>
      <c r="D38" s="254"/>
      <c r="E38" s="254"/>
      <c r="F38" s="254"/>
      <c r="G38" s="255" t="s">
        <v>39</v>
      </c>
      <c r="H38" s="255"/>
      <c r="I38" s="255"/>
      <c r="J38" s="255"/>
      <c r="K38" s="255"/>
      <c r="L38" s="255"/>
      <c r="M38" s="255"/>
      <c r="N38" s="256" t="s">
        <v>40</v>
      </c>
      <c r="O38" s="256"/>
      <c r="P38" s="256"/>
      <c r="Q38" s="256"/>
      <c r="R38" s="256"/>
      <c r="S38" s="256"/>
      <c r="T38" s="256"/>
      <c r="U38" s="256" t="s">
        <v>41</v>
      </c>
      <c r="V38" s="256"/>
      <c r="W38" s="256"/>
      <c r="X38" s="256"/>
      <c r="Y38" s="256"/>
      <c r="Z38" s="256"/>
      <c r="AA38" s="256"/>
      <c r="AB38" s="255" t="s">
        <v>38</v>
      </c>
      <c r="AC38" s="255"/>
      <c r="AD38" s="255"/>
      <c r="AE38" s="255"/>
      <c r="AF38" s="255"/>
      <c r="AG38" s="179"/>
      <c r="AH38" s="51"/>
      <c r="AK38" s="20"/>
    </row>
    <row r="39" spans="2:37" ht="11.25" customHeight="1">
      <c r="B39" s="51"/>
      <c r="C39" s="254"/>
      <c r="D39" s="254"/>
      <c r="E39" s="254"/>
      <c r="F39" s="254"/>
      <c r="G39" s="255"/>
      <c r="H39" s="255"/>
      <c r="I39" s="255"/>
      <c r="J39" s="255"/>
      <c r="K39" s="255"/>
      <c r="L39" s="255"/>
      <c r="M39" s="255"/>
      <c r="N39" s="256"/>
      <c r="O39" s="256"/>
      <c r="P39" s="256"/>
      <c r="Q39" s="256"/>
      <c r="R39" s="256"/>
      <c r="S39" s="256"/>
      <c r="T39" s="256"/>
      <c r="U39" s="256"/>
      <c r="V39" s="256"/>
      <c r="W39" s="256"/>
      <c r="X39" s="256"/>
      <c r="Y39" s="256"/>
      <c r="Z39" s="256"/>
      <c r="AA39" s="256"/>
      <c r="AB39" s="255"/>
      <c r="AC39" s="255"/>
      <c r="AD39" s="255"/>
      <c r="AE39" s="255"/>
      <c r="AF39" s="255"/>
      <c r="AG39" s="179"/>
      <c r="AH39" s="51"/>
      <c r="AK39" s="20"/>
    </row>
    <row r="40" spans="2:37" ht="27" customHeight="1">
      <c r="B40" s="51"/>
      <c r="C40" s="254"/>
      <c r="D40" s="254"/>
      <c r="E40" s="254"/>
      <c r="F40" s="254"/>
      <c r="G40" s="257" t="s">
        <v>42</v>
      </c>
      <c r="H40" s="257"/>
      <c r="I40" s="257"/>
      <c r="J40" s="257"/>
      <c r="K40" s="257"/>
      <c r="L40" s="257"/>
      <c r="M40" s="257"/>
      <c r="N40" s="257" t="s">
        <v>43</v>
      </c>
      <c r="O40" s="257"/>
      <c r="P40" s="257"/>
      <c r="Q40" s="257"/>
      <c r="R40" s="257"/>
      <c r="S40" s="257"/>
      <c r="T40" s="257"/>
      <c r="U40" s="258" t="s">
        <v>44</v>
      </c>
      <c r="V40" s="258"/>
      <c r="W40" s="258"/>
      <c r="X40" s="258"/>
      <c r="Y40" s="258"/>
      <c r="Z40" s="258"/>
      <c r="AA40" s="258"/>
      <c r="AB40" s="257"/>
      <c r="AC40" s="257"/>
      <c r="AD40" s="257"/>
      <c r="AE40" s="257"/>
      <c r="AF40" s="257"/>
      <c r="AG40" s="176"/>
      <c r="AH40" s="51"/>
      <c r="AK40" s="20"/>
    </row>
    <row r="41" spans="2:37" s="21" customFormat="1" ht="10.5" customHeight="1">
      <c r="B41" s="4"/>
      <c r="C41" s="6"/>
      <c r="D41" s="4"/>
      <c r="E41" s="5"/>
      <c r="F41" s="6"/>
      <c r="G41" s="4"/>
      <c r="H41" s="6"/>
      <c r="I41" s="6"/>
      <c r="J41" s="6"/>
      <c r="K41" s="6"/>
      <c r="L41" s="6"/>
      <c r="M41" s="6"/>
      <c r="N41" s="8"/>
      <c r="O41" s="8"/>
      <c r="P41" s="9"/>
      <c r="Q41" s="6"/>
      <c r="R41" s="6"/>
      <c r="S41" s="6"/>
      <c r="T41" s="6"/>
      <c r="U41" s="6"/>
      <c r="V41" s="6"/>
      <c r="W41" s="6"/>
      <c r="X41" s="6"/>
      <c r="Y41" s="6"/>
      <c r="Z41" s="6"/>
      <c r="AA41" s="6"/>
      <c r="AB41" s="6"/>
      <c r="AC41" s="6"/>
      <c r="AD41" s="6"/>
      <c r="AE41" s="6"/>
      <c r="AF41" s="6"/>
      <c r="AG41" s="6"/>
      <c r="AH41" s="6"/>
    </row>
    <row r="42" spans="2:37" ht="16.5" customHeight="1">
      <c r="B42" s="242" t="s">
        <v>49</v>
      </c>
      <c r="C42" s="243"/>
      <c r="D42" s="243"/>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4"/>
    </row>
    <row r="43" spans="2:37" ht="18" customHeight="1">
      <c r="B43" s="245"/>
      <c r="C43" s="246"/>
      <c r="D43" s="246"/>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7"/>
    </row>
    <row r="44" spans="2:37" ht="11.25" customHeight="1">
      <c r="B44" s="248"/>
      <c r="C44" s="249"/>
      <c r="D44" s="249"/>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50"/>
    </row>
    <row r="45" spans="2:37" s="21" customFormat="1" ht="18" customHeight="1">
      <c r="B45" s="4"/>
      <c r="C45" s="11"/>
      <c r="D45" s="4"/>
      <c r="E45" s="5"/>
      <c r="F45" s="6"/>
      <c r="G45" s="7"/>
      <c r="H45" s="6"/>
      <c r="I45" s="6"/>
      <c r="J45" s="6"/>
      <c r="K45" s="6"/>
      <c r="L45" s="6"/>
      <c r="M45" s="6"/>
      <c r="N45" s="6"/>
      <c r="O45" s="6"/>
      <c r="P45" s="6"/>
      <c r="Q45" s="6"/>
      <c r="R45" s="6"/>
      <c r="S45" s="6"/>
      <c r="T45" s="6"/>
      <c r="U45" s="6"/>
      <c r="V45" s="6"/>
      <c r="W45" s="6"/>
      <c r="X45" s="6"/>
      <c r="Y45" s="6"/>
      <c r="Z45" s="6"/>
      <c r="AA45" s="6"/>
      <c r="AB45" s="6"/>
      <c r="AC45" s="6"/>
      <c r="AD45" s="6"/>
      <c r="AE45" s="6"/>
      <c r="AF45" s="6"/>
      <c r="AG45" s="6"/>
      <c r="AH45" s="6"/>
    </row>
    <row r="46" spans="2:37" s="21" customFormat="1" ht="18" customHeight="1">
      <c r="B46" s="4"/>
      <c r="C46" s="6"/>
      <c r="D46" s="4"/>
      <c r="E46" s="5"/>
      <c r="F46" s="6"/>
      <c r="G46" s="4"/>
      <c r="H46" s="6"/>
      <c r="I46" s="6"/>
      <c r="J46" s="6"/>
      <c r="K46" s="6"/>
      <c r="L46" s="6"/>
      <c r="M46" s="6"/>
      <c r="N46" s="8"/>
      <c r="O46" s="8"/>
      <c r="P46" s="9"/>
      <c r="Q46" s="6"/>
      <c r="R46" s="6"/>
      <c r="S46" s="6"/>
      <c r="T46" s="6"/>
      <c r="U46" s="6"/>
      <c r="V46" s="6"/>
      <c r="W46" s="6"/>
      <c r="X46" s="6"/>
      <c r="Y46" s="6"/>
      <c r="Z46" s="6"/>
      <c r="AA46" s="6"/>
      <c r="AB46" s="6"/>
      <c r="AC46" s="6"/>
      <c r="AD46" s="6"/>
      <c r="AE46" s="6"/>
      <c r="AF46" s="6"/>
      <c r="AG46" s="6"/>
      <c r="AH46" s="6"/>
    </row>
  </sheetData>
  <mergeCells count="78">
    <mergeCell ref="B42:AH44"/>
    <mergeCell ref="C34:AF34"/>
    <mergeCell ref="C38:F40"/>
    <mergeCell ref="G38:M39"/>
    <mergeCell ref="N38:T39"/>
    <mergeCell ref="U38:AA39"/>
    <mergeCell ref="AB38:AF39"/>
    <mergeCell ref="G40:M40"/>
    <mergeCell ref="N40:T40"/>
    <mergeCell ref="U40:AA40"/>
    <mergeCell ref="AB40:AF40"/>
    <mergeCell ref="C32:J32"/>
    <mergeCell ref="K32:S32"/>
    <mergeCell ref="T32:Y32"/>
    <mergeCell ref="Z32:AF32"/>
    <mergeCell ref="C33:G33"/>
    <mergeCell ref="K33:P33"/>
    <mergeCell ref="T33:Y33"/>
    <mergeCell ref="A26:A30"/>
    <mergeCell ref="B26:F27"/>
    <mergeCell ref="G26:Q27"/>
    <mergeCell ref="R26:V27"/>
    <mergeCell ref="W26:AH27"/>
    <mergeCell ref="B28:F28"/>
    <mergeCell ref="G28:Q28"/>
    <mergeCell ref="R28:V28"/>
    <mergeCell ref="W28:AH28"/>
    <mergeCell ref="B29:F30"/>
    <mergeCell ref="G29:AH29"/>
    <mergeCell ref="H30:K30"/>
    <mergeCell ref="L30:AH30"/>
    <mergeCell ref="A23:A25"/>
    <mergeCell ref="B23:F23"/>
    <mergeCell ref="H23:O23"/>
    <mergeCell ref="R23:T23"/>
    <mergeCell ref="B25:F25"/>
    <mergeCell ref="R25:T25"/>
    <mergeCell ref="H25:O25"/>
    <mergeCell ref="N22:P22"/>
    <mergeCell ref="R22:T22"/>
    <mergeCell ref="U23:AH23"/>
    <mergeCell ref="B24:F24"/>
    <mergeCell ref="H24:O24"/>
    <mergeCell ref="R24:T24"/>
    <mergeCell ref="U24:AH24"/>
    <mergeCell ref="Z22:AA22"/>
    <mergeCell ref="X22:Y22"/>
    <mergeCell ref="AF22:AH22"/>
    <mergeCell ref="AB22:AC22"/>
    <mergeCell ref="AD22:AE22"/>
    <mergeCell ref="U22:W22"/>
    <mergeCell ref="A14:A22"/>
    <mergeCell ref="B14:F14"/>
    <mergeCell ref="H14:J14"/>
    <mergeCell ref="K14:AH14"/>
    <mergeCell ref="B15:F15"/>
    <mergeCell ref="G15:Q15"/>
    <mergeCell ref="R15:V16"/>
    <mergeCell ref="W15:AH16"/>
    <mergeCell ref="B16:F16"/>
    <mergeCell ref="G16:Q16"/>
    <mergeCell ref="B17:F17"/>
    <mergeCell ref="G17:Q17"/>
    <mergeCell ref="R17:V18"/>
    <mergeCell ref="AA17:AA18"/>
    <mergeCell ref="AC17:AC18"/>
    <mergeCell ref="AE17:AE18"/>
    <mergeCell ref="Y3:Z3"/>
    <mergeCell ref="B5:AF5"/>
    <mergeCell ref="E7:AD8"/>
    <mergeCell ref="O10:T11"/>
    <mergeCell ref="B18:F18"/>
    <mergeCell ref="G18:Q18"/>
    <mergeCell ref="B19:F19"/>
    <mergeCell ref="B20:F21"/>
    <mergeCell ref="B22:F22"/>
    <mergeCell ref="G22:I22"/>
    <mergeCell ref="K22:M22"/>
  </mergeCells>
  <phoneticPr fontId="1"/>
  <dataValidations count="1">
    <dataValidation type="list" allowBlank="1" showInputMessage="1" showErrorMessage="1" sqref="U22" xr:uid="{2C82777D-6126-4A45-9391-C5A4FEB93E56}">
      <formula1>"中小企業,大企業"</formula1>
    </dataValidation>
  </dataValidations>
  <pageMargins left="0.51181102362204722" right="0.31496062992125984" top="0.55118110236220474" bottom="0.55118110236220474" header="0.31496062992125984" footer="0.31496062992125984"/>
  <pageSetup paperSize="9" scale="7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22</xdr:col>
                    <xdr:colOff>69850</xdr:colOff>
                    <xdr:row>16</xdr:row>
                    <xdr:rowOff>0</xdr:rowOff>
                  </from>
                  <to>
                    <xdr:col>24</xdr:col>
                    <xdr:colOff>190500</xdr:colOff>
                    <xdr:row>17</xdr:row>
                    <xdr:rowOff>152400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69850</xdr:colOff>
                    <xdr:row>17</xdr:row>
                    <xdr:rowOff>19050</xdr:rowOff>
                  </from>
                  <to>
                    <xdr:col>24</xdr:col>
                    <xdr:colOff>203200</xdr:colOff>
                    <xdr:row>17</xdr:row>
                    <xdr:rowOff>266700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107950</xdr:colOff>
                    <xdr:row>18</xdr:row>
                    <xdr:rowOff>69850</xdr:rowOff>
                  </from>
                  <to>
                    <xdr:col>10</xdr:col>
                    <xdr:colOff>209550</xdr:colOff>
                    <xdr:row>19</xdr:row>
                    <xdr:rowOff>12700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13</xdr:col>
                    <xdr:colOff>152400</xdr:colOff>
                    <xdr:row>18</xdr:row>
                    <xdr:rowOff>127000</xdr:rowOff>
                  </from>
                  <to>
                    <xdr:col>17</xdr:col>
                    <xdr:colOff>12700</xdr:colOff>
                    <xdr:row>18</xdr:row>
                    <xdr:rowOff>374650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20</xdr:col>
                    <xdr:colOff>165100</xdr:colOff>
                    <xdr:row>18</xdr:row>
                    <xdr:rowOff>57150</xdr:rowOff>
                  </from>
                  <to>
                    <xdr:col>25</xdr:col>
                    <xdr:colOff>31750</xdr:colOff>
                    <xdr:row>19</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27</xdr:col>
                    <xdr:colOff>133350</xdr:colOff>
                    <xdr:row>18</xdr:row>
                    <xdr:rowOff>38100</xdr:rowOff>
                  </from>
                  <to>
                    <xdr:col>32</xdr:col>
                    <xdr:colOff>0</xdr:colOff>
                    <xdr:row>18</xdr:row>
                    <xdr:rowOff>393700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xdr:col>
                    <xdr:colOff>107950</xdr:colOff>
                    <xdr:row>18</xdr:row>
                    <xdr:rowOff>69850</xdr:rowOff>
                  </from>
                  <to>
                    <xdr:col>10</xdr:col>
                    <xdr:colOff>209550</xdr:colOff>
                    <xdr:row>19</xdr:row>
                    <xdr:rowOff>12700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6</xdr:col>
                    <xdr:colOff>209550</xdr:colOff>
                    <xdr:row>32</xdr:row>
                    <xdr:rowOff>19050</xdr:rowOff>
                  </from>
                  <to>
                    <xdr:col>9</xdr:col>
                    <xdr:colOff>190500</xdr:colOff>
                    <xdr:row>32</xdr:row>
                    <xdr:rowOff>266700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6</xdr:col>
                    <xdr:colOff>222250</xdr:colOff>
                    <xdr:row>32</xdr:row>
                    <xdr:rowOff>228600</xdr:rowOff>
                  </from>
                  <to>
                    <xdr:col>9</xdr:col>
                    <xdr:colOff>203200</xdr:colOff>
                    <xdr:row>32</xdr:row>
                    <xdr:rowOff>476250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6</xdr:col>
                    <xdr:colOff>222250</xdr:colOff>
                    <xdr:row>32</xdr:row>
                    <xdr:rowOff>438150</xdr:rowOff>
                  </from>
                  <to>
                    <xdr:col>9</xdr:col>
                    <xdr:colOff>203200</xdr:colOff>
                    <xdr:row>32</xdr:row>
                    <xdr:rowOff>685800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6</xdr:col>
                    <xdr:colOff>222250</xdr:colOff>
                    <xdr:row>32</xdr:row>
                    <xdr:rowOff>641350</xdr:rowOff>
                  </from>
                  <to>
                    <xdr:col>9</xdr:col>
                    <xdr:colOff>203200</xdr:colOff>
                    <xdr:row>33</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15</xdr:col>
                    <xdr:colOff>228600</xdr:colOff>
                    <xdr:row>32</xdr:row>
                    <xdr:rowOff>12700</xdr:rowOff>
                  </from>
                  <to>
                    <xdr:col>18</xdr:col>
                    <xdr:colOff>209550</xdr:colOff>
                    <xdr:row>32</xdr:row>
                    <xdr:rowOff>260350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15</xdr:col>
                    <xdr:colOff>228600</xdr:colOff>
                    <xdr:row>32</xdr:row>
                    <xdr:rowOff>222250</xdr:rowOff>
                  </from>
                  <to>
                    <xdr:col>18</xdr:col>
                    <xdr:colOff>209550</xdr:colOff>
                    <xdr:row>32</xdr:row>
                    <xdr:rowOff>469900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15</xdr:col>
                    <xdr:colOff>228600</xdr:colOff>
                    <xdr:row>32</xdr:row>
                    <xdr:rowOff>412750</xdr:rowOff>
                  </from>
                  <to>
                    <xdr:col>18</xdr:col>
                    <xdr:colOff>209550</xdr:colOff>
                    <xdr:row>32</xdr:row>
                    <xdr:rowOff>660400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15</xdr:col>
                    <xdr:colOff>228600</xdr:colOff>
                    <xdr:row>32</xdr:row>
                    <xdr:rowOff>590550</xdr:rowOff>
                  </from>
                  <to>
                    <xdr:col>18</xdr:col>
                    <xdr:colOff>209550</xdr:colOff>
                    <xdr:row>32</xdr:row>
                    <xdr:rowOff>838200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20</xdr:col>
                    <xdr:colOff>190500</xdr:colOff>
                    <xdr:row>32</xdr:row>
                    <xdr:rowOff>114300</xdr:rowOff>
                  </from>
                  <to>
                    <xdr:col>23</xdr:col>
                    <xdr:colOff>171450</xdr:colOff>
                    <xdr:row>32</xdr:row>
                    <xdr:rowOff>361950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20</xdr:col>
                    <xdr:colOff>184150</xdr:colOff>
                    <xdr:row>32</xdr:row>
                    <xdr:rowOff>431800</xdr:rowOff>
                  </from>
                  <to>
                    <xdr:col>23</xdr:col>
                    <xdr:colOff>165100</xdr:colOff>
                    <xdr:row>32</xdr:row>
                    <xdr:rowOff>679450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6</xdr:col>
                    <xdr:colOff>76200</xdr:colOff>
                    <xdr:row>27</xdr:row>
                    <xdr:rowOff>247650</xdr:rowOff>
                  </from>
                  <to>
                    <xdr:col>10</xdr:col>
                    <xdr:colOff>184150</xdr:colOff>
                    <xdr:row>29</xdr:row>
                    <xdr:rowOff>57150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10</xdr:col>
                    <xdr:colOff>203200</xdr:colOff>
                    <xdr:row>27</xdr:row>
                    <xdr:rowOff>260350</xdr:rowOff>
                  </from>
                  <to>
                    <xdr:col>15</xdr:col>
                    <xdr:colOff>69850</xdr:colOff>
                    <xdr:row>29</xdr:row>
                    <xdr:rowOff>69850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16</xdr:col>
                    <xdr:colOff>69850</xdr:colOff>
                    <xdr:row>27</xdr:row>
                    <xdr:rowOff>247650</xdr:rowOff>
                  </from>
                  <to>
                    <xdr:col>21</xdr:col>
                    <xdr:colOff>127000</xdr:colOff>
                    <xdr:row>29</xdr:row>
                    <xdr:rowOff>57150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21</xdr:col>
                    <xdr:colOff>222250</xdr:colOff>
                    <xdr:row>27</xdr:row>
                    <xdr:rowOff>247650</xdr:rowOff>
                  </from>
                  <to>
                    <xdr:col>27</xdr:col>
                    <xdr:colOff>88900</xdr:colOff>
                    <xdr:row>29</xdr:row>
                    <xdr:rowOff>57150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27</xdr:col>
                    <xdr:colOff>114300</xdr:colOff>
                    <xdr:row>27</xdr:row>
                    <xdr:rowOff>247650</xdr:rowOff>
                  </from>
                  <to>
                    <xdr:col>32</xdr:col>
                    <xdr:colOff>222250</xdr:colOff>
                    <xdr:row>29</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E6280-7F96-4692-8239-39F84E565662}">
  <sheetPr>
    <tabColor theme="9" tint="0.39997558519241921"/>
    <pageSetUpPr fitToPage="1"/>
  </sheetPr>
  <dimension ref="A2:AG32"/>
  <sheetViews>
    <sheetView view="pageBreakPreview" zoomScale="110" zoomScaleNormal="100" zoomScaleSheetLayoutView="110" workbookViewId="0">
      <selection activeCell="F15" sqref="F15:O15"/>
    </sheetView>
  </sheetViews>
  <sheetFormatPr defaultColWidth="9" defaultRowHeight="13"/>
  <cols>
    <col min="1" max="1" width="3.08203125" style="73" customWidth="1"/>
    <col min="2" max="2" width="3.25" style="73" customWidth="1"/>
    <col min="3" max="30" width="3.08203125" style="73" customWidth="1"/>
    <col min="31" max="31" width="3.5" style="73" customWidth="1"/>
    <col min="32" max="32" width="12.83203125" style="73" customWidth="1"/>
    <col min="33" max="33" width="12.75" style="73" customWidth="1"/>
    <col min="34" max="34" width="12.75" style="73" bestFit="1" customWidth="1"/>
    <col min="35" max="16384" width="9" style="73"/>
  </cols>
  <sheetData>
    <row r="2" spans="1:31" ht="18.75" customHeight="1">
      <c r="A2" s="71"/>
      <c r="B2" s="71"/>
      <c r="C2" s="71"/>
      <c r="D2" s="71"/>
      <c r="E2" s="71"/>
      <c r="F2" s="71"/>
      <c r="G2" s="71"/>
      <c r="H2" s="71"/>
      <c r="I2" s="71"/>
      <c r="J2" s="71"/>
      <c r="K2" s="71"/>
      <c r="L2" s="72"/>
      <c r="M2" s="72"/>
      <c r="N2" s="72"/>
      <c r="O2" s="72"/>
      <c r="P2" s="72"/>
      <c r="S2" s="74"/>
      <c r="U2" s="74"/>
      <c r="V2" s="74"/>
      <c r="W2" s="74"/>
      <c r="X2" s="75"/>
      <c r="Y2" s="75"/>
      <c r="Z2" s="75"/>
      <c r="AA2" s="75"/>
      <c r="AB2" s="432" t="s">
        <v>58</v>
      </c>
      <c r="AC2" s="433"/>
      <c r="AD2" s="433"/>
      <c r="AE2" s="434"/>
    </row>
    <row r="3" spans="1:31" ht="10.5" customHeight="1">
      <c r="L3" s="76"/>
      <c r="M3" s="76"/>
      <c r="N3" s="76"/>
      <c r="O3" s="76"/>
      <c r="P3" s="76"/>
      <c r="Q3" s="76"/>
    </row>
    <row r="4" spans="1:31" ht="22.5" customHeight="1">
      <c r="A4" s="435" t="s">
        <v>136</v>
      </c>
      <c r="B4" s="435"/>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100"/>
    </row>
    <row r="5" spans="1:31" ht="22.5" customHeight="1">
      <c r="A5" s="77"/>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row>
    <row r="6" spans="1:31" ht="35.25" customHeight="1">
      <c r="A6" s="71"/>
      <c r="B6" s="71"/>
      <c r="C6" s="71"/>
      <c r="D6" s="71"/>
      <c r="E6" s="71"/>
      <c r="F6" s="71"/>
      <c r="G6" s="71"/>
      <c r="H6" s="71"/>
      <c r="I6" s="436" t="s">
        <v>60</v>
      </c>
      <c r="J6" s="436"/>
      <c r="K6" s="436"/>
      <c r="L6" s="436"/>
      <c r="M6" s="436"/>
      <c r="N6" s="436"/>
      <c r="O6" s="436"/>
      <c r="P6" s="436"/>
      <c r="Q6" s="436"/>
      <c r="R6" s="437" t="str">
        <f>'【8-10月】様式1'!G16</f>
        <v>（株）さが</v>
      </c>
      <c r="S6" s="437"/>
      <c r="T6" s="437"/>
      <c r="U6" s="437"/>
      <c r="V6" s="437"/>
      <c r="W6" s="437"/>
      <c r="X6" s="437"/>
      <c r="Y6" s="437"/>
      <c r="Z6" s="437"/>
      <c r="AA6" s="437"/>
      <c r="AB6" s="437"/>
      <c r="AC6" s="74"/>
      <c r="AD6" s="74"/>
    </row>
    <row r="7" spans="1:31" ht="16.5" customHeight="1">
      <c r="G7" s="78"/>
      <c r="H7" s="78"/>
      <c r="I7" s="78"/>
      <c r="J7" s="78"/>
      <c r="K7" s="78"/>
      <c r="L7" s="79"/>
      <c r="M7" s="79"/>
      <c r="N7" s="79"/>
      <c r="O7" s="79"/>
      <c r="P7" s="79"/>
      <c r="Q7" s="79"/>
      <c r="R7" s="80"/>
      <c r="S7" s="80"/>
      <c r="T7" s="80"/>
      <c r="U7" s="80"/>
      <c r="V7" s="80"/>
      <c r="W7" s="80"/>
      <c r="X7" s="80"/>
      <c r="Y7" s="80"/>
      <c r="Z7" s="80"/>
      <c r="AA7" s="80"/>
      <c r="AB7" s="80"/>
      <c r="AC7" s="80"/>
      <c r="AD7" s="80"/>
    </row>
    <row r="8" spans="1:31" ht="22.5" customHeight="1">
      <c r="A8" s="73" t="s">
        <v>61</v>
      </c>
      <c r="J8" s="81" t="s">
        <v>62</v>
      </c>
      <c r="X8" s="82"/>
      <c r="Y8" s="82"/>
      <c r="Z8" s="82"/>
      <c r="AA8" s="82"/>
    </row>
    <row r="9" spans="1:31" ht="22.5" customHeight="1" thickBot="1">
      <c r="A9" s="438" t="s">
        <v>63</v>
      </c>
      <c r="B9" s="438"/>
      <c r="C9" s="438"/>
      <c r="D9" s="438"/>
      <c r="E9" s="438"/>
      <c r="F9" s="439" t="str">
        <f>'【8-10月】様式1'!H23</f>
        <v>佐賀工場</v>
      </c>
      <c r="G9" s="439"/>
      <c r="H9" s="439"/>
      <c r="I9" s="439"/>
      <c r="J9" s="439"/>
      <c r="K9" s="439"/>
      <c r="L9" s="439"/>
      <c r="M9" s="439"/>
      <c r="N9" s="439"/>
      <c r="O9" s="439"/>
      <c r="X9" s="82"/>
      <c r="Y9" s="82"/>
      <c r="Z9" s="82"/>
      <c r="AA9" s="82"/>
    </row>
    <row r="10" spans="1:31" ht="38.25" customHeight="1" thickTop="1">
      <c r="A10" s="539" t="s">
        <v>137</v>
      </c>
      <c r="B10" s="553"/>
      <c r="C10" s="553"/>
      <c r="D10" s="553"/>
      <c r="E10" s="554" t="s">
        <v>138</v>
      </c>
      <c r="F10" s="553"/>
      <c r="G10" s="553"/>
      <c r="H10" s="553"/>
      <c r="I10" s="554" t="s">
        <v>139</v>
      </c>
      <c r="J10" s="553"/>
      <c r="K10" s="553"/>
      <c r="L10" s="553"/>
      <c r="M10" s="555" t="s">
        <v>67</v>
      </c>
      <c r="N10" s="556"/>
      <c r="O10" s="556"/>
      <c r="P10" s="557"/>
    </row>
    <row r="11" spans="1:31" ht="29.25" customHeight="1" thickBot="1">
      <c r="A11" s="558">
        <v>2500000</v>
      </c>
      <c r="B11" s="559"/>
      <c r="C11" s="559"/>
      <c r="D11" s="559"/>
      <c r="E11" s="560">
        <v>2800000</v>
      </c>
      <c r="F11" s="559"/>
      <c r="G11" s="559"/>
      <c r="H11" s="559"/>
      <c r="I11" s="560">
        <v>2500500</v>
      </c>
      <c r="J11" s="559"/>
      <c r="K11" s="559"/>
      <c r="L11" s="559"/>
      <c r="M11" s="561">
        <f>SUM(A11:L11)</f>
        <v>7800500</v>
      </c>
      <c r="N11" s="562"/>
      <c r="O11" s="562"/>
      <c r="P11" s="563"/>
    </row>
    <row r="12" spans="1:31" ht="29.25" customHeight="1" thickTop="1" thickBot="1">
      <c r="A12" s="431" t="s">
        <v>68</v>
      </c>
      <c r="B12" s="431"/>
      <c r="C12" s="431"/>
      <c r="D12" s="431"/>
      <c r="E12" s="431"/>
      <c r="F12" s="431" t="str">
        <f>'【8-10月】様式1'!H24</f>
        <v>唐津工場</v>
      </c>
      <c r="G12" s="431"/>
      <c r="H12" s="431"/>
      <c r="I12" s="431"/>
      <c r="J12" s="431"/>
      <c r="K12" s="431"/>
      <c r="L12" s="431"/>
      <c r="M12" s="431"/>
      <c r="N12" s="431"/>
      <c r="O12" s="431"/>
    </row>
    <row r="13" spans="1:31" ht="38.25" customHeight="1" thickTop="1">
      <c r="A13" s="539" t="s">
        <v>137</v>
      </c>
      <c r="B13" s="553"/>
      <c r="C13" s="553"/>
      <c r="D13" s="553"/>
      <c r="E13" s="554" t="s">
        <v>138</v>
      </c>
      <c r="F13" s="553"/>
      <c r="G13" s="553"/>
      <c r="H13" s="553"/>
      <c r="I13" s="554" t="s">
        <v>139</v>
      </c>
      <c r="J13" s="553"/>
      <c r="K13" s="553"/>
      <c r="L13" s="553"/>
      <c r="M13" s="555" t="s">
        <v>67</v>
      </c>
      <c r="N13" s="556"/>
      <c r="O13" s="556"/>
      <c r="P13" s="557"/>
    </row>
    <row r="14" spans="1:31" ht="29.25" customHeight="1" thickBot="1">
      <c r="A14" s="558">
        <v>2500000</v>
      </c>
      <c r="B14" s="559"/>
      <c r="C14" s="559"/>
      <c r="D14" s="559"/>
      <c r="E14" s="560">
        <v>2800000</v>
      </c>
      <c r="F14" s="559"/>
      <c r="G14" s="559"/>
      <c r="H14" s="559"/>
      <c r="I14" s="560">
        <v>2500000</v>
      </c>
      <c r="J14" s="559"/>
      <c r="K14" s="559"/>
      <c r="L14" s="559"/>
      <c r="M14" s="561">
        <f>SUM(A14:L14)</f>
        <v>7800000</v>
      </c>
      <c r="N14" s="562"/>
      <c r="O14" s="562"/>
      <c r="P14" s="563"/>
    </row>
    <row r="15" spans="1:31" ht="27.75" customHeight="1" thickTop="1" thickBot="1">
      <c r="A15" s="430" t="s">
        <v>69</v>
      </c>
      <c r="B15" s="430"/>
      <c r="C15" s="430"/>
      <c r="D15" s="430"/>
      <c r="E15" s="430"/>
      <c r="F15" s="430">
        <f>'【8-10月】様式1'!H25</f>
        <v>0</v>
      </c>
      <c r="G15" s="430"/>
      <c r="H15" s="430"/>
      <c r="I15" s="430"/>
      <c r="J15" s="430"/>
      <c r="K15" s="430"/>
      <c r="L15" s="430"/>
      <c r="M15" s="430"/>
      <c r="N15" s="430"/>
      <c r="O15" s="430"/>
      <c r="P15" s="83"/>
      <c r="Q15" s="83"/>
      <c r="R15" s="83"/>
      <c r="S15" s="83"/>
      <c r="T15" s="83"/>
      <c r="U15" s="83"/>
      <c r="V15" s="83"/>
      <c r="W15" s="83"/>
      <c r="X15" s="83"/>
      <c r="Y15" s="84"/>
      <c r="Z15" s="84"/>
      <c r="AA15" s="84"/>
      <c r="AB15" s="84"/>
    </row>
    <row r="16" spans="1:31" ht="38.25" customHeight="1" thickTop="1">
      <c r="A16" s="539" t="s">
        <v>137</v>
      </c>
      <c r="B16" s="553"/>
      <c r="C16" s="553"/>
      <c r="D16" s="553"/>
      <c r="E16" s="554" t="s">
        <v>138</v>
      </c>
      <c r="F16" s="553"/>
      <c r="G16" s="553"/>
      <c r="H16" s="553"/>
      <c r="I16" s="554" t="s">
        <v>139</v>
      </c>
      <c r="J16" s="553"/>
      <c r="K16" s="553"/>
      <c r="L16" s="553"/>
      <c r="M16" s="555" t="s">
        <v>67</v>
      </c>
      <c r="N16" s="556"/>
      <c r="O16" s="556"/>
      <c r="P16" s="557"/>
    </row>
    <row r="17" spans="1:33" ht="29.25" customHeight="1" thickBot="1">
      <c r="A17" s="558"/>
      <c r="B17" s="559"/>
      <c r="C17" s="559"/>
      <c r="D17" s="559"/>
      <c r="E17" s="560"/>
      <c r="F17" s="559"/>
      <c r="G17" s="559"/>
      <c r="H17" s="559"/>
      <c r="I17" s="560"/>
      <c r="J17" s="559"/>
      <c r="K17" s="559"/>
      <c r="L17" s="559"/>
      <c r="M17" s="561">
        <f>SUM(A17:L17)</f>
        <v>0</v>
      </c>
      <c r="N17" s="562"/>
      <c r="O17" s="562"/>
      <c r="P17" s="563"/>
    </row>
    <row r="18" spans="1:33" ht="29.25" customHeight="1" thickTop="1" thickBot="1">
      <c r="A18" s="83"/>
      <c r="B18" s="83"/>
      <c r="C18" s="83"/>
      <c r="D18" s="83"/>
      <c r="E18" s="83"/>
      <c r="F18" s="83"/>
      <c r="G18" s="83"/>
      <c r="H18" s="83"/>
      <c r="I18" s="83"/>
      <c r="J18" s="83"/>
      <c r="K18" s="83"/>
      <c r="L18" s="83"/>
      <c r="M18" s="83"/>
      <c r="N18" s="83"/>
      <c r="O18" s="83"/>
      <c r="P18" s="83"/>
      <c r="Q18" s="83"/>
      <c r="R18" s="83"/>
      <c r="S18" s="83"/>
      <c r="T18" s="83"/>
      <c r="U18" s="83"/>
      <c r="V18" s="83"/>
      <c r="W18" s="83"/>
      <c r="X18" s="83"/>
      <c r="Y18" s="84"/>
      <c r="Z18" s="84"/>
      <c r="AA18" s="84"/>
      <c r="AB18" s="84"/>
    </row>
    <row r="19" spans="1:33" ht="32.25" customHeight="1" thickTop="1">
      <c r="A19" s="85"/>
      <c r="B19" s="85"/>
      <c r="C19" s="85"/>
      <c r="D19" s="85"/>
      <c r="E19" s="85"/>
      <c r="F19" s="85"/>
      <c r="G19" s="85"/>
      <c r="H19" s="85"/>
      <c r="I19" s="85"/>
      <c r="J19" s="85"/>
      <c r="K19" s="85"/>
      <c r="L19" s="85"/>
      <c r="M19" s="539" t="s">
        <v>141</v>
      </c>
      <c r="N19" s="540"/>
      <c r="O19" s="540"/>
      <c r="P19" s="541"/>
      <c r="Q19" s="539" t="s">
        <v>142</v>
      </c>
      <c r="R19" s="540"/>
      <c r="S19" s="540"/>
      <c r="T19" s="542"/>
      <c r="U19" s="543" t="s">
        <v>140</v>
      </c>
      <c r="V19" s="544"/>
      <c r="W19" s="544"/>
      <c r="X19" s="544"/>
      <c r="Y19" s="544"/>
      <c r="Z19" s="544"/>
      <c r="AA19" s="545"/>
    </row>
    <row r="20" spans="1:33" ht="22.5" customHeight="1" thickBot="1">
      <c r="A20" s="85"/>
      <c r="B20" s="85"/>
      <c r="C20" s="85"/>
      <c r="D20" s="85"/>
      <c r="E20" s="85"/>
      <c r="F20" s="85"/>
      <c r="G20" s="85"/>
      <c r="H20" s="85"/>
      <c r="I20" s="85"/>
      <c r="J20" s="85"/>
      <c r="K20" s="85"/>
      <c r="L20" s="85"/>
      <c r="M20" s="546">
        <f>A11+E11+A14+E14+A17+E17</f>
        <v>10600000</v>
      </c>
      <c r="N20" s="547"/>
      <c r="O20" s="547"/>
      <c r="P20" s="548"/>
      <c r="Q20" s="546">
        <f>I11+I14+I17</f>
        <v>5000500</v>
      </c>
      <c r="R20" s="547"/>
      <c r="S20" s="547"/>
      <c r="T20" s="549"/>
      <c r="U20" s="550">
        <f>M11+M14+M17</f>
        <v>15600500</v>
      </c>
      <c r="V20" s="551"/>
      <c r="W20" s="551"/>
      <c r="X20" s="551"/>
      <c r="Y20" s="551"/>
      <c r="Z20" s="551"/>
      <c r="AA20" s="552"/>
    </row>
    <row r="21" spans="1:33" ht="19.5" customHeight="1" thickTop="1">
      <c r="A21" s="85"/>
      <c r="B21" s="85"/>
      <c r="C21" s="85"/>
      <c r="D21" s="85"/>
      <c r="E21" s="85"/>
      <c r="F21" s="85"/>
      <c r="G21" s="85"/>
      <c r="H21" s="85"/>
      <c r="I21" s="85"/>
      <c r="J21" s="85"/>
      <c r="K21" s="85"/>
      <c r="L21" s="85"/>
      <c r="R21" s="87"/>
      <c r="S21" s="87"/>
      <c r="T21" s="87"/>
      <c r="U21" s="87"/>
      <c r="V21" s="87"/>
      <c r="W21" s="87"/>
      <c r="X21" s="87"/>
      <c r="Y21" s="87"/>
      <c r="Z21" s="87"/>
      <c r="AA21" s="87"/>
    </row>
    <row r="22" spans="1:33" ht="22.5" customHeight="1" thickBot="1">
      <c r="A22" s="88" t="s">
        <v>71</v>
      </c>
      <c r="B22" s="89"/>
      <c r="C22" s="90"/>
      <c r="D22" s="90"/>
      <c r="E22" s="91"/>
      <c r="F22" s="91"/>
      <c r="G22" s="91"/>
      <c r="H22" s="91"/>
      <c r="I22" s="92"/>
      <c r="J22" s="92"/>
      <c r="K22" s="91"/>
      <c r="L22" s="91"/>
      <c r="M22" s="90"/>
      <c r="N22" s="90"/>
      <c r="O22" s="90"/>
      <c r="P22" s="90"/>
      <c r="Q22" s="90"/>
      <c r="R22" s="90"/>
      <c r="S22" s="90"/>
      <c r="T22" s="90"/>
      <c r="U22" s="90"/>
      <c r="V22" s="90"/>
      <c r="W22" s="90"/>
      <c r="X22" s="82"/>
      <c r="Y22" s="82"/>
      <c r="Z22" s="82"/>
      <c r="AA22" s="82"/>
      <c r="AB22" s="90"/>
      <c r="AC22" s="90"/>
      <c r="AD22" s="90"/>
    </row>
    <row r="23" spans="1:33" ht="24" customHeight="1">
      <c r="B23" s="532" t="s">
        <v>72</v>
      </c>
      <c r="C23" s="533"/>
      <c r="D23" s="533"/>
      <c r="E23" s="533"/>
      <c r="F23" s="533"/>
      <c r="G23" s="533"/>
      <c r="H23" s="533"/>
      <c r="I23" s="533"/>
      <c r="J23" s="533"/>
      <c r="K23" s="533"/>
      <c r="L23" s="533"/>
      <c r="M23" s="533"/>
      <c r="N23" s="533"/>
      <c r="O23" s="533"/>
      <c r="P23" s="533"/>
      <c r="Q23" s="533"/>
      <c r="R23" s="533"/>
      <c r="S23" s="533"/>
      <c r="T23" s="533"/>
      <c r="U23" s="533"/>
      <c r="V23" s="533"/>
      <c r="W23" s="533"/>
      <c r="X23" s="538"/>
      <c r="Y23" s="523" t="s">
        <v>148</v>
      </c>
      <c r="Z23" s="524"/>
      <c r="AA23" s="524"/>
      <c r="AB23" s="524"/>
      <c r="AC23" s="525"/>
    </row>
    <row r="24" spans="1:33" ht="31.5" customHeight="1">
      <c r="B24" s="529" t="s">
        <v>77</v>
      </c>
      <c r="C24" s="530"/>
      <c r="D24" s="530"/>
      <c r="E24" s="529" t="s">
        <v>78</v>
      </c>
      <c r="F24" s="530"/>
      <c r="G24" s="530"/>
      <c r="H24" s="530"/>
      <c r="I24" s="531"/>
      <c r="J24" s="532" t="s">
        <v>74</v>
      </c>
      <c r="K24" s="533"/>
      <c r="L24" s="533"/>
      <c r="M24" s="533"/>
      <c r="N24" s="534"/>
      <c r="O24" s="532" t="s">
        <v>75</v>
      </c>
      <c r="P24" s="533"/>
      <c r="Q24" s="533"/>
      <c r="R24" s="533"/>
      <c r="S24" s="533"/>
      <c r="T24" s="535" t="s">
        <v>150</v>
      </c>
      <c r="U24" s="536"/>
      <c r="V24" s="536"/>
      <c r="W24" s="536"/>
      <c r="X24" s="537"/>
      <c r="Y24" s="526"/>
      <c r="Z24" s="527"/>
      <c r="AA24" s="527"/>
      <c r="AB24" s="527"/>
      <c r="AC24" s="528"/>
    </row>
    <row r="25" spans="1:33" ht="26" customHeight="1">
      <c r="B25" s="507" t="s">
        <v>143</v>
      </c>
      <c r="C25" s="508"/>
      <c r="D25" s="509"/>
      <c r="E25" s="389">
        <f>M20</f>
        <v>10600000</v>
      </c>
      <c r="F25" s="390"/>
      <c r="G25" s="390"/>
      <c r="H25" s="390"/>
      <c r="I25" s="510"/>
      <c r="J25" s="511">
        <f>'【8-10月】様式1'!Z22</f>
        <v>2</v>
      </c>
      <c r="K25" s="512"/>
      <c r="L25" s="512"/>
      <c r="M25" s="512"/>
      <c r="N25" s="513"/>
      <c r="O25" s="389">
        <f>E25*J25</f>
        <v>21200000</v>
      </c>
      <c r="P25" s="390"/>
      <c r="Q25" s="390"/>
      <c r="R25" s="390"/>
      <c r="S25" s="390"/>
      <c r="T25" s="517">
        <f>O25+O26</f>
        <v>27700650</v>
      </c>
      <c r="U25" s="518"/>
      <c r="V25" s="518"/>
      <c r="W25" s="518"/>
      <c r="X25" s="519"/>
      <c r="Y25" s="501">
        <f>ROUNDDOWN(T25,-3)</f>
        <v>27700000</v>
      </c>
      <c r="Z25" s="502"/>
      <c r="AA25" s="502"/>
      <c r="AB25" s="502"/>
      <c r="AC25" s="503"/>
      <c r="AF25" s="93"/>
      <c r="AG25" s="94"/>
    </row>
    <row r="26" spans="1:33" ht="26" customHeight="1" thickBot="1">
      <c r="B26" s="507" t="s">
        <v>144</v>
      </c>
      <c r="C26" s="508"/>
      <c r="D26" s="509"/>
      <c r="E26" s="389">
        <f>Q20</f>
        <v>5000500</v>
      </c>
      <c r="F26" s="390"/>
      <c r="G26" s="390"/>
      <c r="H26" s="390"/>
      <c r="I26" s="510"/>
      <c r="J26" s="514">
        <f>'【8-10月】様式1'!AD22</f>
        <v>1.3</v>
      </c>
      <c r="K26" s="515"/>
      <c r="L26" s="515"/>
      <c r="M26" s="515"/>
      <c r="N26" s="516"/>
      <c r="O26" s="389">
        <f>E26*J26</f>
        <v>6500650</v>
      </c>
      <c r="P26" s="390"/>
      <c r="Q26" s="390"/>
      <c r="R26" s="390"/>
      <c r="S26" s="390"/>
      <c r="T26" s="520"/>
      <c r="U26" s="521"/>
      <c r="V26" s="521"/>
      <c r="W26" s="521"/>
      <c r="X26" s="522"/>
      <c r="Y26" s="504"/>
      <c r="Z26" s="505"/>
      <c r="AA26" s="505"/>
      <c r="AB26" s="505"/>
      <c r="AC26" s="506"/>
      <c r="AD26" s="96"/>
      <c r="AG26" s="94"/>
    </row>
    <row r="27" spans="1:33" ht="18.75" customHeight="1">
      <c r="A27" s="97"/>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row>
    <row r="28" spans="1:33" ht="25.5" customHeight="1">
      <c r="A28" s="81"/>
      <c r="B28" s="99"/>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row>
    <row r="29" spans="1:33" ht="15" customHeight="1"/>
    <row r="30" spans="1:33" ht="15" customHeight="1"/>
    <row r="31" spans="1:33" ht="15" customHeight="1"/>
    <row r="32" spans="1:33" ht="15" customHeight="1"/>
  </sheetData>
  <mergeCells count="57">
    <mergeCell ref="AB2:AE2"/>
    <mergeCell ref="A4:AC4"/>
    <mergeCell ref="I6:Q6"/>
    <mergeCell ref="R6:AB6"/>
    <mergeCell ref="A9:E9"/>
    <mergeCell ref="F9:O9"/>
    <mergeCell ref="M11:P11"/>
    <mergeCell ref="A10:D10"/>
    <mergeCell ref="E10:H10"/>
    <mergeCell ref="I10:L10"/>
    <mergeCell ref="M10:P10"/>
    <mergeCell ref="A11:D11"/>
    <mergeCell ref="E11:H11"/>
    <mergeCell ref="I11:L11"/>
    <mergeCell ref="A12:E12"/>
    <mergeCell ref="F12:O12"/>
    <mergeCell ref="A13:D13"/>
    <mergeCell ref="E13:H13"/>
    <mergeCell ref="I13:L13"/>
    <mergeCell ref="M13:P13"/>
    <mergeCell ref="A14:D14"/>
    <mergeCell ref="E14:H14"/>
    <mergeCell ref="I14:L14"/>
    <mergeCell ref="M14:P14"/>
    <mergeCell ref="A15:E15"/>
    <mergeCell ref="F15:O15"/>
    <mergeCell ref="A16:D16"/>
    <mergeCell ref="E16:H16"/>
    <mergeCell ref="I16:L16"/>
    <mergeCell ref="M16:P16"/>
    <mergeCell ref="A17:D17"/>
    <mergeCell ref="E17:H17"/>
    <mergeCell ref="I17:L17"/>
    <mergeCell ref="M17:P17"/>
    <mergeCell ref="M19:P19"/>
    <mergeCell ref="Q19:T19"/>
    <mergeCell ref="U19:AA19"/>
    <mergeCell ref="M20:P20"/>
    <mergeCell ref="Q20:T20"/>
    <mergeCell ref="U20:AA20"/>
    <mergeCell ref="Y23:AC24"/>
    <mergeCell ref="B24:D24"/>
    <mergeCell ref="E24:I24"/>
    <mergeCell ref="J24:N24"/>
    <mergeCell ref="O24:S24"/>
    <mergeCell ref="T24:X24"/>
    <mergeCell ref="B23:X23"/>
    <mergeCell ref="Y25:AC26"/>
    <mergeCell ref="B26:D26"/>
    <mergeCell ref="E26:I26"/>
    <mergeCell ref="O26:S26"/>
    <mergeCell ref="B25:D25"/>
    <mergeCell ref="E25:I25"/>
    <mergeCell ref="O25:S25"/>
    <mergeCell ref="J25:N25"/>
    <mergeCell ref="J26:N26"/>
    <mergeCell ref="T25:X26"/>
  </mergeCells>
  <phoneticPr fontId="1"/>
  <pageMargins left="0.51181102362204722" right="0.31496062992125984" top="0.55118110236220474" bottom="0.55118110236220474" header="0.31496062992125984" footer="0.31496062992125984"/>
  <pageSetup paperSize="9" scale="91" orientation="portrait" cellComments="asDisplayed"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2D9F7-1995-48A1-A391-0D27ABD65E6C}">
  <sheetPr>
    <tabColor theme="9" tint="0.79998168889431442"/>
    <pageSetUpPr fitToPage="1"/>
  </sheetPr>
  <dimension ref="A1:E10"/>
  <sheetViews>
    <sheetView view="pageBreakPreview" zoomScaleNormal="100" zoomScaleSheetLayoutView="100" workbookViewId="0">
      <selection activeCell="B34" sqref="B34"/>
    </sheetView>
  </sheetViews>
  <sheetFormatPr defaultRowHeight="18"/>
  <cols>
    <col min="1" max="1" width="25.83203125" style="101" customWidth="1"/>
    <col min="2" max="2" width="24.9140625" style="101" customWidth="1"/>
    <col min="3" max="3" width="3" style="101" customWidth="1"/>
    <col min="4" max="4" width="24.9140625" style="101" customWidth="1"/>
    <col min="5" max="5" width="26.08203125" style="101" customWidth="1"/>
    <col min="6" max="6" width="13.83203125" style="101" customWidth="1"/>
    <col min="7" max="16384" width="8.6640625" style="101"/>
  </cols>
  <sheetData>
    <row r="1" spans="1:5">
      <c r="E1" s="171" t="s">
        <v>79</v>
      </c>
    </row>
    <row r="2" spans="1:5" ht="26.5" customHeight="1">
      <c r="A2" s="152" t="s">
        <v>147</v>
      </c>
      <c r="B2" s="152"/>
      <c r="C2" s="152"/>
    </row>
    <row r="4" spans="1:5">
      <c r="D4" s="103" t="s">
        <v>80</v>
      </c>
      <c r="E4" s="170" t="str">
        <f>'【10-12月】様式2-1'!R6</f>
        <v>（株）さが</v>
      </c>
    </row>
    <row r="6" spans="1:5" s="169" customFormat="1" ht="65.5" customHeight="1">
      <c r="A6" s="235" t="s">
        <v>125</v>
      </c>
      <c r="B6" s="183">
        <f>'【8-10月】様式2-1'!T25</f>
        <v>27700650</v>
      </c>
      <c r="C6" s="184" t="s">
        <v>81</v>
      </c>
    </row>
    <row r="7" spans="1:5" ht="65.5" customHeight="1" thickBot="1">
      <c r="A7" s="236" t="s">
        <v>132</v>
      </c>
      <c r="B7" s="185">
        <v>531000</v>
      </c>
      <c r="C7" s="186" t="s">
        <v>81</v>
      </c>
      <c r="D7" s="181"/>
    </row>
    <row r="8" spans="1:5" s="168" customFormat="1" ht="65.5" customHeight="1" thickBot="1">
      <c r="A8" s="237" t="s">
        <v>149</v>
      </c>
      <c r="B8" s="187">
        <f>ROUNDDOWN(B6-B7,-3)</f>
        <v>27169000</v>
      </c>
      <c r="C8" s="188" t="s">
        <v>81</v>
      </c>
      <c r="D8" s="180"/>
    </row>
    <row r="10" spans="1:5" ht="40" customHeight="1">
      <c r="A10" s="449" t="s">
        <v>151</v>
      </c>
      <c r="B10" s="449"/>
      <c r="C10" s="449"/>
      <c r="D10" s="449"/>
      <c r="E10" s="449"/>
    </row>
  </sheetData>
  <mergeCells count="1">
    <mergeCell ref="A10:E10"/>
  </mergeCells>
  <phoneticPr fontId="1"/>
  <pageMargins left="0.51181102362204722" right="0.31496062992125984" top="0.55118110236220474" bottom="0.55118110236220474" header="0.31496062992125984" footer="0.31496062992125984"/>
  <pageSetup paperSize="9" scale="83" orientation="portrait"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AAF61-37B7-438A-BA32-08C464CD8F56}">
  <sheetPr>
    <tabColor theme="9" tint="0.79998168889431442"/>
    <pageSetUpPr fitToPage="1"/>
  </sheetPr>
  <dimension ref="A1:R39"/>
  <sheetViews>
    <sheetView view="pageBreakPreview" zoomScale="90" zoomScaleNormal="100" zoomScaleSheetLayoutView="90" workbookViewId="0">
      <pane xSplit="3" ySplit="5" topLeftCell="D6" activePane="bottomRight" state="frozen"/>
      <selection activeCell="AH26" sqref="AH26"/>
      <selection pane="topRight" activeCell="AH26" sqref="AH26"/>
      <selection pane="bottomLeft" activeCell="AH26" sqref="AH26"/>
      <selection pane="bottomRight" activeCell="K11" sqref="K11"/>
    </sheetView>
  </sheetViews>
  <sheetFormatPr defaultColWidth="13.08203125" defaultRowHeight="13"/>
  <cols>
    <col min="1" max="1" width="4.5" style="112" customWidth="1"/>
    <col min="2" max="2" width="20" style="112" customWidth="1"/>
    <col min="3" max="3" width="22.25" style="112" customWidth="1"/>
    <col min="4" max="4" width="18.33203125" style="112" customWidth="1"/>
    <col min="5" max="8" width="18.33203125" style="190" customWidth="1"/>
    <col min="9" max="9" width="19.33203125" style="112" customWidth="1"/>
    <col min="10" max="10" width="21.58203125" style="112" bestFit="1" customWidth="1"/>
    <col min="11" max="11" width="37.6640625" style="112" customWidth="1"/>
    <col min="12" max="12" width="26.25" style="112" customWidth="1"/>
    <col min="13" max="13" width="11.5" style="112" customWidth="1"/>
    <col min="14" max="14" width="62.33203125" style="112" customWidth="1"/>
    <col min="15" max="15" width="15" style="112" hidden="1" customWidth="1"/>
    <col min="16" max="16" width="13.08203125" style="112" hidden="1" customWidth="1"/>
    <col min="17" max="17" width="9.5" style="112" hidden="1" customWidth="1"/>
    <col min="18" max="18" width="13.08203125" style="112" hidden="1" customWidth="1"/>
    <col min="19" max="16384" width="13.08203125" style="112"/>
  </cols>
  <sheetData>
    <row r="1" spans="1:18" ht="17.25" customHeight="1">
      <c r="C1" s="71"/>
      <c r="F1" s="208"/>
      <c r="G1" s="208"/>
      <c r="L1" s="113"/>
      <c r="M1" s="113"/>
      <c r="N1" s="151" t="s">
        <v>160</v>
      </c>
    </row>
    <row r="2" spans="1:18" ht="17.25" customHeight="1">
      <c r="A2" s="111" t="s">
        <v>152</v>
      </c>
      <c r="C2" s="149"/>
      <c r="E2" s="192" t="s">
        <v>153</v>
      </c>
      <c r="F2" s="197">
        <f>'【8-10月】様式1'!Z22</f>
        <v>2</v>
      </c>
      <c r="G2" s="198" t="s">
        <v>155</v>
      </c>
      <c r="L2" s="436" t="s">
        <v>60</v>
      </c>
      <c r="M2" s="436"/>
      <c r="N2" s="150" t="str">
        <f>'【8-10月】様式1'!G16</f>
        <v>（株）さが</v>
      </c>
    </row>
    <row r="3" spans="1:18" ht="17.25" customHeight="1">
      <c r="A3" s="117"/>
      <c r="C3" s="118"/>
      <c r="E3" s="192" t="s">
        <v>154</v>
      </c>
      <c r="F3" s="182">
        <f>'【8-10月】様式1'!AD22</f>
        <v>1.3</v>
      </c>
      <c r="G3" s="199" t="s">
        <v>84</v>
      </c>
      <c r="L3" s="564" t="s">
        <v>82</v>
      </c>
      <c r="M3" s="564"/>
      <c r="N3" s="116" t="s">
        <v>161</v>
      </c>
    </row>
    <row r="4" spans="1:18" s="190" customFormat="1" ht="24" customHeight="1">
      <c r="A4" s="566" t="s">
        <v>85</v>
      </c>
      <c r="B4" s="566" t="s">
        <v>86</v>
      </c>
      <c r="C4" s="566" t="s">
        <v>87</v>
      </c>
      <c r="D4" s="572" t="s">
        <v>158</v>
      </c>
      <c r="E4" s="573"/>
      <c r="F4" s="574"/>
      <c r="G4" s="569" t="s">
        <v>159</v>
      </c>
      <c r="H4" s="570"/>
      <c r="I4" s="571"/>
      <c r="J4" s="568" t="s">
        <v>90</v>
      </c>
      <c r="K4" s="566" t="s">
        <v>91</v>
      </c>
      <c r="L4" s="566" t="s">
        <v>92</v>
      </c>
      <c r="M4" s="567" t="s">
        <v>93</v>
      </c>
      <c r="N4" s="566" t="s">
        <v>94</v>
      </c>
    </row>
    <row r="5" spans="1:18" ht="24" customHeight="1">
      <c r="A5" s="566"/>
      <c r="B5" s="566"/>
      <c r="C5" s="566"/>
      <c r="D5" s="207" t="s">
        <v>157</v>
      </c>
      <c r="E5" s="226" t="s">
        <v>154</v>
      </c>
      <c r="F5" s="218" t="s">
        <v>67</v>
      </c>
      <c r="G5" s="207" t="s">
        <v>157</v>
      </c>
      <c r="H5" s="226" t="s">
        <v>154</v>
      </c>
      <c r="I5" s="218" t="s">
        <v>67</v>
      </c>
      <c r="J5" s="568"/>
      <c r="K5" s="566"/>
      <c r="L5" s="566"/>
      <c r="M5" s="567"/>
      <c r="N5" s="566"/>
      <c r="P5" s="73"/>
    </row>
    <row r="6" spans="1:18" ht="31.5" customHeight="1" thickBot="1">
      <c r="A6" s="203">
        <v>0</v>
      </c>
      <c r="B6" s="565" t="s">
        <v>95</v>
      </c>
      <c r="C6" s="565"/>
      <c r="D6" s="213">
        <v>9799000</v>
      </c>
      <c r="E6" s="234">
        <v>4600000</v>
      </c>
      <c r="F6" s="222">
        <f>D6+E6</f>
        <v>14399000</v>
      </c>
      <c r="G6" s="209">
        <f>D6*F2</f>
        <v>19598000</v>
      </c>
      <c r="H6" s="227">
        <f>E6*F3</f>
        <v>5980000</v>
      </c>
      <c r="I6" s="219">
        <f>G6+H6-2000</f>
        <v>25576000</v>
      </c>
      <c r="J6" s="204" t="s">
        <v>96</v>
      </c>
      <c r="K6" s="205" t="s">
        <v>96</v>
      </c>
      <c r="L6" s="205" t="s">
        <v>96</v>
      </c>
      <c r="M6" s="205" t="s">
        <v>96</v>
      </c>
      <c r="N6" s="206" t="s">
        <v>96</v>
      </c>
      <c r="O6" s="93"/>
      <c r="P6" s="93"/>
      <c r="Q6" s="73"/>
    </row>
    <row r="7" spans="1:18" ht="31.5" customHeight="1">
      <c r="A7" s="165">
        <v>1</v>
      </c>
      <c r="B7" s="126" t="s">
        <v>97</v>
      </c>
      <c r="C7" s="126" t="s">
        <v>98</v>
      </c>
      <c r="D7" s="214">
        <v>200000</v>
      </c>
      <c r="E7" s="231">
        <v>100250</v>
      </c>
      <c r="F7" s="223">
        <f t="shared" ref="F7:F26" si="0">D7+E7</f>
        <v>300250</v>
      </c>
      <c r="G7" s="210">
        <f>D7*$F$2</f>
        <v>400000</v>
      </c>
      <c r="H7" s="228">
        <f>E7*$F$3</f>
        <v>130325</v>
      </c>
      <c r="I7" s="220">
        <f>G7+H7+675</f>
        <v>531000</v>
      </c>
      <c r="J7" s="129" t="s">
        <v>99</v>
      </c>
      <c r="K7" s="130" t="s">
        <v>128</v>
      </c>
      <c r="L7" s="130" t="s">
        <v>156</v>
      </c>
      <c r="M7" s="130" t="s">
        <v>100</v>
      </c>
      <c r="N7" s="126" t="s">
        <v>101</v>
      </c>
      <c r="O7" s="112" t="s">
        <v>102</v>
      </c>
      <c r="P7" s="131" t="s">
        <v>99</v>
      </c>
      <c r="Q7" s="94" t="s">
        <v>103</v>
      </c>
      <c r="R7" s="131" t="s">
        <v>104</v>
      </c>
    </row>
    <row r="8" spans="1:18" ht="31.5" customHeight="1">
      <c r="A8" s="166">
        <v>2</v>
      </c>
      <c r="B8" s="132" t="s">
        <v>105</v>
      </c>
      <c r="C8" s="126" t="s">
        <v>98</v>
      </c>
      <c r="D8" s="215">
        <v>200000</v>
      </c>
      <c r="E8" s="231">
        <v>100250</v>
      </c>
      <c r="F8" s="223">
        <f t="shared" si="0"/>
        <v>300250</v>
      </c>
      <c r="G8" s="210">
        <f t="shared" ref="G8:G9" si="1">D8*$F$2</f>
        <v>400000</v>
      </c>
      <c r="H8" s="228">
        <f t="shared" ref="H8" si="2">E8*$F$3</f>
        <v>130325</v>
      </c>
      <c r="I8" s="220">
        <f>G8+H8+675</f>
        <v>531000</v>
      </c>
      <c r="J8" s="129" t="s">
        <v>102</v>
      </c>
      <c r="K8" s="134" t="s">
        <v>106</v>
      </c>
      <c r="L8" s="135">
        <v>45677</v>
      </c>
      <c r="M8" s="134" t="s">
        <v>100</v>
      </c>
      <c r="N8" s="132"/>
    </row>
    <row r="9" spans="1:18" ht="75.75" customHeight="1">
      <c r="A9" s="166">
        <v>3</v>
      </c>
      <c r="B9" s="132" t="s">
        <v>107</v>
      </c>
      <c r="C9" s="126" t="s">
        <v>98</v>
      </c>
      <c r="D9" s="215">
        <v>200500</v>
      </c>
      <c r="E9" s="231">
        <v>100000</v>
      </c>
      <c r="F9" s="223">
        <f t="shared" si="0"/>
        <v>300500</v>
      </c>
      <c r="G9" s="210">
        <f t="shared" si="1"/>
        <v>401000</v>
      </c>
      <c r="H9" s="228">
        <f>E9*$F$3</f>
        <v>130000</v>
      </c>
      <c r="I9" s="220">
        <f t="shared" ref="I9:I26" si="3">G9+H9</f>
        <v>531000</v>
      </c>
      <c r="J9" s="129" t="s">
        <v>103</v>
      </c>
      <c r="K9" s="134" t="s">
        <v>108</v>
      </c>
      <c r="L9" s="134" t="s">
        <v>108</v>
      </c>
      <c r="M9" s="134"/>
      <c r="N9" s="132" t="s">
        <v>109</v>
      </c>
    </row>
    <row r="10" spans="1:18" ht="31.5" customHeight="1">
      <c r="A10" s="166">
        <v>4</v>
      </c>
      <c r="B10" s="132" t="s">
        <v>107</v>
      </c>
      <c r="C10" s="132" t="s">
        <v>110</v>
      </c>
      <c r="D10" s="215">
        <v>200500</v>
      </c>
      <c r="E10" s="231">
        <v>100000</v>
      </c>
      <c r="F10" s="223">
        <f t="shared" si="0"/>
        <v>300500</v>
      </c>
      <c r="G10" s="210">
        <f t="shared" ref="G10:G26" si="4">D10*$F$2</f>
        <v>401000</v>
      </c>
      <c r="H10" s="228">
        <f t="shared" ref="H10:H26" si="5">E10*$F$3</f>
        <v>130000</v>
      </c>
      <c r="I10" s="220">
        <f t="shared" si="3"/>
        <v>531000</v>
      </c>
      <c r="J10" s="129" t="s">
        <v>104</v>
      </c>
      <c r="K10" s="136"/>
      <c r="L10" s="136"/>
      <c r="M10" s="136"/>
      <c r="N10" s="132" t="s">
        <v>111</v>
      </c>
    </row>
    <row r="11" spans="1:18" ht="31.5" customHeight="1">
      <c r="A11" s="166">
        <v>5</v>
      </c>
      <c r="B11" s="137"/>
      <c r="C11" s="137"/>
      <c r="D11" s="216"/>
      <c r="E11" s="232"/>
      <c r="F11" s="224">
        <f t="shared" si="0"/>
        <v>0</v>
      </c>
      <c r="G11" s="211">
        <f t="shared" si="4"/>
        <v>0</v>
      </c>
      <c r="H11" s="229">
        <f t="shared" si="5"/>
        <v>0</v>
      </c>
      <c r="I11" s="220">
        <f t="shared" si="3"/>
        <v>0</v>
      </c>
      <c r="J11" s="129"/>
      <c r="K11" s="136"/>
      <c r="L11" s="136"/>
      <c r="M11" s="136"/>
      <c r="N11" s="137"/>
    </row>
    <row r="12" spans="1:18" ht="31.5" customHeight="1">
      <c r="A12" s="166">
        <v>6</v>
      </c>
      <c r="B12" s="137"/>
      <c r="C12" s="137"/>
      <c r="D12" s="216"/>
      <c r="E12" s="232"/>
      <c r="F12" s="224">
        <f t="shared" si="0"/>
        <v>0</v>
      </c>
      <c r="G12" s="211">
        <f t="shared" si="4"/>
        <v>0</v>
      </c>
      <c r="H12" s="229">
        <f t="shared" si="5"/>
        <v>0</v>
      </c>
      <c r="I12" s="220">
        <f t="shared" si="3"/>
        <v>0</v>
      </c>
      <c r="J12" s="129"/>
      <c r="K12" s="136"/>
      <c r="L12" s="136"/>
      <c r="M12" s="136"/>
      <c r="N12" s="137"/>
    </row>
    <row r="13" spans="1:18" ht="31.5" customHeight="1">
      <c r="A13" s="166">
        <v>7</v>
      </c>
      <c r="B13" s="137"/>
      <c r="C13" s="137"/>
      <c r="D13" s="216"/>
      <c r="E13" s="232"/>
      <c r="F13" s="224">
        <f t="shared" si="0"/>
        <v>0</v>
      </c>
      <c r="G13" s="211">
        <f t="shared" si="4"/>
        <v>0</v>
      </c>
      <c r="H13" s="229">
        <f t="shared" si="5"/>
        <v>0</v>
      </c>
      <c r="I13" s="220">
        <f t="shared" si="3"/>
        <v>0</v>
      </c>
      <c r="J13" s="129"/>
      <c r="K13" s="136"/>
      <c r="L13" s="136"/>
      <c r="M13" s="136"/>
      <c r="N13" s="137"/>
    </row>
    <row r="14" spans="1:18" ht="31.5" customHeight="1">
      <c r="A14" s="166">
        <v>8</v>
      </c>
      <c r="B14" s="137"/>
      <c r="C14" s="137"/>
      <c r="D14" s="216"/>
      <c r="E14" s="232"/>
      <c r="F14" s="224">
        <f t="shared" si="0"/>
        <v>0</v>
      </c>
      <c r="G14" s="211">
        <f t="shared" si="4"/>
        <v>0</v>
      </c>
      <c r="H14" s="229">
        <f t="shared" si="5"/>
        <v>0</v>
      </c>
      <c r="I14" s="220">
        <f t="shared" si="3"/>
        <v>0</v>
      </c>
      <c r="J14" s="129"/>
      <c r="K14" s="136"/>
      <c r="L14" s="136"/>
      <c r="M14" s="136"/>
      <c r="N14" s="137"/>
    </row>
    <row r="15" spans="1:18" ht="31.5" customHeight="1">
      <c r="A15" s="166">
        <v>9</v>
      </c>
      <c r="B15" s="137"/>
      <c r="C15" s="137"/>
      <c r="D15" s="216"/>
      <c r="E15" s="232"/>
      <c r="F15" s="224">
        <f t="shared" si="0"/>
        <v>0</v>
      </c>
      <c r="G15" s="211">
        <f t="shared" si="4"/>
        <v>0</v>
      </c>
      <c r="H15" s="229">
        <f t="shared" si="5"/>
        <v>0</v>
      </c>
      <c r="I15" s="220">
        <f t="shared" si="3"/>
        <v>0</v>
      </c>
      <c r="J15" s="129"/>
      <c r="K15" s="136"/>
      <c r="L15" s="136"/>
      <c r="M15" s="136"/>
      <c r="N15" s="137"/>
    </row>
    <row r="16" spans="1:18" ht="31.5" customHeight="1">
      <c r="A16" s="166">
        <v>10</v>
      </c>
      <c r="B16" s="137"/>
      <c r="C16" s="137"/>
      <c r="D16" s="216"/>
      <c r="E16" s="232"/>
      <c r="F16" s="224">
        <f t="shared" si="0"/>
        <v>0</v>
      </c>
      <c r="G16" s="211">
        <f t="shared" si="4"/>
        <v>0</v>
      </c>
      <c r="H16" s="229">
        <f t="shared" si="5"/>
        <v>0</v>
      </c>
      <c r="I16" s="220">
        <f t="shared" si="3"/>
        <v>0</v>
      </c>
      <c r="J16" s="129"/>
      <c r="K16" s="136"/>
      <c r="L16" s="136"/>
      <c r="M16" s="136"/>
      <c r="N16" s="137"/>
    </row>
    <row r="17" spans="1:16" ht="31.5" customHeight="1">
      <c r="A17" s="166">
        <v>11</v>
      </c>
      <c r="B17" s="137"/>
      <c r="C17" s="137"/>
      <c r="D17" s="216"/>
      <c r="E17" s="232"/>
      <c r="F17" s="224">
        <f t="shared" si="0"/>
        <v>0</v>
      </c>
      <c r="G17" s="211">
        <f t="shared" si="4"/>
        <v>0</v>
      </c>
      <c r="H17" s="229">
        <f t="shared" si="5"/>
        <v>0</v>
      </c>
      <c r="I17" s="220">
        <f t="shared" si="3"/>
        <v>0</v>
      </c>
      <c r="J17" s="129"/>
      <c r="K17" s="136"/>
      <c r="L17" s="136"/>
      <c r="M17" s="136"/>
      <c r="N17" s="137"/>
    </row>
    <row r="18" spans="1:16" ht="31.5" customHeight="1">
      <c r="A18" s="166">
        <v>12</v>
      </c>
      <c r="B18" s="137"/>
      <c r="C18" s="137"/>
      <c r="D18" s="216"/>
      <c r="E18" s="232"/>
      <c r="F18" s="224">
        <f t="shared" si="0"/>
        <v>0</v>
      </c>
      <c r="G18" s="211">
        <f t="shared" si="4"/>
        <v>0</v>
      </c>
      <c r="H18" s="229">
        <f t="shared" si="5"/>
        <v>0</v>
      </c>
      <c r="I18" s="220">
        <f t="shared" si="3"/>
        <v>0</v>
      </c>
      <c r="J18" s="129"/>
      <c r="K18" s="136"/>
      <c r="L18" s="136"/>
      <c r="M18" s="136"/>
      <c r="N18" s="137"/>
    </row>
    <row r="19" spans="1:16" ht="31.5" customHeight="1">
      <c r="A19" s="166">
        <v>13</v>
      </c>
      <c r="B19" s="137"/>
      <c r="C19" s="137"/>
      <c r="D19" s="216"/>
      <c r="E19" s="232"/>
      <c r="F19" s="224">
        <f t="shared" si="0"/>
        <v>0</v>
      </c>
      <c r="G19" s="211">
        <f t="shared" si="4"/>
        <v>0</v>
      </c>
      <c r="H19" s="229">
        <f t="shared" si="5"/>
        <v>0</v>
      </c>
      <c r="I19" s="220">
        <f t="shared" si="3"/>
        <v>0</v>
      </c>
      <c r="J19" s="129"/>
      <c r="K19" s="136"/>
      <c r="L19" s="136"/>
      <c r="M19" s="136"/>
      <c r="N19" s="137"/>
    </row>
    <row r="20" spans="1:16" ht="31.5" customHeight="1">
      <c r="A20" s="166">
        <v>14</v>
      </c>
      <c r="B20" s="137"/>
      <c r="C20" s="137"/>
      <c r="D20" s="216"/>
      <c r="E20" s="232"/>
      <c r="F20" s="224">
        <f t="shared" si="0"/>
        <v>0</v>
      </c>
      <c r="G20" s="211">
        <f t="shared" si="4"/>
        <v>0</v>
      </c>
      <c r="H20" s="229">
        <f t="shared" si="5"/>
        <v>0</v>
      </c>
      <c r="I20" s="220">
        <f t="shared" si="3"/>
        <v>0</v>
      </c>
      <c r="J20" s="129"/>
      <c r="K20" s="136"/>
      <c r="L20" s="136"/>
      <c r="M20" s="136"/>
      <c r="N20" s="137"/>
    </row>
    <row r="21" spans="1:16" ht="31.5" customHeight="1">
      <c r="A21" s="166">
        <v>15</v>
      </c>
      <c r="B21" s="137"/>
      <c r="C21" s="137"/>
      <c r="D21" s="216"/>
      <c r="E21" s="232"/>
      <c r="F21" s="224">
        <f t="shared" si="0"/>
        <v>0</v>
      </c>
      <c r="G21" s="211">
        <f t="shared" si="4"/>
        <v>0</v>
      </c>
      <c r="H21" s="229">
        <f t="shared" si="5"/>
        <v>0</v>
      </c>
      <c r="I21" s="220">
        <f t="shared" si="3"/>
        <v>0</v>
      </c>
      <c r="J21" s="129"/>
      <c r="K21" s="136"/>
      <c r="L21" s="136"/>
      <c r="M21" s="136"/>
      <c r="N21" s="137"/>
    </row>
    <row r="22" spans="1:16" ht="31.5" customHeight="1">
      <c r="A22" s="166">
        <v>16</v>
      </c>
      <c r="B22" s="137"/>
      <c r="C22" s="137"/>
      <c r="D22" s="216"/>
      <c r="E22" s="232"/>
      <c r="F22" s="224">
        <f t="shared" si="0"/>
        <v>0</v>
      </c>
      <c r="G22" s="211">
        <f>D22*$F$2</f>
        <v>0</v>
      </c>
      <c r="H22" s="229">
        <f>E22*$F$3</f>
        <v>0</v>
      </c>
      <c r="I22" s="220">
        <f t="shared" si="3"/>
        <v>0</v>
      </c>
      <c r="J22" s="129"/>
      <c r="K22" s="136"/>
      <c r="L22" s="136"/>
      <c r="M22" s="136"/>
      <c r="N22" s="137"/>
    </row>
    <row r="23" spans="1:16" ht="31.5" customHeight="1">
      <c r="A23" s="166">
        <v>17</v>
      </c>
      <c r="B23" s="137"/>
      <c r="C23" s="137"/>
      <c r="D23" s="216"/>
      <c r="E23" s="232"/>
      <c r="F23" s="224">
        <f t="shared" si="0"/>
        <v>0</v>
      </c>
      <c r="G23" s="211">
        <f t="shared" si="4"/>
        <v>0</v>
      </c>
      <c r="H23" s="229">
        <f t="shared" si="5"/>
        <v>0</v>
      </c>
      <c r="I23" s="220">
        <f t="shared" si="3"/>
        <v>0</v>
      </c>
      <c r="J23" s="129"/>
      <c r="K23" s="136"/>
      <c r="L23" s="136"/>
      <c r="M23" s="136"/>
      <c r="N23" s="137"/>
    </row>
    <row r="24" spans="1:16" ht="31.5" customHeight="1">
      <c r="A24" s="166">
        <v>18</v>
      </c>
      <c r="B24" s="137"/>
      <c r="C24" s="137"/>
      <c r="D24" s="216"/>
      <c r="E24" s="232"/>
      <c r="F24" s="224">
        <f t="shared" si="0"/>
        <v>0</v>
      </c>
      <c r="G24" s="211">
        <f t="shared" si="4"/>
        <v>0</v>
      </c>
      <c r="H24" s="229">
        <f t="shared" si="5"/>
        <v>0</v>
      </c>
      <c r="I24" s="220">
        <f t="shared" si="3"/>
        <v>0</v>
      </c>
      <c r="J24" s="129"/>
      <c r="K24" s="136"/>
      <c r="L24" s="136"/>
      <c r="M24" s="136"/>
      <c r="N24" s="137"/>
    </row>
    <row r="25" spans="1:16" ht="31.5" customHeight="1">
      <c r="A25" s="166">
        <v>19</v>
      </c>
      <c r="B25" s="137"/>
      <c r="C25" s="137"/>
      <c r="D25" s="216"/>
      <c r="E25" s="232"/>
      <c r="F25" s="224">
        <f t="shared" si="0"/>
        <v>0</v>
      </c>
      <c r="G25" s="211">
        <f t="shared" si="4"/>
        <v>0</v>
      </c>
      <c r="H25" s="229">
        <f t="shared" si="5"/>
        <v>0</v>
      </c>
      <c r="I25" s="220">
        <f t="shared" si="3"/>
        <v>0</v>
      </c>
      <c r="J25" s="129"/>
      <c r="K25" s="136"/>
      <c r="L25" s="136"/>
      <c r="M25" s="136"/>
      <c r="N25" s="137"/>
    </row>
    <row r="26" spans="1:16" ht="31.5" customHeight="1" thickBot="1">
      <c r="A26" s="166">
        <v>20</v>
      </c>
      <c r="B26" s="137"/>
      <c r="C26" s="137"/>
      <c r="D26" s="216"/>
      <c r="E26" s="232"/>
      <c r="F26" s="224">
        <f t="shared" si="0"/>
        <v>0</v>
      </c>
      <c r="G26" s="211">
        <f t="shared" si="4"/>
        <v>0</v>
      </c>
      <c r="H26" s="229">
        <f t="shared" si="5"/>
        <v>0</v>
      </c>
      <c r="I26" s="220">
        <f t="shared" si="3"/>
        <v>0</v>
      </c>
      <c r="J26" s="129"/>
      <c r="K26" s="136"/>
      <c r="L26" s="136"/>
      <c r="M26" s="136"/>
      <c r="N26" s="137"/>
      <c r="P26" s="73"/>
    </row>
    <row r="27" spans="1:16" ht="25" customHeight="1" thickTop="1" thickBot="1">
      <c r="A27" s="441" t="s">
        <v>112</v>
      </c>
      <c r="B27" s="442"/>
      <c r="C27" s="442"/>
      <c r="D27" s="217">
        <f>SUM(D6:D26)</f>
        <v>10600000</v>
      </c>
      <c r="E27" s="233">
        <f t="shared" ref="E27:I27" si="6">SUM(E6:E26)</f>
        <v>5000500</v>
      </c>
      <c r="F27" s="225">
        <f t="shared" si="6"/>
        <v>15600500</v>
      </c>
      <c r="G27" s="212">
        <f t="shared" si="6"/>
        <v>21200000</v>
      </c>
      <c r="H27" s="230">
        <f t="shared" si="6"/>
        <v>6500650</v>
      </c>
      <c r="I27" s="221">
        <f t="shared" si="6"/>
        <v>27700000</v>
      </c>
      <c r="J27" s="141"/>
      <c r="K27" s="443"/>
      <c r="L27" s="444"/>
      <c r="M27" s="444"/>
      <c r="N27" s="445"/>
      <c r="O27" s="93"/>
      <c r="P27" s="93"/>
    </row>
    <row r="28" spans="1:16" ht="13.5" thickTop="1">
      <c r="B28" s="112" t="s">
        <v>113</v>
      </c>
      <c r="D28" s="142"/>
      <c r="E28" s="191"/>
      <c r="F28" s="191"/>
      <c r="G28" s="191"/>
      <c r="H28" s="191"/>
      <c r="I28" s="143"/>
      <c r="J28" s="143"/>
    </row>
    <row r="29" spans="1:16">
      <c r="B29" s="112" t="s">
        <v>114</v>
      </c>
      <c r="D29" s="142"/>
      <c r="E29" s="191"/>
      <c r="F29" s="191"/>
      <c r="G29" s="191"/>
      <c r="H29" s="191"/>
      <c r="I29" s="143"/>
      <c r="J29" s="143"/>
    </row>
    <row r="30" spans="1:16">
      <c r="B30" s="114" t="s">
        <v>163</v>
      </c>
      <c r="D30" s="114"/>
    </row>
    <row r="38" spans="5:9" s="73" customFormat="1" ht="36.5" customHeight="1">
      <c r="E38" s="82" t="s">
        <v>162</v>
      </c>
      <c r="F38" s="110">
        <f>'【8-10月】様式2-1'!U20</f>
        <v>15600500</v>
      </c>
      <c r="G38" s="189"/>
      <c r="H38" s="189"/>
      <c r="I38" s="94">
        <f>'【8-10月】様式2-1'!Y25</f>
        <v>27700000</v>
      </c>
    </row>
    <row r="39" spans="5:9">
      <c r="E39" s="112"/>
      <c r="F39" s="167" t="str">
        <f>IF(F27=F38,"OK","NG")</f>
        <v>OK</v>
      </c>
      <c r="G39" s="196"/>
      <c r="H39" s="196"/>
      <c r="I39" s="167" t="str">
        <f>IF(I27=I38,"OK","NG")</f>
        <v>OK</v>
      </c>
    </row>
  </sheetData>
  <mergeCells count="15">
    <mergeCell ref="L3:M3"/>
    <mergeCell ref="L2:M2"/>
    <mergeCell ref="B6:C6"/>
    <mergeCell ref="A27:C27"/>
    <mergeCell ref="K27:N27"/>
    <mergeCell ref="N4:N5"/>
    <mergeCell ref="M4:M5"/>
    <mergeCell ref="L4:L5"/>
    <mergeCell ref="K4:K5"/>
    <mergeCell ref="J4:J5"/>
    <mergeCell ref="C4:C5"/>
    <mergeCell ref="B4:B5"/>
    <mergeCell ref="A4:A5"/>
    <mergeCell ref="G4:I4"/>
    <mergeCell ref="D4:F4"/>
  </mergeCells>
  <phoneticPr fontId="1"/>
  <dataValidations count="3">
    <dataValidation type="list" allowBlank="1" showInputMessage="1" showErrorMessage="1" sqref="M8:M26" xr:uid="{D5874E89-42CB-418E-A5EE-491D6DA7E7EE}">
      <formula1>"済"</formula1>
    </dataValidation>
    <dataValidation type="list" allowBlank="1" showInputMessage="1" showErrorMessage="1" sqref="M7" xr:uid="{78974921-E520-4288-9556-8B437FAF4CA0}">
      <formula1>"済,未済"</formula1>
    </dataValidation>
    <dataValidation type="list" allowBlank="1" showInputMessage="1" showErrorMessage="1" sqref="J7:J26" xr:uid="{853BE31B-FE17-493C-959E-C32818A5D247}">
      <formula1>$O$7:$R$7</formula1>
    </dataValidation>
  </dataValidations>
  <pageMargins left="0.51181102362204722" right="0.31496062992125984" top="0.55118110236220474" bottom="0.55118110236220474" header="0.31496062992125984" footer="0.31496062992125984"/>
  <pageSetup paperSize="9" scale="39" orientation="landscape" cellComments="asDisplayed"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A971A-D474-4A5F-BEAC-E117A142DFEC}">
  <sheetPr>
    <tabColor theme="7" tint="0.39997558519241921"/>
    <pageSetUpPr fitToPage="1"/>
  </sheetPr>
  <dimension ref="A3:BH46"/>
  <sheetViews>
    <sheetView view="pageBreakPreview" zoomScale="80" zoomScaleNormal="85" zoomScaleSheetLayoutView="80" workbookViewId="0">
      <selection activeCell="AW41" sqref="AW41"/>
    </sheetView>
  </sheetViews>
  <sheetFormatPr defaultColWidth="2.58203125" defaultRowHeight="18" customHeight="1"/>
  <cols>
    <col min="1" max="1" width="2.58203125" style="10"/>
    <col min="2" max="34" width="3.08203125" style="10" customWidth="1"/>
    <col min="35" max="16384" width="2.58203125" style="10"/>
  </cols>
  <sheetData>
    <row r="3" spans="1:60" ht="18" customHeight="1">
      <c r="B3" s="21" t="s">
        <v>9</v>
      </c>
      <c r="Y3" s="329" t="s">
        <v>35</v>
      </c>
      <c r="Z3" s="329"/>
      <c r="AA3" s="64"/>
      <c r="AB3" s="10" t="s">
        <v>14</v>
      </c>
      <c r="AC3" s="64"/>
      <c r="AD3" s="10" t="s">
        <v>12</v>
      </c>
      <c r="AE3" s="64"/>
      <c r="AF3" s="10" t="s">
        <v>13</v>
      </c>
      <c r="AH3" s="14"/>
    </row>
    <row r="4" spans="1:60" ht="9.75" customHeight="1">
      <c r="AH4" s="14"/>
    </row>
    <row r="5" spans="1:60" ht="49" customHeight="1">
      <c r="B5" s="330" t="s">
        <v>164</v>
      </c>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201"/>
      <c r="AH5" s="200"/>
    </row>
    <row r="6" spans="1:60" ht="18" customHeight="1">
      <c r="B6" s="201"/>
      <c r="C6" s="201"/>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0"/>
    </row>
    <row r="7" spans="1:60" ht="18" customHeight="1">
      <c r="C7" s="15"/>
      <c r="D7" s="15"/>
      <c r="E7" s="332" t="s">
        <v>48</v>
      </c>
      <c r="F7" s="332"/>
      <c r="G7" s="332"/>
      <c r="H7" s="332"/>
      <c r="I7" s="332"/>
      <c r="J7" s="332"/>
      <c r="K7" s="332"/>
      <c r="L7" s="332"/>
      <c r="M7" s="332"/>
      <c r="N7" s="332"/>
      <c r="O7" s="332"/>
      <c r="P7" s="332"/>
      <c r="Q7" s="332"/>
      <c r="R7" s="332"/>
      <c r="S7" s="332"/>
      <c r="T7" s="332"/>
      <c r="U7" s="332"/>
      <c r="V7" s="332"/>
      <c r="W7" s="332"/>
      <c r="X7" s="332"/>
      <c r="Y7" s="332"/>
      <c r="Z7" s="332"/>
      <c r="AA7" s="332"/>
      <c r="AB7" s="332"/>
      <c r="AC7" s="332"/>
      <c r="AD7" s="332"/>
      <c r="AE7" s="15"/>
      <c r="AF7" s="15"/>
      <c r="AG7" s="15"/>
      <c r="AH7" s="15"/>
    </row>
    <row r="8" spans="1:60" ht="18" customHeight="1">
      <c r="B8" s="15"/>
      <c r="C8" s="15"/>
      <c r="D8" s="15"/>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15"/>
      <c r="AF8" s="15"/>
      <c r="AG8" s="15"/>
      <c r="AH8" s="15"/>
    </row>
    <row r="9" spans="1:60" ht="7.5" customHeight="1" thickBot="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row>
    <row r="10" spans="1:60" ht="18" customHeight="1">
      <c r="O10" s="333">
        <f>'【1-3月】様式2-1'!Y25</f>
        <v>17280000</v>
      </c>
      <c r="P10" s="334"/>
      <c r="Q10" s="334"/>
      <c r="R10" s="334"/>
      <c r="S10" s="334"/>
      <c r="T10" s="335"/>
    </row>
    <row r="11" spans="1:60" ht="18" customHeight="1" thickBot="1">
      <c r="B11" s="52"/>
      <c r="C11" s="52"/>
      <c r="D11" s="52"/>
      <c r="E11" s="52"/>
      <c r="F11" s="52"/>
      <c r="G11" s="52"/>
      <c r="H11" s="52"/>
      <c r="I11" s="52" t="s">
        <v>47</v>
      </c>
      <c r="J11" s="52"/>
      <c r="K11" s="52"/>
      <c r="L11" s="52"/>
      <c r="M11" s="52"/>
      <c r="N11" s="53"/>
      <c r="O11" s="336"/>
      <c r="P11" s="337"/>
      <c r="Q11" s="337"/>
      <c r="R11" s="337"/>
      <c r="S11" s="337"/>
      <c r="T11" s="338"/>
      <c r="U11" s="52" t="s">
        <v>44</v>
      </c>
      <c r="V11" s="54"/>
      <c r="W11" s="52"/>
      <c r="X11" s="52"/>
      <c r="Y11" s="52"/>
      <c r="Z11" s="52"/>
      <c r="AA11" s="52"/>
      <c r="AB11" s="52"/>
      <c r="AC11" s="52"/>
      <c r="AD11" s="52"/>
      <c r="AE11" s="52"/>
      <c r="AF11" s="52"/>
      <c r="AG11" s="52"/>
      <c r="AH11" s="52"/>
    </row>
    <row r="12" spans="1:60" ht="7.5" customHeight="1">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row>
    <row r="13" spans="1:60" ht="12" customHeight="1">
      <c r="B13" s="51"/>
      <c r="C13" s="51"/>
      <c r="D13" s="51"/>
      <c r="E13" s="51"/>
      <c r="F13" s="51"/>
      <c r="G13" s="51"/>
      <c r="H13" s="51"/>
      <c r="I13" s="51"/>
      <c r="J13" s="51"/>
      <c r="K13" s="51"/>
      <c r="L13" s="51"/>
      <c r="M13" s="51"/>
      <c r="N13" s="65"/>
      <c r="O13" s="51"/>
      <c r="P13" s="51"/>
      <c r="Q13" s="51"/>
      <c r="R13" s="51"/>
      <c r="S13" s="51"/>
      <c r="T13" s="51"/>
      <c r="U13" s="51"/>
      <c r="V13" s="51"/>
      <c r="W13" s="51"/>
      <c r="X13" s="51"/>
      <c r="Y13" s="51"/>
      <c r="Z13" s="51"/>
      <c r="AA13" s="51"/>
      <c r="AB13" s="51"/>
      <c r="AC13" s="51"/>
      <c r="AD13" s="51"/>
      <c r="AE13" s="51"/>
      <c r="AF13" s="51"/>
      <c r="AG13" s="51"/>
      <c r="AH13" s="51"/>
    </row>
    <row r="14" spans="1:60" ht="20.25" customHeight="1">
      <c r="A14" s="279" t="s">
        <v>56</v>
      </c>
      <c r="B14" s="359" t="s">
        <v>10</v>
      </c>
      <c r="C14" s="360"/>
      <c r="D14" s="360"/>
      <c r="E14" s="360"/>
      <c r="F14" s="361"/>
      <c r="G14" s="22" t="s">
        <v>2</v>
      </c>
      <c r="H14" s="362"/>
      <c r="I14" s="362"/>
      <c r="J14" s="363"/>
      <c r="K14" s="364"/>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6"/>
      <c r="AI14" s="23"/>
      <c r="AJ14" s="23"/>
      <c r="AX14" s="23"/>
      <c r="AY14" s="23"/>
      <c r="AZ14" s="23"/>
      <c r="BA14" s="23"/>
      <c r="BB14" s="23"/>
      <c r="BC14" s="23"/>
      <c r="BD14" s="23"/>
      <c r="BE14" s="23"/>
      <c r="BF14" s="23"/>
      <c r="BG14" s="23"/>
      <c r="BH14" s="23"/>
    </row>
    <row r="15" spans="1:60" ht="19.5" customHeight="1">
      <c r="A15" s="279"/>
      <c r="B15" s="343" t="s">
        <v>0</v>
      </c>
      <c r="C15" s="343"/>
      <c r="D15" s="343"/>
      <c r="E15" s="343"/>
      <c r="F15" s="344"/>
      <c r="G15" s="339"/>
      <c r="H15" s="340"/>
      <c r="I15" s="340"/>
      <c r="J15" s="340"/>
      <c r="K15" s="340"/>
      <c r="L15" s="340"/>
      <c r="M15" s="340"/>
      <c r="N15" s="340"/>
      <c r="O15" s="340"/>
      <c r="P15" s="340"/>
      <c r="Q15" s="341"/>
      <c r="R15" s="342" t="s">
        <v>15</v>
      </c>
      <c r="S15" s="343"/>
      <c r="T15" s="343"/>
      <c r="U15" s="343"/>
      <c r="V15" s="344"/>
      <c r="W15" s="348"/>
      <c r="X15" s="349"/>
      <c r="Y15" s="349"/>
      <c r="Z15" s="349"/>
      <c r="AA15" s="349"/>
      <c r="AB15" s="349"/>
      <c r="AC15" s="349"/>
      <c r="AD15" s="349"/>
      <c r="AE15" s="349"/>
      <c r="AF15" s="349"/>
      <c r="AG15" s="349"/>
      <c r="AH15" s="350"/>
      <c r="AX15" s="23"/>
      <c r="AY15" s="23"/>
      <c r="AZ15" s="23"/>
      <c r="BA15" s="23"/>
      <c r="BB15" s="23"/>
      <c r="BC15" s="23"/>
      <c r="BD15" s="23"/>
      <c r="BE15" s="23"/>
      <c r="BF15" s="23"/>
      <c r="BG15" s="23"/>
      <c r="BH15" s="23"/>
    </row>
    <row r="16" spans="1:60" ht="21.75" customHeight="1">
      <c r="A16" s="279"/>
      <c r="B16" s="351" t="s">
        <v>1</v>
      </c>
      <c r="C16" s="352"/>
      <c r="D16" s="352"/>
      <c r="E16" s="352"/>
      <c r="F16" s="353"/>
      <c r="G16" s="354" t="s">
        <v>115</v>
      </c>
      <c r="H16" s="355"/>
      <c r="I16" s="355"/>
      <c r="J16" s="355"/>
      <c r="K16" s="355"/>
      <c r="L16" s="355"/>
      <c r="M16" s="355"/>
      <c r="N16" s="355"/>
      <c r="O16" s="355"/>
      <c r="P16" s="355"/>
      <c r="Q16" s="356"/>
      <c r="R16" s="345"/>
      <c r="S16" s="346"/>
      <c r="T16" s="346"/>
      <c r="U16" s="346"/>
      <c r="V16" s="347"/>
      <c r="W16" s="296"/>
      <c r="X16" s="297"/>
      <c r="Y16" s="297"/>
      <c r="Z16" s="297"/>
      <c r="AA16" s="297"/>
      <c r="AB16" s="297"/>
      <c r="AC16" s="297"/>
      <c r="AD16" s="297"/>
      <c r="AE16" s="297"/>
      <c r="AF16" s="297"/>
      <c r="AG16" s="297"/>
      <c r="AH16" s="298"/>
      <c r="AS16" s="23"/>
      <c r="AX16" s="23"/>
      <c r="AY16" s="23"/>
      <c r="AZ16" s="23"/>
      <c r="BA16" s="23"/>
      <c r="BB16" s="23"/>
      <c r="BC16" s="23"/>
      <c r="BD16" s="23"/>
      <c r="BE16" s="23"/>
      <c r="BF16" s="23"/>
      <c r="BG16" s="23"/>
      <c r="BH16" s="23"/>
    </row>
    <row r="17" spans="1:60" ht="18" customHeight="1">
      <c r="A17" s="279"/>
      <c r="B17" s="346" t="s">
        <v>16</v>
      </c>
      <c r="C17" s="346"/>
      <c r="D17" s="346"/>
      <c r="E17" s="346"/>
      <c r="F17" s="347"/>
      <c r="G17" s="339"/>
      <c r="H17" s="340"/>
      <c r="I17" s="340"/>
      <c r="J17" s="340"/>
      <c r="K17" s="340"/>
      <c r="L17" s="340"/>
      <c r="M17" s="340"/>
      <c r="N17" s="340"/>
      <c r="O17" s="340"/>
      <c r="P17" s="340"/>
      <c r="Q17" s="341"/>
      <c r="R17" s="374" t="s">
        <v>11</v>
      </c>
      <c r="S17" s="375"/>
      <c r="T17" s="375"/>
      <c r="U17" s="375"/>
      <c r="V17" s="376"/>
      <c r="W17" s="27"/>
      <c r="X17" s="27"/>
      <c r="Y17" s="27"/>
      <c r="Z17" s="27"/>
      <c r="AA17" s="307"/>
      <c r="AB17" s="32"/>
      <c r="AC17" s="307"/>
      <c r="AD17" s="32"/>
      <c r="AE17" s="307"/>
      <c r="AF17" s="32"/>
      <c r="AG17" s="32"/>
      <c r="AH17" s="28"/>
      <c r="AX17" s="23"/>
      <c r="AY17" s="23"/>
      <c r="AZ17" s="23"/>
      <c r="BA17" s="23"/>
      <c r="BB17" s="23"/>
      <c r="BC17" s="23"/>
      <c r="BD17" s="23"/>
      <c r="BE17" s="23"/>
      <c r="BF17" s="23"/>
      <c r="BG17" s="23"/>
      <c r="BH17" s="23"/>
    </row>
    <row r="18" spans="1:60" ht="24.75" customHeight="1">
      <c r="A18" s="279"/>
      <c r="B18" s="351" t="s">
        <v>17</v>
      </c>
      <c r="C18" s="352"/>
      <c r="D18" s="352"/>
      <c r="E18" s="352"/>
      <c r="F18" s="353"/>
      <c r="G18" s="367"/>
      <c r="H18" s="368"/>
      <c r="I18" s="368"/>
      <c r="J18" s="368"/>
      <c r="K18" s="368"/>
      <c r="L18" s="368"/>
      <c r="M18" s="368"/>
      <c r="N18" s="368"/>
      <c r="O18" s="368"/>
      <c r="P18" s="368"/>
      <c r="Q18" s="369"/>
      <c r="R18" s="377"/>
      <c r="S18" s="378"/>
      <c r="T18" s="378"/>
      <c r="U18" s="378"/>
      <c r="V18" s="379"/>
      <c r="W18" s="29"/>
      <c r="X18" s="29"/>
      <c r="Y18" s="29"/>
      <c r="Z18" s="29"/>
      <c r="AA18" s="308"/>
      <c r="AB18" s="55" t="s">
        <v>14</v>
      </c>
      <c r="AC18" s="308"/>
      <c r="AD18" s="55" t="s">
        <v>12</v>
      </c>
      <c r="AE18" s="308"/>
      <c r="AF18" s="55" t="s">
        <v>13</v>
      </c>
      <c r="AG18" s="55"/>
      <c r="AH18" s="30"/>
      <c r="AP18" s="23"/>
      <c r="AX18" s="23"/>
      <c r="AY18" s="23"/>
      <c r="AZ18" s="23"/>
      <c r="BA18" s="23"/>
      <c r="BB18" s="23"/>
      <c r="BC18" s="23"/>
      <c r="BD18" s="23"/>
      <c r="BE18" s="23"/>
      <c r="BF18" s="23"/>
      <c r="BG18" s="23"/>
      <c r="BH18" s="23"/>
    </row>
    <row r="19" spans="1:60" s="1" customFormat="1" ht="32.25" customHeight="1">
      <c r="A19" s="279"/>
      <c r="B19" s="370" t="s">
        <v>53</v>
      </c>
      <c r="C19" s="370"/>
      <c r="D19" s="370"/>
      <c r="E19" s="370"/>
      <c r="F19" s="371"/>
      <c r="G19" s="34"/>
      <c r="H19" s="33"/>
      <c r="I19" s="33"/>
      <c r="J19" s="33"/>
      <c r="K19" s="33"/>
      <c r="L19" s="33"/>
      <c r="M19" s="46"/>
      <c r="N19" s="33"/>
      <c r="O19" s="33"/>
      <c r="P19" s="33"/>
      <c r="Q19" s="33"/>
      <c r="R19" s="33"/>
      <c r="S19" s="33"/>
      <c r="T19" s="40"/>
      <c r="U19" s="33"/>
      <c r="V19" s="33"/>
      <c r="W19" s="33"/>
      <c r="X19" s="33"/>
      <c r="Y19" s="33"/>
      <c r="Z19" s="33"/>
      <c r="AA19" s="40"/>
      <c r="AB19" s="38"/>
      <c r="AC19" s="33"/>
      <c r="AD19" s="38"/>
      <c r="AE19" s="38"/>
      <c r="AF19" s="38"/>
      <c r="AG19" s="38"/>
      <c r="AH19" s="39"/>
    </row>
    <row r="20" spans="1:60" s="1" customFormat="1" ht="18.75" customHeight="1">
      <c r="A20" s="279"/>
      <c r="B20" s="372" t="s">
        <v>27</v>
      </c>
      <c r="C20" s="372"/>
      <c r="D20" s="372"/>
      <c r="E20" s="372"/>
      <c r="F20" s="372"/>
      <c r="G20" s="50"/>
      <c r="H20" s="24" t="s">
        <v>25</v>
      </c>
      <c r="I20" s="24"/>
      <c r="J20" s="24"/>
      <c r="K20" s="24"/>
      <c r="L20" s="24"/>
      <c r="M20" s="41"/>
      <c r="N20" s="24"/>
      <c r="O20" s="24" t="s">
        <v>26</v>
      </c>
      <c r="P20" s="24"/>
      <c r="Q20" s="24"/>
      <c r="R20" s="24"/>
      <c r="S20" s="24"/>
      <c r="T20" s="45"/>
      <c r="U20" s="24"/>
      <c r="V20" s="24" t="s">
        <v>24</v>
      </c>
      <c r="W20" s="24"/>
      <c r="X20" s="24"/>
      <c r="Y20" s="24"/>
      <c r="Z20" s="24"/>
      <c r="AA20" s="45"/>
      <c r="AB20" s="31"/>
      <c r="AC20" s="24" t="s">
        <v>24</v>
      </c>
      <c r="AD20" s="31"/>
      <c r="AE20" s="31"/>
      <c r="AF20" s="31"/>
      <c r="AG20" s="31"/>
      <c r="AH20" s="37"/>
      <c r="AI20" s="164"/>
    </row>
    <row r="21" spans="1:60" s="1" customFormat="1" ht="18.75" customHeight="1">
      <c r="A21" s="279"/>
      <c r="B21" s="373"/>
      <c r="C21" s="373"/>
      <c r="D21" s="373"/>
      <c r="E21" s="373"/>
      <c r="F21" s="373"/>
      <c r="G21" s="26"/>
      <c r="H21" s="24" t="s">
        <v>21</v>
      </c>
      <c r="I21" s="24"/>
      <c r="J21" s="24"/>
      <c r="K21" s="24"/>
      <c r="L21" s="25"/>
      <c r="M21" s="42"/>
      <c r="N21" s="24"/>
      <c r="O21" s="24" t="s">
        <v>22</v>
      </c>
      <c r="P21" s="24"/>
      <c r="Q21" s="24"/>
      <c r="R21" s="24"/>
      <c r="S21" s="24"/>
      <c r="T21" s="43"/>
      <c r="U21" s="24"/>
      <c r="V21" s="24" t="s">
        <v>23</v>
      </c>
      <c r="W21" s="24"/>
      <c r="X21" s="24"/>
      <c r="Y21" s="24"/>
      <c r="Z21" s="24"/>
      <c r="AA21" s="45"/>
      <c r="AB21" s="31"/>
      <c r="AC21" s="24" t="s">
        <v>22</v>
      </c>
      <c r="AD21" s="31"/>
      <c r="AE21" s="31"/>
      <c r="AF21" s="31"/>
      <c r="AG21" s="31"/>
      <c r="AH21" s="37"/>
    </row>
    <row r="22" spans="1:60" s="1" customFormat="1" ht="50" customHeight="1">
      <c r="A22" s="279"/>
      <c r="B22" s="317" t="s">
        <v>20</v>
      </c>
      <c r="C22" s="317"/>
      <c r="D22" s="317"/>
      <c r="E22" s="317"/>
      <c r="F22" s="318"/>
      <c r="G22" s="319"/>
      <c r="H22" s="320"/>
      <c r="I22" s="320"/>
      <c r="J22" s="66" t="s">
        <v>44</v>
      </c>
      <c r="K22" s="321" t="s">
        <v>50</v>
      </c>
      <c r="L22" s="322"/>
      <c r="M22" s="323"/>
      <c r="N22" s="324"/>
      <c r="O22" s="325"/>
      <c r="P22" s="325"/>
      <c r="Q22" s="44" t="s">
        <v>51</v>
      </c>
      <c r="R22" s="326" t="s">
        <v>52</v>
      </c>
      <c r="S22" s="327"/>
      <c r="T22" s="328"/>
      <c r="U22" s="324" t="s">
        <v>118</v>
      </c>
      <c r="V22" s="325"/>
      <c r="W22" s="325"/>
      <c r="X22" s="575" t="s">
        <v>165</v>
      </c>
      <c r="Y22" s="576"/>
      <c r="Z22" s="483">
        <f>IF(U22="中小企業",1.3,0.7)</f>
        <v>1.3</v>
      </c>
      <c r="AA22" s="484"/>
      <c r="AB22" s="575" t="s">
        <v>166</v>
      </c>
      <c r="AC22" s="576"/>
      <c r="AD22" s="489">
        <f>IF(U22="中小企業",0.7,0.4)</f>
        <v>0.7</v>
      </c>
      <c r="AE22" s="490"/>
      <c r="AF22" s="487" t="s">
        <v>119</v>
      </c>
      <c r="AG22" s="357"/>
      <c r="AH22" s="488"/>
      <c r="AQ22" s="3"/>
      <c r="AX22" s="3"/>
    </row>
    <row r="23" spans="1:60" ht="31.5" customHeight="1">
      <c r="A23" s="279" t="s">
        <v>29</v>
      </c>
      <c r="B23" s="309" t="s">
        <v>31</v>
      </c>
      <c r="C23" s="309"/>
      <c r="D23" s="309"/>
      <c r="E23" s="309"/>
      <c r="F23" s="310"/>
      <c r="G23" s="36" t="s">
        <v>18</v>
      </c>
      <c r="H23" s="311" t="s">
        <v>116</v>
      </c>
      <c r="I23" s="277"/>
      <c r="J23" s="277"/>
      <c r="K23" s="277"/>
      <c r="L23" s="277"/>
      <c r="M23" s="277"/>
      <c r="N23" s="277"/>
      <c r="O23" s="312"/>
      <c r="P23" s="35" t="s">
        <v>19</v>
      </c>
      <c r="Q23" s="33" t="s">
        <v>2</v>
      </c>
      <c r="R23" s="277"/>
      <c r="S23" s="277"/>
      <c r="T23" s="278"/>
      <c r="U23" s="272"/>
      <c r="V23" s="273"/>
      <c r="W23" s="273"/>
      <c r="X23" s="313"/>
      <c r="Y23" s="313"/>
      <c r="Z23" s="313"/>
      <c r="AA23" s="313"/>
      <c r="AB23" s="313"/>
      <c r="AC23" s="313"/>
      <c r="AD23" s="313"/>
      <c r="AE23" s="313"/>
      <c r="AF23" s="313"/>
      <c r="AG23" s="313"/>
      <c r="AH23" s="314"/>
      <c r="AI23" s="23"/>
      <c r="AJ23" s="23"/>
      <c r="AM23" s="23"/>
      <c r="AX23" s="23"/>
      <c r="AY23" s="23"/>
      <c r="AZ23" s="23"/>
      <c r="BA23" s="23"/>
      <c r="BB23" s="23"/>
      <c r="BC23" s="23"/>
      <c r="BD23" s="23"/>
      <c r="BE23" s="23"/>
      <c r="BF23" s="23"/>
      <c r="BG23" s="23"/>
      <c r="BH23" s="23"/>
    </row>
    <row r="24" spans="1:60" ht="31.5" customHeight="1">
      <c r="A24" s="279"/>
      <c r="B24" s="275" t="s">
        <v>54</v>
      </c>
      <c r="C24" s="275"/>
      <c r="D24" s="275"/>
      <c r="E24" s="275"/>
      <c r="F24" s="276"/>
      <c r="G24" s="36" t="s">
        <v>18</v>
      </c>
      <c r="H24" s="311" t="s">
        <v>117</v>
      </c>
      <c r="I24" s="277"/>
      <c r="J24" s="277"/>
      <c r="K24" s="277"/>
      <c r="L24" s="277"/>
      <c r="M24" s="277"/>
      <c r="N24" s="277"/>
      <c r="O24" s="312"/>
      <c r="P24" s="35" t="s">
        <v>19</v>
      </c>
      <c r="Q24" s="33" t="s">
        <v>2</v>
      </c>
      <c r="R24" s="315"/>
      <c r="S24" s="315"/>
      <c r="T24" s="316"/>
      <c r="U24" s="272"/>
      <c r="V24" s="273"/>
      <c r="W24" s="273"/>
      <c r="X24" s="273"/>
      <c r="Y24" s="273"/>
      <c r="Z24" s="273"/>
      <c r="AA24" s="273"/>
      <c r="AB24" s="273"/>
      <c r="AC24" s="273"/>
      <c r="AD24" s="273"/>
      <c r="AE24" s="273"/>
      <c r="AF24" s="273"/>
      <c r="AG24" s="273"/>
      <c r="AH24" s="274"/>
      <c r="AI24" s="23"/>
      <c r="AJ24" s="23"/>
      <c r="AX24" s="23"/>
      <c r="AY24" s="23"/>
      <c r="AZ24" s="23"/>
      <c r="BA24" s="23"/>
      <c r="BB24" s="23"/>
      <c r="BC24" s="23"/>
      <c r="BD24" s="23"/>
      <c r="BE24" s="23"/>
      <c r="BF24" s="23"/>
      <c r="BG24" s="23"/>
      <c r="BH24" s="23"/>
    </row>
    <row r="25" spans="1:60" ht="31.5" customHeight="1">
      <c r="A25" s="279"/>
      <c r="B25" s="275" t="s">
        <v>55</v>
      </c>
      <c r="C25" s="275"/>
      <c r="D25" s="275"/>
      <c r="E25" s="275"/>
      <c r="F25" s="276"/>
      <c r="G25" s="36" t="s">
        <v>18</v>
      </c>
      <c r="H25" s="311"/>
      <c r="I25" s="277"/>
      <c r="J25" s="277"/>
      <c r="K25" s="277"/>
      <c r="L25" s="277"/>
      <c r="M25" s="277"/>
      <c r="N25" s="277"/>
      <c r="O25" s="312"/>
      <c r="P25" s="35" t="s">
        <v>19</v>
      </c>
      <c r="Q25" s="33" t="s">
        <v>2</v>
      </c>
      <c r="R25" s="277"/>
      <c r="S25" s="277"/>
      <c r="T25" s="278"/>
      <c r="U25" s="62"/>
      <c r="V25" s="62"/>
      <c r="W25" s="62"/>
      <c r="X25" s="62"/>
      <c r="Y25" s="62"/>
      <c r="Z25" s="62"/>
      <c r="AA25" s="62"/>
      <c r="AB25" s="62"/>
      <c r="AC25" s="62"/>
      <c r="AD25" s="62"/>
      <c r="AE25" s="62"/>
      <c r="AF25" s="62"/>
      <c r="AG25" s="62"/>
      <c r="AH25" s="63"/>
      <c r="AI25" s="23"/>
      <c r="AJ25" s="23"/>
      <c r="AN25" s="23"/>
      <c r="AX25" s="23"/>
      <c r="AY25" s="23"/>
      <c r="AZ25" s="23"/>
      <c r="BA25" s="23"/>
      <c r="BB25" s="23"/>
      <c r="BC25" s="23"/>
      <c r="BD25" s="23"/>
      <c r="BE25" s="23"/>
      <c r="BF25" s="23"/>
      <c r="BG25" s="23"/>
      <c r="BH25" s="23"/>
    </row>
    <row r="26" spans="1:60" ht="18" customHeight="1">
      <c r="A26" s="279" t="s">
        <v>30</v>
      </c>
      <c r="B26" s="280" t="s">
        <v>32</v>
      </c>
      <c r="C26" s="281"/>
      <c r="D26" s="281"/>
      <c r="E26" s="281"/>
      <c r="F26" s="281"/>
      <c r="G26" s="282"/>
      <c r="H26" s="283"/>
      <c r="I26" s="283"/>
      <c r="J26" s="283"/>
      <c r="K26" s="283"/>
      <c r="L26" s="283"/>
      <c r="M26" s="283"/>
      <c r="N26" s="283"/>
      <c r="O26" s="283"/>
      <c r="P26" s="283"/>
      <c r="Q26" s="283"/>
      <c r="R26" s="284" t="s">
        <v>33</v>
      </c>
      <c r="S26" s="285"/>
      <c r="T26" s="285"/>
      <c r="U26" s="285"/>
      <c r="V26" s="286"/>
      <c r="W26" s="290"/>
      <c r="X26" s="291"/>
      <c r="Y26" s="291"/>
      <c r="Z26" s="291"/>
      <c r="AA26" s="291"/>
      <c r="AB26" s="291"/>
      <c r="AC26" s="291"/>
      <c r="AD26" s="291"/>
      <c r="AE26" s="291"/>
      <c r="AF26" s="291"/>
      <c r="AG26" s="291"/>
      <c r="AH26" s="292"/>
      <c r="AR26" s="23"/>
      <c r="AS26" s="23"/>
      <c r="AT26" s="23"/>
      <c r="AU26" s="23"/>
      <c r="AV26" s="23"/>
      <c r="AW26" s="23"/>
      <c r="AZ26" s="23"/>
      <c r="BA26" s="23"/>
      <c r="BB26" s="23"/>
      <c r="BC26" s="23"/>
      <c r="BD26" s="23"/>
    </row>
    <row r="27" spans="1:60" ht="15.75" customHeight="1">
      <c r="A27" s="279"/>
      <c r="B27" s="281"/>
      <c r="C27" s="281"/>
      <c r="D27" s="281"/>
      <c r="E27" s="281"/>
      <c r="F27" s="281"/>
      <c r="G27" s="283"/>
      <c r="H27" s="283"/>
      <c r="I27" s="283"/>
      <c r="J27" s="283"/>
      <c r="K27" s="283"/>
      <c r="L27" s="283"/>
      <c r="M27" s="283"/>
      <c r="N27" s="283"/>
      <c r="O27" s="283"/>
      <c r="P27" s="283"/>
      <c r="Q27" s="283"/>
      <c r="R27" s="287"/>
      <c r="S27" s="288"/>
      <c r="T27" s="288"/>
      <c r="U27" s="288"/>
      <c r="V27" s="289"/>
      <c r="W27" s="293"/>
      <c r="X27" s="294"/>
      <c r="Y27" s="294"/>
      <c r="Z27" s="294"/>
      <c r="AA27" s="294"/>
      <c r="AB27" s="294"/>
      <c r="AC27" s="294"/>
      <c r="AD27" s="294"/>
      <c r="AE27" s="294"/>
      <c r="AF27" s="294"/>
      <c r="AG27" s="294"/>
      <c r="AH27" s="295"/>
      <c r="AK27" s="23"/>
      <c r="AL27" s="23"/>
      <c r="AN27" s="23"/>
      <c r="AR27" s="23"/>
      <c r="AS27" s="23"/>
      <c r="AT27" s="23"/>
      <c r="AU27" s="23"/>
      <c r="AV27" s="23"/>
      <c r="AW27" s="23"/>
      <c r="AX27" s="23"/>
      <c r="AY27" s="23"/>
      <c r="AZ27" s="23"/>
      <c r="BA27" s="23"/>
      <c r="BB27" s="23"/>
      <c r="BC27" s="23"/>
      <c r="BD27" s="23"/>
    </row>
    <row r="28" spans="1:60" ht="24.75" customHeight="1">
      <c r="A28" s="279"/>
      <c r="B28" s="280" t="s">
        <v>34</v>
      </c>
      <c r="C28" s="280"/>
      <c r="D28" s="280"/>
      <c r="E28" s="280"/>
      <c r="F28" s="280"/>
      <c r="G28" s="296"/>
      <c r="H28" s="297"/>
      <c r="I28" s="297"/>
      <c r="J28" s="297"/>
      <c r="K28" s="297"/>
      <c r="L28" s="297"/>
      <c r="M28" s="297"/>
      <c r="N28" s="297"/>
      <c r="O28" s="297"/>
      <c r="P28" s="297"/>
      <c r="Q28" s="298"/>
      <c r="R28" s="287" t="s">
        <v>28</v>
      </c>
      <c r="S28" s="288"/>
      <c r="T28" s="288"/>
      <c r="U28" s="288"/>
      <c r="V28" s="289"/>
      <c r="W28" s="299"/>
      <c r="X28" s="300"/>
      <c r="Y28" s="300"/>
      <c r="Z28" s="300"/>
      <c r="AA28" s="300"/>
      <c r="AB28" s="300"/>
      <c r="AC28" s="300"/>
      <c r="AD28" s="300"/>
      <c r="AE28" s="300"/>
      <c r="AF28" s="300"/>
      <c r="AG28" s="300"/>
      <c r="AH28" s="301"/>
      <c r="AR28" s="23"/>
      <c r="AS28" s="23"/>
      <c r="AT28" s="23"/>
      <c r="AU28" s="23"/>
      <c r="AV28" s="23"/>
      <c r="AW28" s="23"/>
      <c r="AX28" s="23"/>
      <c r="AY28" s="23"/>
      <c r="AZ28" s="23"/>
      <c r="BA28" s="23"/>
      <c r="BB28" s="23"/>
      <c r="BC28" s="23"/>
      <c r="BD28" s="23"/>
    </row>
    <row r="29" spans="1:60" ht="18" customHeight="1">
      <c r="A29" s="279"/>
      <c r="B29" s="280" t="s">
        <v>36</v>
      </c>
      <c r="C29" s="280"/>
      <c r="D29" s="280"/>
      <c r="E29" s="280"/>
      <c r="F29" s="280"/>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row>
    <row r="30" spans="1:60" ht="18" customHeight="1">
      <c r="A30" s="279"/>
      <c r="B30" s="280"/>
      <c r="C30" s="280"/>
      <c r="D30" s="280"/>
      <c r="E30" s="280"/>
      <c r="F30" s="280"/>
      <c r="G30" s="56" t="s">
        <v>2</v>
      </c>
      <c r="H30" s="303"/>
      <c r="I30" s="303"/>
      <c r="J30" s="303"/>
      <c r="K30" s="304"/>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6"/>
    </row>
    <row r="31" spans="1:60" ht="18" customHeight="1" thickBot="1">
      <c r="B31" s="51"/>
      <c r="C31" s="16" t="s">
        <v>7</v>
      </c>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row>
    <row r="32" spans="1:60" ht="18" customHeight="1">
      <c r="B32" s="51"/>
      <c r="C32" s="259" t="s">
        <v>3</v>
      </c>
      <c r="D32" s="260"/>
      <c r="E32" s="260"/>
      <c r="F32" s="260"/>
      <c r="G32" s="260"/>
      <c r="H32" s="260"/>
      <c r="I32" s="260"/>
      <c r="J32" s="261"/>
      <c r="K32" s="260" t="s">
        <v>4</v>
      </c>
      <c r="L32" s="260"/>
      <c r="M32" s="260"/>
      <c r="N32" s="260"/>
      <c r="O32" s="260"/>
      <c r="P32" s="260"/>
      <c r="Q32" s="260"/>
      <c r="R32" s="260"/>
      <c r="S32" s="261"/>
      <c r="T32" s="262" t="s">
        <v>5</v>
      </c>
      <c r="U32" s="260"/>
      <c r="V32" s="260"/>
      <c r="W32" s="260"/>
      <c r="X32" s="260"/>
      <c r="Y32" s="261"/>
      <c r="Z32" s="263" t="s">
        <v>8</v>
      </c>
      <c r="AA32" s="264"/>
      <c r="AB32" s="264"/>
      <c r="AC32" s="264"/>
      <c r="AD32" s="264"/>
      <c r="AE32" s="264"/>
      <c r="AF32" s="265"/>
      <c r="AG32" s="174"/>
      <c r="AH32" s="51"/>
    </row>
    <row r="33" spans="2:37" ht="68.25" customHeight="1">
      <c r="B33" s="51"/>
      <c r="C33" s="266"/>
      <c r="D33" s="267"/>
      <c r="E33" s="267"/>
      <c r="F33" s="267"/>
      <c r="G33" s="267"/>
      <c r="H33" s="47"/>
      <c r="I33" s="47"/>
      <c r="J33" s="47"/>
      <c r="K33" s="268"/>
      <c r="L33" s="267"/>
      <c r="M33" s="267"/>
      <c r="N33" s="267"/>
      <c r="O33" s="267"/>
      <c r="P33" s="267"/>
      <c r="Q33" s="48"/>
      <c r="R33" s="48"/>
      <c r="S33" s="49"/>
      <c r="T33" s="269"/>
      <c r="U33" s="270"/>
      <c r="V33" s="270"/>
      <c r="W33" s="270"/>
      <c r="X33" s="270"/>
      <c r="Y33" s="271"/>
      <c r="Z33" s="57"/>
      <c r="AA33" s="58"/>
      <c r="AB33" s="58"/>
      <c r="AC33" s="58"/>
      <c r="AD33" s="58"/>
      <c r="AE33" s="58"/>
      <c r="AF33" s="59"/>
      <c r="AG33" s="175"/>
      <c r="AH33" s="51"/>
    </row>
    <row r="34" spans="2:37" ht="19.5" customHeight="1">
      <c r="B34" s="51"/>
      <c r="C34" s="251" t="s">
        <v>6</v>
      </c>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3"/>
      <c r="AG34" s="176"/>
      <c r="AH34" s="51"/>
    </row>
    <row r="35" spans="2:37" ht="27" customHeight="1" thickBot="1">
      <c r="B35" s="51"/>
      <c r="C35" s="12"/>
      <c r="D35" s="13"/>
      <c r="E35" s="13"/>
      <c r="F35" s="13"/>
      <c r="G35" s="13"/>
      <c r="H35" s="13"/>
      <c r="I35" s="13"/>
      <c r="J35" s="13"/>
      <c r="K35" s="13"/>
      <c r="L35" s="13"/>
      <c r="M35" s="13"/>
      <c r="N35" s="13"/>
      <c r="O35" s="13"/>
      <c r="P35" s="13"/>
      <c r="Q35" s="13"/>
      <c r="R35" s="13"/>
      <c r="S35" s="13"/>
      <c r="T35" s="13"/>
      <c r="U35" s="13"/>
      <c r="V35" s="13"/>
      <c r="W35" s="60"/>
      <c r="X35" s="60"/>
      <c r="Y35" s="60"/>
      <c r="Z35" s="60"/>
      <c r="AA35" s="60"/>
      <c r="AB35" s="60"/>
      <c r="AC35" s="60"/>
      <c r="AD35" s="60"/>
      <c r="AE35" s="60"/>
      <c r="AF35" s="61"/>
      <c r="AG35" s="177"/>
      <c r="AH35" s="51"/>
    </row>
    <row r="36" spans="2:37" ht="19.5" customHeight="1">
      <c r="B36" s="51"/>
      <c r="C36" s="2" t="s">
        <v>45</v>
      </c>
      <c r="D36" s="18"/>
      <c r="E36" s="18"/>
      <c r="F36" s="18"/>
      <c r="G36" s="18"/>
      <c r="H36" s="18"/>
      <c r="I36" s="18"/>
      <c r="J36" s="18"/>
      <c r="K36" s="18"/>
      <c r="L36" s="18"/>
      <c r="M36" s="18"/>
      <c r="N36" s="18"/>
      <c r="O36" s="18"/>
      <c r="P36" s="18"/>
      <c r="Q36" s="18"/>
      <c r="R36" s="18"/>
      <c r="S36" s="18"/>
      <c r="T36" s="18"/>
      <c r="U36" s="18"/>
      <c r="V36" s="18"/>
      <c r="W36" s="19"/>
      <c r="X36" s="19"/>
      <c r="Y36" s="19"/>
      <c r="Z36" s="19"/>
      <c r="AA36" s="19"/>
      <c r="AB36" s="19"/>
      <c r="AC36" s="19"/>
      <c r="AD36" s="19"/>
      <c r="AE36" s="19"/>
      <c r="AF36" s="19"/>
      <c r="AG36" s="178"/>
      <c r="AH36" s="51"/>
      <c r="AK36" s="17"/>
    </row>
    <row r="37" spans="2:37" ht="18" customHeight="1">
      <c r="B37" s="51"/>
      <c r="C37" s="2" t="s">
        <v>46</v>
      </c>
      <c r="D37" s="18"/>
      <c r="E37" s="18"/>
      <c r="F37" s="18"/>
      <c r="G37" s="18"/>
      <c r="H37" s="18"/>
      <c r="I37" s="18"/>
      <c r="J37" s="18"/>
      <c r="K37" s="18"/>
      <c r="L37" s="18"/>
      <c r="M37" s="18"/>
      <c r="N37" s="18"/>
      <c r="O37" s="18"/>
      <c r="P37" s="18"/>
      <c r="Q37" s="18"/>
      <c r="R37" s="18"/>
      <c r="S37" s="18"/>
      <c r="T37" s="18"/>
      <c r="U37" s="18"/>
      <c r="V37" s="18"/>
      <c r="W37" s="19"/>
      <c r="X37" s="19"/>
      <c r="Y37" s="19"/>
      <c r="Z37" s="19"/>
      <c r="AA37" s="19"/>
      <c r="AB37" s="19"/>
      <c r="AC37" s="19"/>
      <c r="AD37" s="19"/>
      <c r="AE37" s="19"/>
      <c r="AF37" s="19"/>
      <c r="AG37" s="178"/>
      <c r="AH37" s="51"/>
      <c r="AK37" s="20"/>
    </row>
    <row r="38" spans="2:37" ht="18" customHeight="1">
      <c r="B38" s="51"/>
      <c r="C38" s="254" t="s">
        <v>37</v>
      </c>
      <c r="D38" s="254"/>
      <c r="E38" s="254"/>
      <c r="F38" s="254"/>
      <c r="G38" s="255" t="s">
        <v>39</v>
      </c>
      <c r="H38" s="255"/>
      <c r="I38" s="255"/>
      <c r="J38" s="255"/>
      <c r="K38" s="255"/>
      <c r="L38" s="255"/>
      <c r="M38" s="255"/>
      <c r="N38" s="256" t="s">
        <v>40</v>
      </c>
      <c r="O38" s="256"/>
      <c r="P38" s="256"/>
      <c r="Q38" s="256"/>
      <c r="R38" s="256"/>
      <c r="S38" s="256"/>
      <c r="T38" s="256"/>
      <c r="U38" s="256" t="s">
        <v>41</v>
      </c>
      <c r="V38" s="256"/>
      <c r="W38" s="256"/>
      <c r="X38" s="256"/>
      <c r="Y38" s="256"/>
      <c r="Z38" s="256"/>
      <c r="AA38" s="256"/>
      <c r="AB38" s="255" t="s">
        <v>38</v>
      </c>
      <c r="AC38" s="255"/>
      <c r="AD38" s="255"/>
      <c r="AE38" s="255"/>
      <c r="AF38" s="255"/>
      <c r="AG38" s="179"/>
      <c r="AH38" s="51"/>
      <c r="AK38" s="20"/>
    </row>
    <row r="39" spans="2:37" ht="11.25" customHeight="1">
      <c r="B39" s="51"/>
      <c r="C39" s="254"/>
      <c r="D39" s="254"/>
      <c r="E39" s="254"/>
      <c r="F39" s="254"/>
      <c r="G39" s="255"/>
      <c r="H39" s="255"/>
      <c r="I39" s="255"/>
      <c r="J39" s="255"/>
      <c r="K39" s="255"/>
      <c r="L39" s="255"/>
      <c r="M39" s="255"/>
      <c r="N39" s="256"/>
      <c r="O39" s="256"/>
      <c r="P39" s="256"/>
      <c r="Q39" s="256"/>
      <c r="R39" s="256"/>
      <c r="S39" s="256"/>
      <c r="T39" s="256"/>
      <c r="U39" s="256"/>
      <c r="V39" s="256"/>
      <c r="W39" s="256"/>
      <c r="X39" s="256"/>
      <c r="Y39" s="256"/>
      <c r="Z39" s="256"/>
      <c r="AA39" s="256"/>
      <c r="AB39" s="255"/>
      <c r="AC39" s="255"/>
      <c r="AD39" s="255"/>
      <c r="AE39" s="255"/>
      <c r="AF39" s="255"/>
      <c r="AG39" s="179"/>
      <c r="AH39" s="51"/>
      <c r="AK39" s="20"/>
    </row>
    <row r="40" spans="2:37" ht="27" customHeight="1">
      <c r="B40" s="51"/>
      <c r="C40" s="254"/>
      <c r="D40" s="254"/>
      <c r="E40" s="254"/>
      <c r="F40" s="254"/>
      <c r="G40" s="257" t="s">
        <v>42</v>
      </c>
      <c r="H40" s="257"/>
      <c r="I40" s="257"/>
      <c r="J40" s="257"/>
      <c r="K40" s="257"/>
      <c r="L40" s="257"/>
      <c r="M40" s="257"/>
      <c r="N40" s="257" t="s">
        <v>43</v>
      </c>
      <c r="O40" s="257"/>
      <c r="P40" s="257"/>
      <c r="Q40" s="257"/>
      <c r="R40" s="257"/>
      <c r="S40" s="257"/>
      <c r="T40" s="257"/>
      <c r="U40" s="258" t="s">
        <v>44</v>
      </c>
      <c r="V40" s="258"/>
      <c r="W40" s="258"/>
      <c r="X40" s="258"/>
      <c r="Y40" s="258"/>
      <c r="Z40" s="258"/>
      <c r="AA40" s="258"/>
      <c r="AB40" s="257"/>
      <c r="AC40" s="257"/>
      <c r="AD40" s="257"/>
      <c r="AE40" s="257"/>
      <c r="AF40" s="257"/>
      <c r="AG40" s="176"/>
      <c r="AH40" s="51"/>
      <c r="AK40" s="20"/>
    </row>
    <row r="41" spans="2:37" s="21" customFormat="1" ht="10.5" customHeight="1">
      <c r="B41" s="4"/>
      <c r="C41" s="6"/>
      <c r="D41" s="4"/>
      <c r="E41" s="5"/>
      <c r="F41" s="6"/>
      <c r="G41" s="4"/>
      <c r="H41" s="6"/>
      <c r="I41" s="6"/>
      <c r="J41" s="6"/>
      <c r="K41" s="6"/>
      <c r="L41" s="6"/>
      <c r="M41" s="6"/>
      <c r="N41" s="8"/>
      <c r="O41" s="8"/>
      <c r="P41" s="9"/>
      <c r="Q41" s="6"/>
      <c r="R41" s="6"/>
      <c r="S41" s="6"/>
      <c r="T41" s="6"/>
      <c r="U41" s="6"/>
      <c r="V41" s="6"/>
      <c r="W41" s="6"/>
      <c r="X41" s="6"/>
      <c r="Y41" s="6"/>
      <c r="Z41" s="6"/>
      <c r="AA41" s="6"/>
      <c r="AB41" s="6"/>
      <c r="AC41" s="6"/>
      <c r="AD41" s="6"/>
      <c r="AE41" s="6"/>
      <c r="AF41" s="6"/>
      <c r="AG41" s="6"/>
      <c r="AH41" s="6"/>
    </row>
    <row r="42" spans="2:37" ht="16.5" customHeight="1">
      <c r="B42" s="242" t="s">
        <v>49</v>
      </c>
      <c r="C42" s="243"/>
      <c r="D42" s="243"/>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4"/>
    </row>
    <row r="43" spans="2:37" ht="18" customHeight="1">
      <c r="B43" s="245"/>
      <c r="C43" s="246"/>
      <c r="D43" s="246"/>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7"/>
    </row>
    <row r="44" spans="2:37" ht="11.25" customHeight="1">
      <c r="B44" s="248"/>
      <c r="C44" s="249"/>
      <c r="D44" s="249"/>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50"/>
    </row>
    <row r="45" spans="2:37" s="21" customFormat="1" ht="18" customHeight="1">
      <c r="B45" s="4"/>
      <c r="C45" s="11"/>
      <c r="D45" s="4"/>
      <c r="E45" s="5"/>
      <c r="F45" s="6"/>
      <c r="G45" s="7"/>
      <c r="H45" s="6"/>
      <c r="I45" s="6"/>
      <c r="J45" s="6"/>
      <c r="K45" s="6"/>
      <c r="L45" s="6"/>
      <c r="M45" s="6"/>
      <c r="N45" s="6"/>
      <c r="O45" s="6"/>
      <c r="P45" s="6"/>
      <c r="Q45" s="6"/>
      <c r="R45" s="6"/>
      <c r="S45" s="6"/>
      <c r="T45" s="6"/>
      <c r="U45" s="6"/>
      <c r="V45" s="6"/>
      <c r="W45" s="6"/>
      <c r="X45" s="6"/>
      <c r="Y45" s="6"/>
      <c r="Z45" s="6"/>
      <c r="AA45" s="6"/>
      <c r="AB45" s="6"/>
      <c r="AC45" s="6"/>
      <c r="AD45" s="6"/>
      <c r="AE45" s="6"/>
      <c r="AF45" s="6"/>
      <c r="AG45" s="6"/>
      <c r="AH45" s="6"/>
    </row>
    <row r="46" spans="2:37" s="21" customFormat="1" ht="18" customHeight="1">
      <c r="B46" s="4"/>
      <c r="C46" s="6"/>
      <c r="D46" s="4"/>
      <c r="E46" s="5"/>
      <c r="F46" s="6"/>
      <c r="G46" s="4"/>
      <c r="H46" s="6"/>
      <c r="I46" s="6"/>
      <c r="J46" s="6"/>
      <c r="K46" s="6"/>
      <c r="L46" s="6"/>
      <c r="M46" s="6"/>
      <c r="N46" s="8"/>
      <c r="O46" s="8"/>
      <c r="P46" s="9"/>
      <c r="Q46" s="6"/>
      <c r="R46" s="6"/>
      <c r="S46" s="6"/>
      <c r="T46" s="6"/>
      <c r="U46" s="6"/>
      <c r="V46" s="6"/>
      <c r="W46" s="6"/>
      <c r="X46" s="6"/>
      <c r="Y46" s="6"/>
      <c r="Z46" s="6"/>
      <c r="AA46" s="6"/>
      <c r="AB46" s="6"/>
      <c r="AC46" s="6"/>
      <c r="AD46" s="6"/>
      <c r="AE46" s="6"/>
      <c r="AF46" s="6"/>
      <c r="AG46" s="6"/>
      <c r="AH46" s="6"/>
    </row>
  </sheetData>
  <mergeCells count="78">
    <mergeCell ref="Y3:Z3"/>
    <mergeCell ref="B5:AF5"/>
    <mergeCell ref="E7:AD8"/>
    <mergeCell ref="O10:T11"/>
    <mergeCell ref="A14:A22"/>
    <mergeCell ref="B14:F14"/>
    <mergeCell ref="H14:J14"/>
    <mergeCell ref="K14:AH14"/>
    <mergeCell ref="B15:F15"/>
    <mergeCell ref="G15:Q15"/>
    <mergeCell ref="R15:V16"/>
    <mergeCell ref="W15:AH16"/>
    <mergeCell ref="B16:F16"/>
    <mergeCell ref="G16:Q16"/>
    <mergeCell ref="B17:F17"/>
    <mergeCell ref="G17:Q17"/>
    <mergeCell ref="R17:V18"/>
    <mergeCell ref="AA17:AA18"/>
    <mergeCell ref="AC17:AC18"/>
    <mergeCell ref="AE17:AE18"/>
    <mergeCell ref="X22:Y22"/>
    <mergeCell ref="Z22:AA22"/>
    <mergeCell ref="AB22:AC22"/>
    <mergeCell ref="AD22:AE22"/>
    <mergeCell ref="B18:F18"/>
    <mergeCell ref="G18:Q18"/>
    <mergeCell ref="B19:F19"/>
    <mergeCell ref="B20:F21"/>
    <mergeCell ref="B22:F22"/>
    <mergeCell ref="G22:I22"/>
    <mergeCell ref="K22:M22"/>
    <mergeCell ref="N22:P22"/>
    <mergeCell ref="A26:A30"/>
    <mergeCell ref="B26:F27"/>
    <mergeCell ref="G26:Q27"/>
    <mergeCell ref="R26:V27"/>
    <mergeCell ref="AF22:AH22"/>
    <mergeCell ref="A23:A25"/>
    <mergeCell ref="B23:F23"/>
    <mergeCell ref="H23:O23"/>
    <mergeCell ref="R23:T23"/>
    <mergeCell ref="U23:AH23"/>
    <mergeCell ref="B24:F24"/>
    <mergeCell ref="H24:O24"/>
    <mergeCell ref="R24:T24"/>
    <mergeCell ref="U24:AH24"/>
    <mergeCell ref="R22:T22"/>
    <mergeCell ref="U22:W22"/>
    <mergeCell ref="B29:F30"/>
    <mergeCell ref="G29:AH29"/>
    <mergeCell ref="H30:K30"/>
    <mergeCell ref="L30:AH30"/>
    <mergeCell ref="B25:F25"/>
    <mergeCell ref="H25:O25"/>
    <mergeCell ref="R25:T25"/>
    <mergeCell ref="W26:AH27"/>
    <mergeCell ref="B28:F28"/>
    <mergeCell ref="G28:Q28"/>
    <mergeCell ref="R28:V28"/>
    <mergeCell ref="W28:AH28"/>
    <mergeCell ref="C32:J32"/>
    <mergeCell ref="K32:S32"/>
    <mergeCell ref="T32:Y32"/>
    <mergeCell ref="Z32:AF32"/>
    <mergeCell ref="C33:G33"/>
    <mergeCell ref="K33:P33"/>
    <mergeCell ref="T33:Y33"/>
    <mergeCell ref="B42:AH44"/>
    <mergeCell ref="C34:AF34"/>
    <mergeCell ref="C38:F40"/>
    <mergeCell ref="G38:M39"/>
    <mergeCell ref="N38:T39"/>
    <mergeCell ref="U38:AA39"/>
    <mergeCell ref="AB38:AF39"/>
    <mergeCell ref="G40:M40"/>
    <mergeCell ref="N40:T40"/>
    <mergeCell ref="U40:AA40"/>
    <mergeCell ref="AB40:AF40"/>
  </mergeCells>
  <phoneticPr fontId="1"/>
  <dataValidations count="1">
    <dataValidation type="list" allowBlank="1" showInputMessage="1" showErrorMessage="1" sqref="U22" xr:uid="{7236A230-B4EB-41FC-8E05-295D11EEE979}">
      <formula1>"中小企業,大企業"</formula1>
    </dataValidation>
  </dataValidations>
  <pageMargins left="0.51181102362204722" right="0.31496062992125984" top="0.55118110236220474" bottom="0.55118110236220474" header="0.31496062992125984" footer="0.31496062992125984"/>
  <pageSetup paperSize="9" scale="7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22</xdr:col>
                    <xdr:colOff>69850</xdr:colOff>
                    <xdr:row>16</xdr:row>
                    <xdr:rowOff>0</xdr:rowOff>
                  </from>
                  <to>
                    <xdr:col>24</xdr:col>
                    <xdr:colOff>190500</xdr:colOff>
                    <xdr:row>17</xdr:row>
                    <xdr:rowOff>152400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22</xdr:col>
                    <xdr:colOff>69850</xdr:colOff>
                    <xdr:row>17</xdr:row>
                    <xdr:rowOff>19050</xdr:rowOff>
                  </from>
                  <to>
                    <xdr:col>24</xdr:col>
                    <xdr:colOff>203200</xdr:colOff>
                    <xdr:row>17</xdr:row>
                    <xdr:rowOff>266700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6</xdr:col>
                    <xdr:colOff>107950</xdr:colOff>
                    <xdr:row>18</xdr:row>
                    <xdr:rowOff>69850</xdr:rowOff>
                  </from>
                  <to>
                    <xdr:col>10</xdr:col>
                    <xdr:colOff>222250</xdr:colOff>
                    <xdr:row>19</xdr:row>
                    <xdr:rowOff>12700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13</xdr:col>
                    <xdr:colOff>152400</xdr:colOff>
                    <xdr:row>18</xdr:row>
                    <xdr:rowOff>127000</xdr:rowOff>
                  </from>
                  <to>
                    <xdr:col>17</xdr:col>
                    <xdr:colOff>12700</xdr:colOff>
                    <xdr:row>18</xdr:row>
                    <xdr:rowOff>374650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20</xdr:col>
                    <xdr:colOff>165100</xdr:colOff>
                    <xdr:row>18</xdr:row>
                    <xdr:rowOff>57150</xdr:rowOff>
                  </from>
                  <to>
                    <xdr:col>25</xdr:col>
                    <xdr:colOff>31750</xdr:colOff>
                    <xdr:row>19</xdr:row>
                    <xdr:rowOff>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27</xdr:col>
                    <xdr:colOff>133350</xdr:colOff>
                    <xdr:row>18</xdr:row>
                    <xdr:rowOff>38100</xdr:rowOff>
                  </from>
                  <to>
                    <xdr:col>32</xdr:col>
                    <xdr:colOff>0</xdr:colOff>
                    <xdr:row>18</xdr:row>
                    <xdr:rowOff>393700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6</xdr:col>
                    <xdr:colOff>107950</xdr:colOff>
                    <xdr:row>18</xdr:row>
                    <xdr:rowOff>69850</xdr:rowOff>
                  </from>
                  <to>
                    <xdr:col>10</xdr:col>
                    <xdr:colOff>222250</xdr:colOff>
                    <xdr:row>19</xdr:row>
                    <xdr:rowOff>12700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6</xdr:col>
                    <xdr:colOff>209550</xdr:colOff>
                    <xdr:row>32</xdr:row>
                    <xdr:rowOff>19050</xdr:rowOff>
                  </from>
                  <to>
                    <xdr:col>9</xdr:col>
                    <xdr:colOff>190500</xdr:colOff>
                    <xdr:row>32</xdr:row>
                    <xdr:rowOff>266700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6</xdr:col>
                    <xdr:colOff>222250</xdr:colOff>
                    <xdr:row>32</xdr:row>
                    <xdr:rowOff>228600</xdr:rowOff>
                  </from>
                  <to>
                    <xdr:col>9</xdr:col>
                    <xdr:colOff>203200</xdr:colOff>
                    <xdr:row>32</xdr:row>
                    <xdr:rowOff>476250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6</xdr:col>
                    <xdr:colOff>222250</xdr:colOff>
                    <xdr:row>32</xdr:row>
                    <xdr:rowOff>438150</xdr:rowOff>
                  </from>
                  <to>
                    <xdr:col>9</xdr:col>
                    <xdr:colOff>203200</xdr:colOff>
                    <xdr:row>32</xdr:row>
                    <xdr:rowOff>698500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6</xdr:col>
                    <xdr:colOff>222250</xdr:colOff>
                    <xdr:row>32</xdr:row>
                    <xdr:rowOff>641350</xdr:rowOff>
                  </from>
                  <to>
                    <xdr:col>9</xdr:col>
                    <xdr:colOff>203200</xdr:colOff>
                    <xdr:row>33</xdr:row>
                    <xdr:rowOff>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15</xdr:col>
                    <xdr:colOff>228600</xdr:colOff>
                    <xdr:row>32</xdr:row>
                    <xdr:rowOff>12700</xdr:rowOff>
                  </from>
                  <to>
                    <xdr:col>18</xdr:col>
                    <xdr:colOff>222250</xdr:colOff>
                    <xdr:row>32</xdr:row>
                    <xdr:rowOff>266700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15</xdr:col>
                    <xdr:colOff>228600</xdr:colOff>
                    <xdr:row>32</xdr:row>
                    <xdr:rowOff>222250</xdr:rowOff>
                  </from>
                  <to>
                    <xdr:col>18</xdr:col>
                    <xdr:colOff>222250</xdr:colOff>
                    <xdr:row>32</xdr:row>
                    <xdr:rowOff>469900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15</xdr:col>
                    <xdr:colOff>228600</xdr:colOff>
                    <xdr:row>32</xdr:row>
                    <xdr:rowOff>412750</xdr:rowOff>
                  </from>
                  <to>
                    <xdr:col>18</xdr:col>
                    <xdr:colOff>222250</xdr:colOff>
                    <xdr:row>32</xdr:row>
                    <xdr:rowOff>660400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15</xdr:col>
                    <xdr:colOff>228600</xdr:colOff>
                    <xdr:row>32</xdr:row>
                    <xdr:rowOff>590550</xdr:rowOff>
                  </from>
                  <to>
                    <xdr:col>18</xdr:col>
                    <xdr:colOff>222250</xdr:colOff>
                    <xdr:row>32</xdr:row>
                    <xdr:rowOff>838200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20</xdr:col>
                    <xdr:colOff>190500</xdr:colOff>
                    <xdr:row>32</xdr:row>
                    <xdr:rowOff>114300</xdr:rowOff>
                  </from>
                  <to>
                    <xdr:col>23</xdr:col>
                    <xdr:colOff>171450</xdr:colOff>
                    <xdr:row>32</xdr:row>
                    <xdr:rowOff>361950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20</xdr:col>
                    <xdr:colOff>184150</xdr:colOff>
                    <xdr:row>32</xdr:row>
                    <xdr:rowOff>431800</xdr:rowOff>
                  </from>
                  <to>
                    <xdr:col>23</xdr:col>
                    <xdr:colOff>171450</xdr:colOff>
                    <xdr:row>32</xdr:row>
                    <xdr:rowOff>679450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6</xdr:col>
                    <xdr:colOff>76200</xdr:colOff>
                    <xdr:row>27</xdr:row>
                    <xdr:rowOff>247650</xdr:rowOff>
                  </from>
                  <to>
                    <xdr:col>10</xdr:col>
                    <xdr:colOff>184150</xdr:colOff>
                    <xdr:row>29</xdr:row>
                    <xdr:rowOff>57150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10</xdr:col>
                    <xdr:colOff>203200</xdr:colOff>
                    <xdr:row>27</xdr:row>
                    <xdr:rowOff>260350</xdr:rowOff>
                  </from>
                  <to>
                    <xdr:col>15</xdr:col>
                    <xdr:colOff>76200</xdr:colOff>
                    <xdr:row>29</xdr:row>
                    <xdr:rowOff>76200</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16</xdr:col>
                    <xdr:colOff>69850</xdr:colOff>
                    <xdr:row>27</xdr:row>
                    <xdr:rowOff>247650</xdr:rowOff>
                  </from>
                  <to>
                    <xdr:col>21</xdr:col>
                    <xdr:colOff>127000</xdr:colOff>
                    <xdr:row>29</xdr:row>
                    <xdr:rowOff>57150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21</xdr:col>
                    <xdr:colOff>222250</xdr:colOff>
                    <xdr:row>27</xdr:row>
                    <xdr:rowOff>247650</xdr:rowOff>
                  </from>
                  <to>
                    <xdr:col>27</xdr:col>
                    <xdr:colOff>88900</xdr:colOff>
                    <xdr:row>29</xdr:row>
                    <xdr:rowOff>57150</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27</xdr:col>
                    <xdr:colOff>114300</xdr:colOff>
                    <xdr:row>27</xdr:row>
                    <xdr:rowOff>247650</xdr:rowOff>
                  </from>
                  <to>
                    <xdr:col>32</xdr:col>
                    <xdr:colOff>222250</xdr:colOff>
                    <xdr:row>29</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【10-12月】様式1</vt:lpstr>
      <vt:lpstr>【10-12月】様式2-1</vt:lpstr>
      <vt:lpstr>【10-12月】様式2-2　※ﾃﾅﾝﾄがある場合</vt:lpstr>
      <vt:lpstr>【10-12月】様式2-1（別紙）※控除対象施設がある場合</vt:lpstr>
      <vt:lpstr>【8-10月】様式1</vt:lpstr>
      <vt:lpstr>【8-10月】様式2-1</vt:lpstr>
      <vt:lpstr>【8-10月】様式2-1（別紙）※控除対象施設がある場合</vt:lpstr>
      <vt:lpstr>【8-10月】様式2-2　※ﾃﾅﾝﾄがある場合</vt:lpstr>
      <vt:lpstr>【1-3月】様式1</vt:lpstr>
      <vt:lpstr>【1-3月】様式2-1</vt:lpstr>
      <vt:lpstr>【1-3月】様式2-1（別紙）※控除対象施設がある場</vt:lpstr>
      <vt:lpstr>【1-3月】様式2-2　※ﾃﾅﾝﾄがある場合</vt:lpstr>
      <vt:lpstr>'【10-12月】様式1'!Print_Area</vt:lpstr>
      <vt:lpstr>'【10-12月】様式2-1'!Print_Area</vt:lpstr>
      <vt:lpstr>'【10-12月】様式2-1（別紙）※控除対象施設がある場合'!Print_Area</vt:lpstr>
      <vt:lpstr>'【10-12月】様式2-2　※ﾃﾅﾝﾄがある場合'!Print_Area</vt:lpstr>
      <vt:lpstr>'【1-3月】様式1'!Print_Area</vt:lpstr>
      <vt:lpstr>'【1-3月】様式2-1'!Print_Area</vt:lpstr>
      <vt:lpstr>'【1-3月】様式2-1（別紙）※控除対象施設がある場'!Print_Area</vt:lpstr>
      <vt:lpstr>'【1-3月】様式2-2　※ﾃﾅﾝﾄがある場合'!Print_Area</vt:lpstr>
      <vt:lpstr>'【8-10月】様式1'!Print_Area</vt:lpstr>
      <vt:lpstr>'【8-10月】様式2-1'!Print_Area</vt:lpstr>
      <vt:lpstr>'【8-10月】様式2-1（別紙）※控除対象施設がある場合'!Print_Area</vt:lpstr>
      <vt:lpstr>'【8-10月】様式2-2　※ﾃﾅﾝﾄがある場合'!Print_Area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松永　勉（産業政策課）</dc:creator>
  <cp:lastModifiedBy>納冨　彩（産業政策課）</cp:lastModifiedBy>
  <cp:lastPrinted>2024-12-18T01:58:48Z</cp:lastPrinted>
  <dcterms:created xsi:type="dcterms:W3CDTF">2021-02-09T04:35:46Z</dcterms:created>
  <dcterms:modified xsi:type="dcterms:W3CDTF">2024-12-18T01:58:57Z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