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21725（復号化用）\R04年度\"/>
    </mc:Choice>
  </mc:AlternateContent>
  <xr:revisionPtr revIDLastSave="0" documentId="13_ncr:101_{323B8CBC-7DAB-4BF9-89D0-E37F6C9B8F34}" xr6:coauthVersionLast="47" xr6:coauthVersionMax="47" xr10:uidLastSave="{00000000-0000-0000-0000-000000000000}"/>
  <bookViews>
    <workbookView xWindow="-108" yWindow="-108" windowWidth="30936" windowHeight="16776" tabRatio="816" xr2:uid="{00000000-000D-0000-FFFF-FFFF00000000}"/>
  </bookViews>
  <sheets>
    <sheet name="●(3)①公立小児童" sheetId="31" r:id="rId1"/>
    <sheet name="●(3)②公立小職員数" sheetId="32" r:id="rId2"/>
    <sheet name="●(4)①公立中生徒数" sheetId="33" r:id="rId3"/>
    <sheet name="●(4)②公立中職員" sheetId="34" r:id="rId4"/>
    <sheet name="(5)①②公立義務教育学校児童生徒数" sheetId="35" r:id="rId5"/>
    <sheet name="●(6)①県立高校生徒数" sheetId="24" r:id="rId6"/>
    <sheet name="●(6)②③県立高校生徒数" sheetId="25" r:id="rId7"/>
    <sheet name="●(6)④県立高校教職員" sheetId="26" r:id="rId8"/>
    <sheet name="(7)①特　児童生徒数" sheetId="27" r:id="rId9"/>
    <sheet name="●(7)②③特　学級数教職員数" sheetId="28" r:id="rId10"/>
    <sheet name="●(8)(9)(10)国立学校" sheetId="30" r:id="rId11"/>
    <sheet name="(11)私立学校 " sheetId="29" r:id="rId12"/>
  </sheets>
  <externalReferences>
    <externalReference r:id="rId13"/>
  </externalReferences>
  <definedNames>
    <definedName name="_xlnm._FilterDatabase" localSheetId="0" hidden="1">'●(3)①公立小児童'!$A$5:$AK$184</definedName>
    <definedName name="_xlnm._FilterDatabase" localSheetId="1" hidden="1">'●(3)②公立小職員数'!$A$4:$AN$183</definedName>
    <definedName name="_xlnm._FilterDatabase" localSheetId="2" hidden="1">'●(4)①公立中生徒数'!$A$5:$AK$108</definedName>
    <definedName name="_xlnm._FilterDatabase" localSheetId="3" hidden="1">'●(4)②公立中職員'!$A$4:$AN$107</definedName>
    <definedName name="_xlnm._FilterDatabase" localSheetId="5" hidden="1">'●(6)①県立高校生徒数'!$A$3:$R$104</definedName>
    <definedName name="_xlnm._FilterDatabase" localSheetId="7" hidden="1">'●(6)④県立高校教職員'!$A$7:$AQ$54</definedName>
    <definedName name="_xlnm._FilterDatabase" localSheetId="9" hidden="1">'●(7)②③特　学級数教職員数'!$A$25:$BC$36</definedName>
    <definedName name="_xlnm.Print_Area" localSheetId="11">'(11)私立学校 '!$A$1:$AR$50</definedName>
    <definedName name="_xlnm.Print_Area" localSheetId="4">'(5)①②公立義務教育学校児童生徒数'!$A$1:$AS$38</definedName>
    <definedName name="_xlnm.Print_Area" localSheetId="8">'(7)①特　児童生徒数'!$A$1:$AD$51</definedName>
    <definedName name="_xlnm.Print_Area" localSheetId="0">'●(3)①公立小児童'!$A$1:$AK$184</definedName>
    <definedName name="_xlnm.Print_Area" localSheetId="1">'●(3)②公立小職員数'!$A$1:$AN$183</definedName>
    <definedName name="_xlnm.Print_Area" localSheetId="2">'●(4)①公立中生徒数'!$A$1:$Y$108</definedName>
    <definedName name="_xlnm.Print_Area" localSheetId="3">'●(4)②公立中職員'!$A$1:$AN$107</definedName>
    <definedName name="_xlnm.Print_Area" localSheetId="5">'●(6)①県立高校生徒数'!$A$1:$Q$117</definedName>
    <definedName name="_xlnm.Print_Area" localSheetId="6">'●(6)②③県立高校生徒数'!$A$1:$AH$24</definedName>
    <definedName name="_xlnm.Print_Area" localSheetId="7">'●(6)④県立高校教職員'!$B$1:$AP$54</definedName>
    <definedName name="_xlnm.Print_Area" localSheetId="9">'●(7)②③特　学級数教職員数'!$A$1:$AX$36</definedName>
    <definedName name="_xlnm.Print_Area" localSheetId="10">'●(8)(9)(10)国立学校'!$A$1:$AD$42</definedName>
    <definedName name="_xlnm.Print_Titles" localSheetId="0">'●(3)①公立小児童'!$2:$5</definedName>
    <definedName name="_xlnm.Print_Titles" localSheetId="1">'●(3)②公立小職員数'!$1:$4</definedName>
    <definedName name="_xlnm.Print_Titles" localSheetId="2">'●(4)①公立中生徒数'!$2:$5</definedName>
    <definedName name="_xlnm.Print_Titles" localSheetId="3">'●(4)②公立中職員'!$1:$4</definedName>
    <definedName name="_xlnm.Print_Titles" localSheetId="5">'●(6)①県立高校生徒数'!$2:$5</definedName>
    <definedName name="Z_73CD51A2_B374_4E14_A56C_40B7947B7A40_.wvu.Cols" localSheetId="11" hidden="1">'(11)私立学校 '!#REF!</definedName>
    <definedName name="Z_73CD51A2_B374_4E14_A56C_40B7947B7A40_.wvu.Cols" localSheetId="4" hidden="1">'(5)①②公立義務教育学校児童生徒数'!#REF!,'(5)①②公立義務教育学校児童生徒数'!#REF!</definedName>
    <definedName name="Z_73CD51A2_B374_4E14_A56C_40B7947B7A40_.wvu.Cols" localSheetId="8" hidden="1">'(7)①特　児童生徒数'!#REF!</definedName>
    <definedName name="Z_73CD51A2_B374_4E14_A56C_40B7947B7A40_.wvu.Cols" localSheetId="0" hidden="1">'●(3)①公立小児童'!#REF!,'●(3)①公立小児童'!#REF!</definedName>
    <definedName name="Z_73CD51A2_B374_4E14_A56C_40B7947B7A40_.wvu.Cols" localSheetId="1" hidden="1">'●(3)②公立小職員数'!#REF!</definedName>
    <definedName name="Z_73CD51A2_B374_4E14_A56C_40B7947B7A40_.wvu.Cols" localSheetId="2" hidden="1">'●(4)①公立中生徒数'!#REF!</definedName>
    <definedName name="Z_73CD51A2_B374_4E14_A56C_40B7947B7A40_.wvu.Cols" localSheetId="3" hidden="1">'●(4)②公立中職員'!#REF!</definedName>
    <definedName name="Z_73CD51A2_B374_4E14_A56C_40B7947B7A40_.wvu.Cols" localSheetId="5" hidden="1">'●(6)①県立高校生徒数'!#REF!</definedName>
    <definedName name="Z_73CD51A2_B374_4E14_A56C_40B7947B7A40_.wvu.Cols" localSheetId="7" hidden="1">'●(6)④県立高校教職員'!#REF!</definedName>
    <definedName name="Z_73CD51A2_B374_4E14_A56C_40B7947B7A40_.wvu.Cols" localSheetId="9" hidden="1">'●(7)②③特　学級数教職員数'!#REF!</definedName>
    <definedName name="Z_73CD51A2_B374_4E14_A56C_40B7947B7A40_.wvu.PrintArea" localSheetId="4" hidden="1">'(5)①②公立義務教育学校児童生徒数'!$A$1:$AG$9</definedName>
    <definedName name="Z_73CD51A2_B374_4E14_A56C_40B7947B7A40_.wvu.PrintArea" localSheetId="0" hidden="1">'●(3)①公立小児童'!$A$1:$AK$41</definedName>
    <definedName name="Z_73CD51A2_B374_4E14_A56C_40B7947B7A40_.wvu.PrintArea" localSheetId="3" hidden="1">'●(4)②公立中職員'!$A$1:$AN$29</definedName>
    <definedName name="Z_73CD51A2_B374_4E14_A56C_40B7947B7A40_.wvu.PrintArea" localSheetId="5" hidden="1">'●(6)①県立高校生徒数'!$A$1:$Q$117</definedName>
    <definedName name="Z_73CD51A2_B374_4E14_A56C_40B7947B7A40_.wvu.PrintTitles" localSheetId="4" hidden="1">'(5)①②公立義務教育学校児童生徒数'!$2:$5</definedName>
    <definedName name="Z_73CD51A2_B374_4E14_A56C_40B7947B7A40_.wvu.PrintTitles" localSheetId="0" hidden="1">'●(3)①公立小児童'!$2:$5</definedName>
    <definedName name="Z_73CD51A2_B374_4E14_A56C_40B7947B7A40_.wvu.PrintTitles" localSheetId="1" hidden="1">'●(3)②公立小職員数'!$1:$4</definedName>
    <definedName name="Z_73CD51A2_B374_4E14_A56C_40B7947B7A40_.wvu.PrintTitles" localSheetId="2" hidden="1">'●(4)①公立中生徒数'!$2:$5</definedName>
    <definedName name="Z_73CD51A2_B374_4E14_A56C_40B7947B7A40_.wvu.PrintTitles" localSheetId="3" hidden="1">'●(4)②公立中職員'!$2:$4</definedName>
    <definedName name="Z_73CD51A2_B374_4E14_A56C_40B7947B7A40_.wvu.PrintTitles" localSheetId="5" hidden="1">'●(6)①県立高校生徒数'!$2:$5</definedName>
    <definedName name="Z_A391C6FC_958D_464B_8B7C_177C0C55DB4A_.wvu.Cols" localSheetId="11" hidden="1">'(11)私立学校 '!#REF!</definedName>
    <definedName name="Z_A391C6FC_958D_464B_8B7C_177C0C55DB4A_.wvu.Cols" localSheetId="4" hidden="1">'(5)①②公立義務教育学校児童生徒数'!#REF!,'(5)①②公立義務教育学校児童生徒数'!#REF!</definedName>
    <definedName name="Z_A391C6FC_958D_464B_8B7C_177C0C55DB4A_.wvu.Cols" localSheetId="8" hidden="1">'(7)①特　児童生徒数'!#REF!</definedName>
    <definedName name="Z_A391C6FC_958D_464B_8B7C_177C0C55DB4A_.wvu.Cols" localSheetId="0" hidden="1">'●(3)①公立小児童'!#REF!,'●(3)①公立小児童'!#REF!</definedName>
    <definedName name="Z_A391C6FC_958D_464B_8B7C_177C0C55DB4A_.wvu.Cols" localSheetId="1" hidden="1">'●(3)②公立小職員数'!#REF!</definedName>
    <definedName name="Z_A391C6FC_958D_464B_8B7C_177C0C55DB4A_.wvu.Cols" localSheetId="2" hidden="1">'●(4)①公立中生徒数'!#REF!</definedName>
    <definedName name="Z_A391C6FC_958D_464B_8B7C_177C0C55DB4A_.wvu.Cols" localSheetId="3" hidden="1">'●(4)②公立中職員'!#REF!</definedName>
    <definedName name="Z_A391C6FC_958D_464B_8B7C_177C0C55DB4A_.wvu.Cols" localSheetId="5" hidden="1">'●(6)①県立高校生徒数'!#REF!</definedName>
    <definedName name="Z_A391C6FC_958D_464B_8B7C_177C0C55DB4A_.wvu.Cols" localSheetId="7" hidden="1">'●(6)④県立高校教職員'!#REF!</definedName>
    <definedName name="Z_A391C6FC_958D_464B_8B7C_177C0C55DB4A_.wvu.Cols" localSheetId="9" hidden="1">'●(7)②③特　学級数教職員数'!#REF!</definedName>
    <definedName name="Z_A391C6FC_958D_464B_8B7C_177C0C55DB4A_.wvu.PrintArea" localSheetId="4" hidden="1">'(5)①②公立義務教育学校児童生徒数'!$A$1:$AG$9</definedName>
    <definedName name="Z_A391C6FC_958D_464B_8B7C_177C0C55DB4A_.wvu.PrintArea" localSheetId="0" hidden="1">'●(3)①公立小児童'!$A$1:$AK$41</definedName>
    <definedName name="Z_A391C6FC_958D_464B_8B7C_177C0C55DB4A_.wvu.PrintArea" localSheetId="3" hidden="1">'●(4)②公立中職員'!$A$1:$AN$29</definedName>
    <definedName name="Z_A391C6FC_958D_464B_8B7C_177C0C55DB4A_.wvu.PrintArea" localSheetId="5" hidden="1">'●(6)①県立高校生徒数'!$A$1:$Q$117</definedName>
    <definedName name="Z_A391C6FC_958D_464B_8B7C_177C0C55DB4A_.wvu.PrintTitles" localSheetId="4" hidden="1">'(5)①②公立義務教育学校児童生徒数'!$2:$5</definedName>
    <definedName name="Z_A391C6FC_958D_464B_8B7C_177C0C55DB4A_.wvu.PrintTitles" localSheetId="0" hidden="1">'●(3)①公立小児童'!$2:$5</definedName>
    <definedName name="Z_A391C6FC_958D_464B_8B7C_177C0C55DB4A_.wvu.PrintTitles" localSheetId="1" hidden="1">'●(3)②公立小職員数'!$1:$4</definedName>
    <definedName name="Z_A391C6FC_958D_464B_8B7C_177C0C55DB4A_.wvu.PrintTitles" localSheetId="2" hidden="1">'●(4)①公立中生徒数'!$2:$5</definedName>
    <definedName name="Z_A391C6FC_958D_464B_8B7C_177C0C55DB4A_.wvu.PrintTitles" localSheetId="3" hidden="1">'●(4)②公立中職員'!$2:$4</definedName>
    <definedName name="Z_A391C6FC_958D_464B_8B7C_177C0C55DB4A_.wvu.PrintTitles" localSheetId="5" hidden="1">'●(6)①県立高校生徒数'!$2:$5</definedName>
    <definedName name="全範囲" localSheetId="4">'[1]〈小中）教職員課データ'!$E$3:$DG$288</definedName>
    <definedName name="全範囲">'[1]〈小中）教職員課データ'!$E$3:$DG$288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5" i="34" l="1"/>
  <c r="AI80" i="34"/>
  <c r="AH75" i="34"/>
  <c r="AG75" i="34"/>
  <c r="AF75" i="34"/>
  <c r="Z10" i="34"/>
  <c r="E41" i="31"/>
  <c r="D41" i="31"/>
  <c r="R10" i="33"/>
  <c r="T10" i="33"/>
  <c r="S10" i="33"/>
  <c r="C75" i="31"/>
  <c r="C30" i="33" l="1"/>
  <c r="Y9" i="34"/>
  <c r="Y10" i="34"/>
  <c r="H19" i="27"/>
  <c r="E19" i="27"/>
  <c r="D19" i="27"/>
  <c r="C19" i="27"/>
  <c r="V15" i="27"/>
  <c r="U15" i="27"/>
  <c r="W15" i="27" s="1"/>
  <c r="S15" i="27"/>
  <c r="R15" i="27"/>
  <c r="T15" i="27" s="1"/>
  <c r="P15" i="27"/>
  <c r="Q15" i="27" s="1"/>
  <c r="O15" i="27"/>
  <c r="M15" i="27"/>
  <c r="L15" i="27"/>
  <c r="N15" i="27" s="1"/>
  <c r="J15" i="27"/>
  <c r="I15" i="27"/>
  <c r="K15" i="27" s="1"/>
  <c r="G15" i="27"/>
  <c r="H15" i="27" s="1"/>
  <c r="F15" i="27"/>
  <c r="E15" i="27"/>
  <c r="D15" i="27"/>
  <c r="C15" i="27"/>
  <c r="X10" i="27"/>
  <c r="V10" i="27"/>
  <c r="W10" i="27" s="1"/>
  <c r="U10" i="27"/>
  <c r="S10" i="27"/>
  <c r="R10" i="27"/>
  <c r="P10" i="27"/>
  <c r="Q10" i="27" s="1"/>
  <c r="O10" i="27"/>
  <c r="M10" i="27"/>
  <c r="L10" i="27"/>
  <c r="N10" i="27" s="1"/>
  <c r="J10" i="27"/>
  <c r="K10" i="27" s="1"/>
  <c r="I10" i="27"/>
  <c r="G10" i="27"/>
  <c r="F10" i="27"/>
  <c r="D10" i="27"/>
  <c r="E10" i="27" s="1"/>
  <c r="C10" i="27"/>
  <c r="N16" i="27"/>
  <c r="N18" i="27"/>
  <c r="N17" i="27"/>
  <c r="T10" i="27"/>
  <c r="H10" i="27"/>
  <c r="E40" i="27"/>
  <c r="E41" i="27"/>
  <c r="H40" i="27"/>
  <c r="H41" i="27"/>
  <c r="K40" i="27"/>
  <c r="K41" i="27"/>
  <c r="N40" i="27"/>
  <c r="N41" i="27"/>
  <c r="Q40" i="27"/>
  <c r="Q41" i="27"/>
  <c r="T40" i="27"/>
  <c r="T41" i="27"/>
  <c r="W40" i="27"/>
  <c r="W41" i="27"/>
  <c r="Y16" i="27"/>
  <c r="X16" i="27"/>
  <c r="E24" i="27"/>
  <c r="W19" i="27"/>
  <c r="W18" i="27"/>
  <c r="W17" i="27"/>
  <c r="W16" i="27"/>
  <c r="T19" i="27"/>
  <c r="T18" i="27"/>
  <c r="T17" i="27"/>
  <c r="T16" i="27"/>
  <c r="Q19" i="27"/>
  <c r="Q18" i="27"/>
  <c r="Q17" i="27"/>
  <c r="Q16" i="27"/>
  <c r="N19" i="27"/>
  <c r="P19" i="27"/>
  <c r="S19" i="27"/>
  <c r="K19" i="27"/>
  <c r="K18" i="27"/>
  <c r="K17" i="27"/>
  <c r="K16" i="27"/>
  <c r="H18" i="27"/>
  <c r="H17" i="27"/>
  <c r="H16" i="27"/>
  <c r="W14" i="27"/>
  <c r="W13" i="27"/>
  <c r="W12" i="27"/>
  <c r="W11" i="27"/>
  <c r="T14" i="27"/>
  <c r="T13" i="27"/>
  <c r="T12" i="27"/>
  <c r="T11" i="27"/>
  <c r="Q14" i="27"/>
  <c r="Q13" i="27"/>
  <c r="Q12" i="27"/>
  <c r="Q11" i="27"/>
  <c r="N14" i="27"/>
  <c r="N13" i="27"/>
  <c r="N12" i="27"/>
  <c r="N11" i="27"/>
  <c r="K14" i="27"/>
  <c r="K13" i="27"/>
  <c r="K12" i="27"/>
  <c r="K11" i="27"/>
  <c r="H14" i="27"/>
  <c r="H13" i="27"/>
  <c r="H12" i="27"/>
  <c r="H11" i="27"/>
  <c r="E14" i="27"/>
  <c r="E13" i="27"/>
  <c r="E12" i="27"/>
  <c r="E11" i="27"/>
  <c r="W9" i="27"/>
  <c r="W8" i="27"/>
  <c r="W7" i="27"/>
  <c r="W6" i="27"/>
  <c r="W5" i="27"/>
  <c r="T6" i="27"/>
  <c r="T7" i="27"/>
  <c r="T8" i="27"/>
  <c r="T9" i="27"/>
  <c r="T5" i="27"/>
  <c r="Q9" i="27"/>
  <c r="Q8" i="27"/>
  <c r="Q7" i="27"/>
  <c r="Q6" i="27"/>
  <c r="Q5" i="27"/>
  <c r="N6" i="27"/>
  <c r="N7" i="27"/>
  <c r="N8" i="27"/>
  <c r="N9" i="27"/>
  <c r="N5" i="27"/>
  <c r="K6" i="27"/>
  <c r="K7" i="27"/>
  <c r="K8" i="27"/>
  <c r="K9" i="27"/>
  <c r="K5" i="27"/>
  <c r="H6" i="27"/>
  <c r="H7" i="27"/>
  <c r="H8" i="27"/>
  <c r="H9" i="27"/>
  <c r="H5" i="27"/>
  <c r="E6" i="27"/>
  <c r="E7" i="27"/>
  <c r="E8" i="27"/>
  <c r="E9" i="27"/>
  <c r="E5" i="27"/>
  <c r="AA47" i="27" l="1"/>
  <c r="X39" i="27"/>
  <c r="Z39" i="27" s="1"/>
  <c r="W39" i="27"/>
  <c r="T39" i="27"/>
  <c r="Q39" i="27"/>
  <c r="N39" i="27"/>
  <c r="K39" i="27"/>
  <c r="H39" i="27"/>
  <c r="E62" i="24"/>
  <c r="AH18" i="35"/>
  <c r="P61" i="34"/>
  <c r="I49" i="33"/>
  <c r="L49" i="33"/>
  <c r="O49" i="33"/>
  <c r="AJ13" i="31"/>
  <c r="F48" i="29"/>
  <c r="AQ37" i="29"/>
  <c r="AP37" i="29"/>
  <c r="AO37" i="29"/>
  <c r="AN37" i="29"/>
  <c r="AM37" i="29"/>
  <c r="AL37" i="29"/>
  <c r="AK37" i="29"/>
  <c r="AJ37" i="29"/>
  <c r="AH37" i="29"/>
  <c r="AG37" i="29"/>
  <c r="AF37" i="29"/>
  <c r="AE37" i="29"/>
  <c r="AD37" i="29"/>
  <c r="AC37" i="29"/>
  <c r="AB37" i="29"/>
  <c r="AA37" i="29"/>
  <c r="Z37" i="29"/>
  <c r="Y37" i="29"/>
  <c r="X37" i="29"/>
  <c r="AR36" i="29"/>
  <c r="AI36" i="29"/>
  <c r="AR35" i="29"/>
  <c r="AI35" i="29"/>
  <c r="AR34" i="29"/>
  <c r="AI34" i="29"/>
  <c r="AR33" i="29"/>
  <c r="AI33" i="29"/>
  <c r="AR32" i="29"/>
  <c r="AI32" i="29"/>
  <c r="AR31" i="29"/>
  <c r="AI31" i="29"/>
  <c r="AR30" i="29"/>
  <c r="AI30" i="29"/>
  <c r="AR29" i="29"/>
  <c r="AI29" i="29"/>
  <c r="AR28" i="29"/>
  <c r="AI28" i="29"/>
  <c r="AQ26" i="29"/>
  <c r="AP26" i="29"/>
  <c r="AO26" i="29"/>
  <c r="AN26" i="29"/>
  <c r="AM26" i="29"/>
  <c r="AL26" i="29"/>
  <c r="AK26" i="29"/>
  <c r="AJ26" i="29"/>
  <c r="AH26" i="29"/>
  <c r="AG26" i="29"/>
  <c r="AF26" i="29"/>
  <c r="AE26" i="29"/>
  <c r="AD26" i="29"/>
  <c r="AC26" i="29"/>
  <c r="AB26" i="29"/>
  <c r="AA26" i="29"/>
  <c r="Z26" i="29"/>
  <c r="Y26" i="29"/>
  <c r="X26" i="29"/>
  <c r="AI26" i="29" s="1"/>
  <c r="AR25" i="29"/>
  <c r="AI25" i="29"/>
  <c r="AR24" i="29"/>
  <c r="AI24" i="29"/>
  <c r="AR23" i="29"/>
  <c r="AI23" i="29"/>
  <c r="AR22" i="29"/>
  <c r="AI22" i="29"/>
  <c r="AR21" i="29"/>
  <c r="AI21" i="29"/>
  <c r="AR20" i="29"/>
  <c r="AI20" i="29"/>
  <c r="T29" i="29"/>
  <c r="R29" i="29"/>
  <c r="O29" i="29"/>
  <c r="N29" i="29"/>
  <c r="L29" i="29"/>
  <c r="K29" i="29"/>
  <c r="I29" i="29"/>
  <c r="H29" i="29"/>
  <c r="F29" i="29"/>
  <c r="E29" i="29"/>
  <c r="D29" i="29"/>
  <c r="S28" i="29"/>
  <c r="Q28" i="29"/>
  <c r="Q29" i="29" s="1"/>
  <c r="P28" i="29"/>
  <c r="M28" i="29"/>
  <c r="J28" i="29"/>
  <c r="U28" i="29" s="1"/>
  <c r="G28" i="29"/>
  <c r="S27" i="29"/>
  <c r="S29" i="29" s="1"/>
  <c r="Q27" i="29"/>
  <c r="P27" i="29"/>
  <c r="P29" i="29" s="1"/>
  <c r="M27" i="29"/>
  <c r="M29" i="29" s="1"/>
  <c r="J27" i="29"/>
  <c r="U27" i="29" s="1"/>
  <c r="G27" i="29"/>
  <c r="G29" i="29" s="1"/>
  <c r="T26" i="29"/>
  <c r="R26" i="29"/>
  <c r="O26" i="29"/>
  <c r="N26" i="29"/>
  <c r="L26" i="29"/>
  <c r="K26" i="29"/>
  <c r="I26" i="29"/>
  <c r="H26" i="29"/>
  <c r="F26" i="29"/>
  <c r="E26" i="29"/>
  <c r="D26" i="29"/>
  <c r="S25" i="29"/>
  <c r="Q25" i="29"/>
  <c r="Q26" i="29" s="1"/>
  <c r="P25" i="29"/>
  <c r="M25" i="29"/>
  <c r="J25" i="29"/>
  <c r="U25" i="29" s="1"/>
  <c r="G25" i="29"/>
  <c r="S24" i="29"/>
  <c r="Q24" i="29"/>
  <c r="P24" i="29"/>
  <c r="M24" i="29"/>
  <c r="J24" i="29"/>
  <c r="U24" i="29" s="1"/>
  <c r="G24" i="29"/>
  <c r="T23" i="29"/>
  <c r="S23" i="29"/>
  <c r="Q23" i="29"/>
  <c r="P23" i="29"/>
  <c r="P26" i="29" s="1"/>
  <c r="M23" i="29"/>
  <c r="J23" i="29"/>
  <c r="U23" i="29" s="1"/>
  <c r="G23" i="29"/>
  <c r="S22" i="29"/>
  <c r="S26" i="29" s="1"/>
  <c r="Q22" i="29"/>
  <c r="P22" i="29"/>
  <c r="M22" i="29"/>
  <c r="M26" i="29" s="1"/>
  <c r="J22" i="29"/>
  <c r="U22" i="29" s="1"/>
  <c r="U26" i="29" s="1"/>
  <c r="G22" i="29"/>
  <c r="G26" i="29" s="1"/>
  <c r="T21" i="29"/>
  <c r="R21" i="29"/>
  <c r="P21" i="29"/>
  <c r="O21" i="29"/>
  <c r="N21" i="29"/>
  <c r="M21" i="29"/>
  <c r="L21" i="29"/>
  <c r="K21" i="29"/>
  <c r="I21" i="29"/>
  <c r="H21" i="29"/>
  <c r="F21" i="29"/>
  <c r="E21" i="29"/>
  <c r="D21" i="29"/>
  <c r="S20" i="29"/>
  <c r="Q20" i="29"/>
  <c r="Q21" i="29" s="1"/>
  <c r="P20" i="29"/>
  <c r="M20" i="29"/>
  <c r="J20" i="29"/>
  <c r="U20" i="29" s="1"/>
  <c r="G20" i="29"/>
  <c r="G21" i="29" s="1"/>
  <c r="S19" i="29"/>
  <c r="S21" i="29" s="1"/>
  <c r="Q19" i="29"/>
  <c r="P19" i="29"/>
  <c r="M19" i="29"/>
  <c r="J19" i="29"/>
  <c r="U19" i="29" s="1"/>
  <c r="U21" i="29" s="1"/>
  <c r="G19" i="29"/>
  <c r="U18" i="29"/>
  <c r="S18" i="29"/>
  <c r="Q18" i="29"/>
  <c r="P18" i="29"/>
  <c r="M18" i="29"/>
  <c r="J18" i="29"/>
  <c r="G18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AR39" i="29"/>
  <c r="AI39" i="29"/>
  <c r="AR37" i="29" l="1"/>
  <c r="AI37" i="29"/>
  <c r="AR26" i="29"/>
  <c r="U29" i="29"/>
  <c r="J26" i="29"/>
  <c r="J29" i="29"/>
  <c r="J21" i="29"/>
  <c r="H48" i="29"/>
  <c r="S47" i="29"/>
  <c r="Q47" i="29"/>
  <c r="P47" i="29"/>
  <c r="M47" i="29"/>
  <c r="J47" i="29"/>
  <c r="U47" i="29" s="1"/>
  <c r="G47" i="29"/>
  <c r="S46" i="29"/>
  <c r="Q46" i="29"/>
  <c r="P46" i="29"/>
  <c r="M46" i="29"/>
  <c r="U46" i="29" s="1"/>
  <c r="J46" i="29"/>
  <c r="G46" i="29"/>
  <c r="S45" i="29"/>
  <c r="Q45" i="29"/>
  <c r="P45" i="29"/>
  <c r="M45" i="29"/>
  <c r="J45" i="29"/>
  <c r="U45" i="29" s="1"/>
  <c r="G45" i="29"/>
  <c r="O44" i="29"/>
  <c r="N44" i="29"/>
  <c r="M44" i="29"/>
  <c r="L44" i="29"/>
  <c r="K44" i="29"/>
  <c r="I44" i="29"/>
  <c r="H44" i="29"/>
  <c r="F44" i="29"/>
  <c r="E44" i="29"/>
  <c r="D44" i="29"/>
  <c r="S43" i="29"/>
  <c r="S44" i="29" s="1"/>
  <c r="Q43" i="29"/>
  <c r="Q44" i="29" s="1"/>
  <c r="P43" i="29"/>
  <c r="M43" i="29"/>
  <c r="J43" i="29"/>
  <c r="U43" i="29" s="1"/>
  <c r="G43" i="29"/>
  <c r="U42" i="29"/>
  <c r="S42" i="29"/>
  <c r="Q42" i="29"/>
  <c r="P42" i="29"/>
  <c r="P44" i="29" s="1"/>
  <c r="M42" i="29"/>
  <c r="J42" i="29"/>
  <c r="G42" i="29"/>
  <c r="G44" i="29" s="1"/>
  <c r="T41" i="29"/>
  <c r="O48" i="29"/>
  <c r="N48" i="29"/>
  <c r="L48" i="29"/>
  <c r="K48" i="29"/>
  <c r="I48" i="29"/>
  <c r="E48" i="29"/>
  <c r="D48" i="29"/>
  <c r="S40" i="29"/>
  <c r="Q40" i="29"/>
  <c r="P40" i="29"/>
  <c r="M40" i="29"/>
  <c r="J40" i="29"/>
  <c r="U40" i="29" s="1"/>
  <c r="G40" i="29"/>
  <c r="U39" i="29"/>
  <c r="S39" i="29"/>
  <c r="Q39" i="29"/>
  <c r="P39" i="29"/>
  <c r="M39" i="29"/>
  <c r="J39" i="29"/>
  <c r="U38" i="29"/>
  <c r="T38" i="29"/>
  <c r="S38" i="29"/>
  <c r="R38" i="29"/>
  <c r="R41" i="29" s="1"/>
  <c r="R48" i="29" s="1"/>
  <c r="Q38" i="29"/>
  <c r="P38" i="29"/>
  <c r="M38" i="29"/>
  <c r="J38" i="29"/>
  <c r="G38" i="29"/>
  <c r="S37" i="29"/>
  <c r="Q37" i="29"/>
  <c r="P37" i="29"/>
  <c r="M37" i="29"/>
  <c r="U37" i="29" s="1"/>
  <c r="J37" i="29"/>
  <c r="S36" i="29"/>
  <c r="Q36" i="29"/>
  <c r="P36" i="29"/>
  <c r="M36" i="29"/>
  <c r="J36" i="29"/>
  <c r="U36" i="29" s="1"/>
  <c r="G36" i="29"/>
  <c r="S35" i="29"/>
  <c r="Q35" i="29"/>
  <c r="P35" i="29"/>
  <c r="M35" i="29"/>
  <c r="J35" i="29"/>
  <c r="U35" i="29" s="1"/>
  <c r="G35" i="29"/>
  <c r="S34" i="29"/>
  <c r="Q34" i="29"/>
  <c r="P34" i="29"/>
  <c r="M34" i="29"/>
  <c r="J34" i="29"/>
  <c r="U34" i="29" s="1"/>
  <c r="G34" i="29"/>
  <c r="S33" i="29"/>
  <c r="Q33" i="29"/>
  <c r="P33" i="29"/>
  <c r="M33" i="29"/>
  <c r="U33" i="29" s="1"/>
  <c r="J33" i="29"/>
  <c r="G33" i="29"/>
  <c r="S32" i="29"/>
  <c r="Q32" i="29"/>
  <c r="P32" i="29"/>
  <c r="M32" i="29"/>
  <c r="J32" i="29"/>
  <c r="U32" i="29" s="1"/>
  <c r="G32" i="29"/>
  <c r="U31" i="29"/>
  <c r="S31" i="29"/>
  <c r="Q31" i="29"/>
  <c r="Q41" i="29" s="1"/>
  <c r="P31" i="29"/>
  <c r="M31" i="29"/>
  <c r="J31" i="29"/>
  <c r="G31" i="29"/>
  <c r="S30" i="29"/>
  <c r="S41" i="29" s="1"/>
  <c r="Q30" i="29"/>
  <c r="P30" i="29"/>
  <c r="M30" i="29"/>
  <c r="J30" i="29"/>
  <c r="G30" i="29"/>
  <c r="M12" i="29"/>
  <c r="L12" i="29"/>
  <c r="J12" i="29"/>
  <c r="I12" i="29"/>
  <c r="G12" i="29"/>
  <c r="F12" i="29"/>
  <c r="D12" i="29"/>
  <c r="C12" i="29"/>
  <c r="B12" i="29"/>
  <c r="P11" i="29"/>
  <c r="O11" i="29"/>
  <c r="N11" i="29"/>
  <c r="K11" i="29"/>
  <c r="H11" i="29"/>
  <c r="E11" i="29"/>
  <c r="P10" i="29"/>
  <c r="O10" i="29"/>
  <c r="N10" i="29"/>
  <c r="K10" i="29"/>
  <c r="H10" i="29"/>
  <c r="E10" i="29"/>
  <c r="P9" i="29"/>
  <c r="O9" i="29"/>
  <c r="N9" i="29"/>
  <c r="K9" i="29"/>
  <c r="H9" i="29"/>
  <c r="E9" i="29"/>
  <c r="P8" i="29"/>
  <c r="O8" i="29"/>
  <c r="N8" i="29"/>
  <c r="K8" i="29"/>
  <c r="H8" i="29"/>
  <c r="E8" i="29"/>
  <c r="P7" i="29"/>
  <c r="O7" i="29"/>
  <c r="N7" i="29"/>
  <c r="K7" i="29"/>
  <c r="H7" i="29"/>
  <c r="E7" i="29"/>
  <c r="P6" i="29"/>
  <c r="O6" i="29"/>
  <c r="N6" i="29"/>
  <c r="K6" i="29"/>
  <c r="H6" i="29"/>
  <c r="E6" i="29"/>
  <c r="P48" i="29" l="1"/>
  <c r="G48" i="29"/>
  <c r="M48" i="29"/>
  <c r="U44" i="29"/>
  <c r="T48" i="29"/>
  <c r="S48" i="29"/>
  <c r="J48" i="29"/>
  <c r="U30" i="29"/>
  <c r="U41" i="29" s="1"/>
  <c r="Q48" i="29"/>
  <c r="J44" i="29"/>
  <c r="T45" i="29"/>
  <c r="Q6" i="29"/>
  <c r="Q10" i="29"/>
  <c r="H12" i="29"/>
  <c r="Q9" i="29"/>
  <c r="E12" i="29"/>
  <c r="Q11" i="29"/>
  <c r="K12" i="29"/>
  <c r="N12" i="29"/>
  <c r="O12" i="29"/>
  <c r="P12" i="29"/>
  <c r="Q8" i="29"/>
  <c r="Q7" i="29"/>
  <c r="T33" i="30"/>
  <c r="Q33" i="30"/>
  <c r="N33" i="30"/>
  <c r="U21" i="30"/>
  <c r="M21" i="30"/>
  <c r="U20" i="30"/>
  <c r="M20" i="30"/>
  <c r="Q14" i="30"/>
  <c r="N14" i="30"/>
  <c r="K14" i="30"/>
  <c r="Z13" i="30"/>
  <c r="W13" i="30"/>
  <c r="T13" i="30"/>
  <c r="Q13" i="30"/>
  <c r="N13" i="30"/>
  <c r="K13" i="30"/>
  <c r="AC6" i="30"/>
  <c r="AB6" i="30"/>
  <c r="AA6" i="30"/>
  <c r="T6" i="30"/>
  <c r="W6" i="30"/>
  <c r="Z6" i="30"/>
  <c r="U48" i="29" l="1"/>
  <c r="Q12" i="29"/>
  <c r="AB50" i="27"/>
  <c r="AA50" i="27"/>
  <c r="AB49" i="27"/>
  <c r="AA49" i="27"/>
  <c r="AB48" i="27"/>
  <c r="AA48" i="27"/>
  <c r="AB47" i="27"/>
  <c r="AB46" i="27"/>
  <c r="AA46" i="27"/>
  <c r="AA51" i="27" s="1"/>
  <c r="H32" i="27"/>
  <c r="L19" i="27"/>
  <c r="W45" i="27"/>
  <c r="V45" i="27"/>
  <c r="U45" i="27"/>
  <c r="S45" i="27"/>
  <c r="R45" i="27"/>
  <c r="P45" i="27"/>
  <c r="O45" i="27"/>
  <c r="M45" i="27"/>
  <c r="L45" i="27"/>
  <c r="J45" i="27"/>
  <c r="I45" i="27"/>
  <c r="G45" i="27"/>
  <c r="F45" i="27"/>
  <c r="D45" i="27"/>
  <c r="C45" i="27"/>
  <c r="E45" i="27" s="1"/>
  <c r="W44" i="27"/>
  <c r="T44" i="27"/>
  <c r="Q44" i="27"/>
  <c r="N44" i="27"/>
  <c r="N45" i="27" s="1"/>
  <c r="K44" i="27"/>
  <c r="H44" i="27"/>
  <c r="E44" i="27"/>
  <c r="W43" i="27"/>
  <c r="T43" i="27"/>
  <c r="Q43" i="27"/>
  <c r="N43" i="27"/>
  <c r="K43" i="27"/>
  <c r="H43" i="27"/>
  <c r="E43" i="27"/>
  <c r="W42" i="27"/>
  <c r="T42" i="27"/>
  <c r="T45" i="27" s="1"/>
  <c r="Q42" i="27"/>
  <c r="Q45" i="27" s="1"/>
  <c r="N42" i="27"/>
  <c r="K42" i="27"/>
  <c r="K45" i="27" s="1"/>
  <c r="H42" i="27"/>
  <c r="H45" i="27" s="1"/>
  <c r="E42" i="27"/>
  <c r="D41" i="27"/>
  <c r="C41" i="27"/>
  <c r="E39" i="27"/>
  <c r="V38" i="27"/>
  <c r="U38" i="27"/>
  <c r="S38" i="27"/>
  <c r="R38" i="27"/>
  <c r="P38" i="27"/>
  <c r="O38" i="27"/>
  <c r="M38" i="27"/>
  <c r="Y38" i="27" s="1"/>
  <c r="L38" i="27"/>
  <c r="J38" i="27"/>
  <c r="I38" i="27"/>
  <c r="G38" i="27"/>
  <c r="F38" i="27"/>
  <c r="D38" i="27"/>
  <c r="C38" i="27"/>
  <c r="E38" i="27" s="1"/>
  <c r="W37" i="27"/>
  <c r="T37" i="27"/>
  <c r="Q37" i="27"/>
  <c r="N37" i="27"/>
  <c r="K37" i="27"/>
  <c r="H37" i="27"/>
  <c r="W36" i="27"/>
  <c r="T36" i="27"/>
  <c r="Q36" i="27"/>
  <c r="N36" i="27"/>
  <c r="N38" i="27" s="1"/>
  <c r="K36" i="27"/>
  <c r="H36" i="27"/>
  <c r="W35" i="27"/>
  <c r="W38" i="27" s="1"/>
  <c r="T35" i="27"/>
  <c r="T38" i="27" s="1"/>
  <c r="Q35" i="27"/>
  <c r="Q38" i="27" s="1"/>
  <c r="N35" i="27"/>
  <c r="K35" i="27"/>
  <c r="H35" i="27"/>
  <c r="H38" i="27" s="1"/>
  <c r="V34" i="27"/>
  <c r="U34" i="27"/>
  <c r="T34" i="27"/>
  <c r="S34" i="27"/>
  <c r="R34" i="27"/>
  <c r="P34" i="27"/>
  <c r="O34" i="27"/>
  <c r="N34" i="27"/>
  <c r="M34" i="27"/>
  <c r="L34" i="27"/>
  <c r="J34" i="27"/>
  <c r="I34" i="27"/>
  <c r="G34" i="27"/>
  <c r="F34" i="27"/>
  <c r="D34" i="27"/>
  <c r="E34" i="27" s="1"/>
  <c r="C34" i="27"/>
  <c r="W33" i="27"/>
  <c r="T33" i="27"/>
  <c r="Q33" i="27"/>
  <c r="N33" i="27"/>
  <c r="K33" i="27"/>
  <c r="H33" i="27"/>
  <c r="E33" i="27"/>
  <c r="W32" i="27"/>
  <c r="T32" i="27"/>
  <c r="Q32" i="27"/>
  <c r="N32" i="27"/>
  <c r="K32" i="27"/>
  <c r="E32" i="27"/>
  <c r="W31" i="27"/>
  <c r="W34" i="27" s="1"/>
  <c r="T31" i="27"/>
  <c r="Q31" i="27"/>
  <c r="Q34" i="27" s="1"/>
  <c r="N31" i="27"/>
  <c r="K31" i="27"/>
  <c r="K34" i="27" s="1"/>
  <c r="H31" i="27"/>
  <c r="E31" i="27"/>
  <c r="W30" i="27"/>
  <c r="V30" i="27"/>
  <c r="U30" i="27"/>
  <c r="T30" i="27"/>
  <c r="S30" i="27"/>
  <c r="R30" i="27"/>
  <c r="P30" i="27"/>
  <c r="O30" i="27"/>
  <c r="N30" i="27"/>
  <c r="M30" i="27"/>
  <c r="L30" i="27"/>
  <c r="J30" i="27"/>
  <c r="I30" i="27"/>
  <c r="G30" i="27"/>
  <c r="F30" i="27"/>
  <c r="D30" i="27"/>
  <c r="C30" i="27"/>
  <c r="W29" i="27"/>
  <c r="T29" i="27"/>
  <c r="Q29" i="27"/>
  <c r="N29" i="27"/>
  <c r="K29" i="27"/>
  <c r="H29" i="27"/>
  <c r="E29" i="27"/>
  <c r="W28" i="27"/>
  <c r="T28" i="27"/>
  <c r="Q28" i="27"/>
  <c r="Q30" i="27" s="1"/>
  <c r="N28" i="27"/>
  <c r="K28" i="27"/>
  <c r="K30" i="27" s="1"/>
  <c r="H28" i="27"/>
  <c r="H30" i="27" s="1"/>
  <c r="E28" i="27"/>
  <c r="V27" i="27"/>
  <c r="U27" i="27"/>
  <c r="S27" i="27"/>
  <c r="R27" i="27"/>
  <c r="Q27" i="27"/>
  <c r="P27" i="27"/>
  <c r="O27" i="27"/>
  <c r="M27" i="27"/>
  <c r="L27" i="27"/>
  <c r="K27" i="27"/>
  <c r="J27" i="27"/>
  <c r="I27" i="27"/>
  <c r="G27" i="27"/>
  <c r="F27" i="27"/>
  <c r="D27" i="27"/>
  <c r="C27" i="27"/>
  <c r="E27" i="27" s="1"/>
  <c r="W26" i="27"/>
  <c r="T26" i="27"/>
  <c r="Q26" i="27"/>
  <c r="N26" i="27"/>
  <c r="K26" i="27"/>
  <c r="H26" i="27"/>
  <c r="E26" i="27"/>
  <c r="W25" i="27"/>
  <c r="W27" i="27" s="1"/>
  <c r="T25" i="27"/>
  <c r="Q25" i="27"/>
  <c r="N25" i="27"/>
  <c r="K25" i="27"/>
  <c r="H25" i="27"/>
  <c r="E25" i="27"/>
  <c r="W24" i="27"/>
  <c r="T24" i="27"/>
  <c r="T27" i="27" s="1"/>
  <c r="Q24" i="27"/>
  <c r="N24" i="27"/>
  <c r="N27" i="27" s="1"/>
  <c r="K24" i="27"/>
  <c r="H24" i="27"/>
  <c r="H27" i="27" s="1"/>
  <c r="V23" i="27"/>
  <c r="U23" i="27"/>
  <c r="S23" i="27"/>
  <c r="R23" i="27"/>
  <c r="P23" i="27"/>
  <c r="O23" i="27"/>
  <c r="M23" i="27"/>
  <c r="L23" i="27"/>
  <c r="K23" i="27"/>
  <c r="J23" i="27"/>
  <c r="I23" i="27"/>
  <c r="G23" i="27"/>
  <c r="F23" i="27"/>
  <c r="D23" i="27"/>
  <c r="C23" i="27"/>
  <c r="E23" i="27" s="1"/>
  <c r="W22" i="27"/>
  <c r="T22" i="27"/>
  <c r="Q22" i="27"/>
  <c r="N22" i="27"/>
  <c r="K22" i="27"/>
  <c r="H22" i="27"/>
  <c r="H23" i="27" s="1"/>
  <c r="E22" i="27"/>
  <c r="W21" i="27"/>
  <c r="T21" i="27"/>
  <c r="Q21" i="27"/>
  <c r="Q23" i="27" s="1"/>
  <c r="N21" i="27"/>
  <c r="K21" i="27"/>
  <c r="H21" i="27"/>
  <c r="E21" i="27"/>
  <c r="W20" i="27"/>
  <c r="W23" i="27" s="1"/>
  <c r="T20" i="27"/>
  <c r="T23" i="27" s="1"/>
  <c r="Q20" i="27"/>
  <c r="N20" i="27"/>
  <c r="N23" i="27" s="1"/>
  <c r="K20" i="27"/>
  <c r="H20" i="27"/>
  <c r="E20" i="27"/>
  <c r="V19" i="27"/>
  <c r="U19" i="27"/>
  <c r="R19" i="27"/>
  <c r="O19" i="27"/>
  <c r="M19" i="27"/>
  <c r="J19" i="27"/>
  <c r="I19" i="27"/>
  <c r="G19" i="27"/>
  <c r="F19" i="27"/>
  <c r="E18" i="27"/>
  <c r="E17" i="27"/>
  <c r="E16" i="27"/>
  <c r="AB45" i="27"/>
  <c r="AB41" i="27"/>
  <c r="AB38" i="27"/>
  <c r="AB34" i="27"/>
  <c r="AB30" i="27"/>
  <c r="AB27" i="27"/>
  <c r="AB23" i="27"/>
  <c r="AB19" i="27"/>
  <c r="AB15" i="27"/>
  <c r="AB10" i="27"/>
  <c r="AA45" i="27"/>
  <c r="AA41" i="27"/>
  <c r="AA38" i="27"/>
  <c r="AA34" i="27"/>
  <c r="AA30" i="27"/>
  <c r="AA27" i="27"/>
  <c r="AA23" i="27"/>
  <c r="AA19" i="27"/>
  <c r="AA15" i="27"/>
  <c r="AA10" i="27"/>
  <c r="AB51" i="27" l="1"/>
  <c r="K38" i="27"/>
  <c r="E30" i="27"/>
  <c r="H34" i="27"/>
  <c r="M83" i="24" l="1"/>
  <c r="J76" i="24"/>
  <c r="J64" i="24"/>
  <c r="J39" i="24"/>
  <c r="M35" i="24"/>
  <c r="O8" i="24"/>
  <c r="N8" i="24"/>
  <c r="AC10" i="34" l="1"/>
  <c r="AD10" i="34"/>
  <c r="AE10" i="34"/>
  <c r="Y8" i="34"/>
  <c r="N8" i="34"/>
  <c r="Z100" i="34"/>
  <c r="R100" i="34"/>
  <c r="S100" i="34"/>
  <c r="T100" i="34"/>
  <c r="U100" i="34"/>
  <c r="V100" i="34"/>
  <c r="W100" i="34"/>
  <c r="X100" i="34"/>
  <c r="Q100" i="34"/>
  <c r="P100" i="34"/>
  <c r="O100" i="34"/>
  <c r="E100" i="34"/>
  <c r="F100" i="34"/>
  <c r="G100" i="34"/>
  <c r="H100" i="34"/>
  <c r="I100" i="34"/>
  <c r="J100" i="34"/>
  <c r="K100" i="34"/>
  <c r="L100" i="34"/>
  <c r="M100" i="34"/>
  <c r="D100" i="34"/>
  <c r="C100" i="34"/>
  <c r="K30" i="33"/>
  <c r="I11" i="33"/>
  <c r="I6" i="33"/>
  <c r="I7" i="33"/>
  <c r="I8" i="33"/>
  <c r="I9" i="33"/>
  <c r="I10" i="33"/>
  <c r="F6" i="33"/>
  <c r="F11" i="33"/>
  <c r="H11" i="33"/>
  <c r="G11" i="33"/>
  <c r="I12" i="33"/>
  <c r="L12" i="33"/>
  <c r="O12" i="33"/>
  <c r="I13" i="33"/>
  <c r="L13" i="33"/>
  <c r="O13" i="33"/>
  <c r="I14" i="33"/>
  <c r="L14" i="33"/>
  <c r="O14" i="33"/>
  <c r="I15" i="33"/>
  <c r="L15" i="33"/>
  <c r="O15" i="33"/>
  <c r="I16" i="33"/>
  <c r="L16" i="33"/>
  <c r="O16" i="33"/>
  <c r="I17" i="33"/>
  <c r="L17" i="33"/>
  <c r="O17" i="33"/>
  <c r="I18" i="33"/>
  <c r="L18" i="33"/>
  <c r="O18" i="33"/>
  <c r="I19" i="33"/>
  <c r="L19" i="33"/>
  <c r="O19" i="33"/>
  <c r="I20" i="33"/>
  <c r="L20" i="33"/>
  <c r="O20" i="33"/>
  <c r="I21" i="33"/>
  <c r="L21" i="33"/>
  <c r="O21" i="33"/>
  <c r="I22" i="33"/>
  <c r="L22" i="33"/>
  <c r="O22" i="33"/>
  <c r="I23" i="33"/>
  <c r="L23" i="33"/>
  <c r="O23" i="33"/>
  <c r="I24" i="33"/>
  <c r="L24" i="33"/>
  <c r="O24" i="33"/>
  <c r="I25" i="33"/>
  <c r="L25" i="33"/>
  <c r="O25" i="33"/>
  <c r="I26" i="33"/>
  <c r="L26" i="33"/>
  <c r="O26" i="33"/>
  <c r="I27" i="33"/>
  <c r="L27" i="33"/>
  <c r="O27" i="33"/>
  <c r="I28" i="33"/>
  <c r="L28" i="33"/>
  <c r="O28" i="33"/>
  <c r="I29" i="33"/>
  <c r="L29" i="33"/>
  <c r="O29" i="33"/>
  <c r="C176" i="32" l="1"/>
  <c r="D176" i="32"/>
  <c r="E176" i="32"/>
  <c r="F176" i="32"/>
  <c r="G176" i="32"/>
  <c r="H176" i="32"/>
  <c r="I176" i="32"/>
  <c r="J176" i="32"/>
  <c r="K176" i="32"/>
  <c r="L176" i="32"/>
  <c r="M176" i="32"/>
  <c r="I74" i="31"/>
  <c r="I72" i="31"/>
  <c r="I71" i="31"/>
  <c r="I69" i="31"/>
  <c r="I68" i="31"/>
  <c r="I67" i="31"/>
  <c r="I65" i="31"/>
  <c r="I64" i="31"/>
  <c r="I63" i="31"/>
  <c r="I62" i="31"/>
  <c r="I61" i="31"/>
  <c r="I60" i="31"/>
  <c r="I59" i="31"/>
  <c r="I58" i="31"/>
  <c r="I57" i="31"/>
  <c r="I56" i="31"/>
  <c r="I55" i="31"/>
  <c r="I54" i="31"/>
  <c r="I53" i="31"/>
  <c r="I52" i="31"/>
  <c r="I51" i="31"/>
  <c r="I50" i="31"/>
  <c r="I49" i="31"/>
  <c r="I48" i="31"/>
  <c r="I47" i="31"/>
  <c r="I46" i="31"/>
  <c r="I45" i="31"/>
  <c r="I44" i="31"/>
  <c r="H75" i="31"/>
  <c r="J75" i="31"/>
  <c r="V105" i="33" l="1"/>
  <c r="AL100" i="34"/>
  <c r="AM100" i="34"/>
  <c r="AK100" i="34"/>
  <c r="AJ100" i="34"/>
  <c r="AI100" i="34"/>
  <c r="AG100" i="34"/>
  <c r="AH100" i="34"/>
  <c r="AF100" i="34"/>
  <c r="AC100" i="34"/>
  <c r="AD100" i="34"/>
  <c r="AE100" i="34"/>
  <c r="AA100" i="34"/>
  <c r="AB100" i="34"/>
  <c r="W101" i="33"/>
  <c r="V101" i="33"/>
  <c r="Q101" i="33"/>
  <c r="P101" i="33"/>
  <c r="N101" i="33"/>
  <c r="M101" i="33"/>
  <c r="K101" i="33"/>
  <c r="J101" i="33"/>
  <c r="E101" i="33"/>
  <c r="G101" i="33"/>
  <c r="H101" i="33"/>
  <c r="D101" i="33"/>
  <c r="C101" i="33"/>
  <c r="X9" i="33"/>
  <c r="T9" i="33"/>
  <c r="S9" i="33"/>
  <c r="R9" i="33"/>
  <c r="O9" i="33"/>
  <c r="L9" i="33"/>
  <c r="F9" i="33"/>
  <c r="P17" i="28"/>
  <c r="O17" i="28"/>
  <c r="N17" i="28"/>
  <c r="M17" i="28"/>
  <c r="S101" i="33" l="1"/>
  <c r="U9" i="33"/>
  <c r="Q17" i="28"/>
  <c r="U118" i="31" l="1"/>
  <c r="AF118" i="31"/>
  <c r="AE118" i="31"/>
  <c r="AE120" i="31"/>
  <c r="T122" i="31"/>
  <c r="S122" i="31"/>
  <c r="U122" i="31" s="1"/>
  <c r="Q122" i="31"/>
  <c r="P122" i="31"/>
  <c r="R122" i="31" s="1"/>
  <c r="N122" i="31"/>
  <c r="M122" i="31"/>
  <c r="O122" i="31" s="1"/>
  <c r="G61" i="24"/>
  <c r="J61" i="24"/>
  <c r="M61" i="24"/>
  <c r="N61" i="24"/>
  <c r="P61" i="24" s="1"/>
  <c r="O61" i="24"/>
  <c r="AM7" i="29" l="1"/>
  <c r="AP36" i="28" l="1"/>
  <c r="AQ36" i="28"/>
  <c r="X8" i="26" l="1"/>
  <c r="X9" i="26"/>
  <c r="X10" i="26"/>
  <c r="X11" i="26"/>
  <c r="X12" i="26"/>
  <c r="X13" i="26"/>
  <c r="X14" i="26"/>
  <c r="X15" i="26"/>
  <c r="X16" i="26"/>
  <c r="X17" i="26"/>
  <c r="X18" i="26"/>
  <c r="X19" i="26"/>
  <c r="X20" i="26"/>
  <c r="X21" i="26"/>
  <c r="X22" i="26"/>
  <c r="X23" i="26"/>
  <c r="X24" i="26"/>
  <c r="X25" i="26"/>
  <c r="X26" i="26"/>
  <c r="X27" i="26"/>
  <c r="X28" i="26"/>
  <c r="I66" i="31"/>
  <c r="V50" i="27" l="1"/>
  <c r="W50" i="27" s="1"/>
  <c r="U50" i="27"/>
  <c r="S50" i="27"/>
  <c r="R50" i="27"/>
  <c r="T50" i="27" s="1"/>
  <c r="P50" i="27"/>
  <c r="O50" i="27"/>
  <c r="Q50" i="27" s="1"/>
  <c r="M50" i="27"/>
  <c r="L50" i="27"/>
  <c r="J50" i="27"/>
  <c r="I50" i="27"/>
  <c r="G50" i="27"/>
  <c r="F50" i="27"/>
  <c r="D50" i="27"/>
  <c r="C50" i="27"/>
  <c r="V49" i="27"/>
  <c r="U49" i="27"/>
  <c r="S49" i="27"/>
  <c r="R49" i="27"/>
  <c r="P49" i="27"/>
  <c r="O49" i="27"/>
  <c r="M49" i="27"/>
  <c r="L49" i="27"/>
  <c r="J49" i="27"/>
  <c r="I49" i="27"/>
  <c r="G49" i="27"/>
  <c r="F49" i="27"/>
  <c r="D49" i="27"/>
  <c r="C49" i="27"/>
  <c r="E49" i="27" s="1"/>
  <c r="V48" i="27"/>
  <c r="U48" i="27"/>
  <c r="S48" i="27"/>
  <c r="R48" i="27"/>
  <c r="P48" i="27"/>
  <c r="O48" i="27"/>
  <c r="M48" i="27"/>
  <c r="L48" i="27"/>
  <c r="J48" i="27"/>
  <c r="I48" i="27"/>
  <c r="G48" i="27"/>
  <c r="F48" i="27"/>
  <c r="D48" i="27"/>
  <c r="C48" i="27"/>
  <c r="V47" i="27"/>
  <c r="U47" i="27"/>
  <c r="S47" i="27"/>
  <c r="R47" i="27"/>
  <c r="P47" i="27"/>
  <c r="O47" i="27"/>
  <c r="M47" i="27"/>
  <c r="L47" i="27"/>
  <c r="J47" i="27"/>
  <c r="I47" i="27"/>
  <c r="G47" i="27"/>
  <c r="F47" i="27"/>
  <c r="D47" i="27"/>
  <c r="C47" i="27"/>
  <c r="V46" i="27"/>
  <c r="U46" i="27"/>
  <c r="S46" i="27"/>
  <c r="R46" i="27"/>
  <c r="P46" i="27"/>
  <c r="O46" i="27"/>
  <c r="M46" i="27"/>
  <c r="L46" i="27"/>
  <c r="J46" i="27"/>
  <c r="I46" i="27"/>
  <c r="G46" i="27"/>
  <c r="F46" i="27"/>
  <c r="D46" i="27"/>
  <c r="C46" i="27"/>
  <c r="E46" i="27" s="1"/>
  <c r="Y45" i="27"/>
  <c r="X45" i="27"/>
  <c r="Z45" i="27" s="1"/>
  <c r="Y44" i="27"/>
  <c r="X44" i="27"/>
  <c r="Y43" i="27"/>
  <c r="X43" i="27"/>
  <c r="Y42" i="27"/>
  <c r="X42" i="27"/>
  <c r="X41" i="27"/>
  <c r="Y40" i="27"/>
  <c r="X40" i="27"/>
  <c r="Y39" i="27"/>
  <c r="X38" i="27"/>
  <c r="Y37" i="27"/>
  <c r="X37" i="27"/>
  <c r="X36" i="27"/>
  <c r="Y35" i="27"/>
  <c r="X35" i="27"/>
  <c r="X34" i="27"/>
  <c r="Y33" i="27"/>
  <c r="X33" i="27"/>
  <c r="Y32" i="27"/>
  <c r="X32" i="27"/>
  <c r="Y31" i="27"/>
  <c r="X31" i="27"/>
  <c r="Y30" i="27"/>
  <c r="X30" i="27"/>
  <c r="Y29" i="27"/>
  <c r="X29" i="27"/>
  <c r="Z29" i="27" s="1"/>
  <c r="Y28" i="27"/>
  <c r="X28" i="27"/>
  <c r="Y26" i="27"/>
  <c r="X26" i="27"/>
  <c r="Y25" i="27"/>
  <c r="X25" i="27"/>
  <c r="Y24" i="27"/>
  <c r="X24" i="27"/>
  <c r="X23" i="27"/>
  <c r="Y22" i="27"/>
  <c r="X22" i="27"/>
  <c r="Y21" i="27"/>
  <c r="X21" i="27"/>
  <c r="Y20" i="27"/>
  <c r="X20" i="27"/>
  <c r="Y19" i="27"/>
  <c r="X19" i="27"/>
  <c r="Y18" i="27"/>
  <c r="X18" i="27"/>
  <c r="Y17" i="27"/>
  <c r="X17" i="27"/>
  <c r="X15" i="27"/>
  <c r="Y14" i="27"/>
  <c r="X14" i="27"/>
  <c r="Y13" i="27"/>
  <c r="X13" i="27"/>
  <c r="Y12" i="27"/>
  <c r="X12" i="27"/>
  <c r="Y11" i="27"/>
  <c r="X11" i="27"/>
  <c r="Z11" i="27" s="1"/>
  <c r="Y9" i="27"/>
  <c r="Y50" i="27" s="1"/>
  <c r="X9" i="27"/>
  <c r="X50" i="27" s="1"/>
  <c r="Y8" i="27"/>
  <c r="X8" i="27"/>
  <c r="Y7" i="27"/>
  <c r="X7" i="27"/>
  <c r="Y6" i="27"/>
  <c r="X6" i="27"/>
  <c r="Y5" i="27"/>
  <c r="X5" i="27"/>
  <c r="T47" i="27" l="1"/>
  <c r="Z19" i="27"/>
  <c r="W46" i="27"/>
  <c r="N50" i="27"/>
  <c r="N48" i="27"/>
  <c r="K48" i="27"/>
  <c r="H50" i="27"/>
  <c r="H46" i="27"/>
  <c r="X46" i="27"/>
  <c r="Z50" i="27"/>
  <c r="Z18" i="27"/>
  <c r="Z40" i="27"/>
  <c r="Z28" i="27"/>
  <c r="Q47" i="27"/>
  <c r="K49" i="27"/>
  <c r="W49" i="27"/>
  <c r="W48" i="27"/>
  <c r="Z25" i="27"/>
  <c r="W47" i="27"/>
  <c r="Z8" i="27"/>
  <c r="U51" i="27"/>
  <c r="Q48" i="27"/>
  <c r="T49" i="27"/>
  <c r="K50" i="27"/>
  <c r="Y46" i="27"/>
  <c r="Z46" i="27" s="1"/>
  <c r="R51" i="27"/>
  <c r="S51" i="27"/>
  <c r="I51" i="27"/>
  <c r="J51" i="27"/>
  <c r="Q49" i="27"/>
  <c r="X48" i="27"/>
  <c r="Z9" i="27"/>
  <c r="Z14" i="27"/>
  <c r="Z24" i="27"/>
  <c r="Z32" i="27"/>
  <c r="Z12" i="27"/>
  <c r="Z17" i="27"/>
  <c r="T48" i="27"/>
  <c r="T46" i="27"/>
  <c r="K46" i="27"/>
  <c r="K47" i="27"/>
  <c r="Z5" i="27"/>
  <c r="Z35" i="27"/>
  <c r="N46" i="27"/>
  <c r="N47" i="27"/>
  <c r="M51" i="27"/>
  <c r="Z13" i="27"/>
  <c r="O51" i="27"/>
  <c r="N49" i="27"/>
  <c r="P51" i="27"/>
  <c r="Z16" i="27"/>
  <c r="Z31" i="27"/>
  <c r="Z37" i="27"/>
  <c r="G51" i="27"/>
  <c r="Q46" i="27"/>
  <c r="H47" i="27"/>
  <c r="H48" i="27"/>
  <c r="E50" i="27"/>
  <c r="H49" i="27"/>
  <c r="Z33" i="27"/>
  <c r="Y27" i="27"/>
  <c r="Z30" i="27"/>
  <c r="Z44" i="27"/>
  <c r="X49" i="27"/>
  <c r="Z42" i="27"/>
  <c r="Z43" i="27"/>
  <c r="Z36" i="27"/>
  <c r="Y47" i="27"/>
  <c r="Y34" i="27"/>
  <c r="Z34" i="27" s="1"/>
  <c r="X47" i="27"/>
  <c r="Z26" i="27"/>
  <c r="Y48" i="27"/>
  <c r="D51" i="27"/>
  <c r="Z20" i="27"/>
  <c r="Z21" i="27"/>
  <c r="Z22" i="27"/>
  <c r="E47" i="27"/>
  <c r="E48" i="27"/>
  <c r="Z38" i="27"/>
  <c r="Y10" i="27"/>
  <c r="Z10" i="27" s="1"/>
  <c r="Y15" i="27"/>
  <c r="Z15" i="27" s="1"/>
  <c r="X27" i="27"/>
  <c r="Y41" i="27"/>
  <c r="Z41" i="27" s="1"/>
  <c r="C51" i="27"/>
  <c r="L51" i="27"/>
  <c r="F51" i="27"/>
  <c r="V51" i="27"/>
  <c r="Y23" i="27"/>
  <c r="Z23" i="27" s="1"/>
  <c r="Z6" i="27"/>
  <c r="Z7" i="27"/>
  <c r="Y49" i="27"/>
  <c r="T51" i="27" l="1"/>
  <c r="Q51" i="27"/>
  <c r="K51" i="27"/>
  <c r="W51" i="27"/>
  <c r="N51" i="27"/>
  <c r="H51" i="27"/>
  <c r="Z48" i="27"/>
  <c r="Z49" i="27"/>
  <c r="Z27" i="27"/>
  <c r="Z47" i="27"/>
  <c r="X51" i="27"/>
  <c r="E51" i="27"/>
  <c r="Y51" i="27"/>
  <c r="Z51" i="27" l="1"/>
  <c r="AP24" i="35"/>
  <c r="AJ110" i="31" l="1"/>
  <c r="AE49" i="31" l="1"/>
  <c r="AJ25" i="31"/>
  <c r="E114" i="24" l="1"/>
  <c r="E110" i="24" l="1"/>
  <c r="C22" i="25"/>
  <c r="G52" i="24"/>
  <c r="J52" i="24"/>
  <c r="M52" i="24"/>
  <c r="N52" i="24"/>
  <c r="O52" i="24"/>
  <c r="G51" i="24"/>
  <c r="J51" i="24"/>
  <c r="M51" i="24"/>
  <c r="N51" i="24"/>
  <c r="O51" i="24"/>
  <c r="G48" i="24"/>
  <c r="J48" i="24"/>
  <c r="M48" i="24"/>
  <c r="N48" i="24"/>
  <c r="O48" i="24"/>
  <c r="G47" i="24"/>
  <c r="J47" i="24"/>
  <c r="M47" i="24"/>
  <c r="N47" i="24"/>
  <c r="O47" i="24"/>
  <c r="G49" i="24"/>
  <c r="J49" i="24"/>
  <c r="M49" i="24"/>
  <c r="N49" i="24"/>
  <c r="O49" i="24"/>
  <c r="G41" i="24"/>
  <c r="K31" i="24"/>
  <c r="P52" i="24" l="1"/>
  <c r="P51" i="24"/>
  <c r="P49" i="24"/>
  <c r="P48" i="24"/>
  <c r="P47" i="24"/>
  <c r="G30" i="33" l="1"/>
  <c r="AC131" i="31" l="1"/>
  <c r="Z131" i="31"/>
  <c r="W131" i="31"/>
  <c r="AE6" i="31"/>
  <c r="AE163" i="31"/>
  <c r="R45" i="31"/>
  <c r="R46" i="31"/>
  <c r="R42" i="31"/>
  <c r="R74" i="31"/>
  <c r="R73" i="31"/>
  <c r="R72" i="31"/>
  <c r="R71" i="31"/>
  <c r="R70" i="31"/>
  <c r="R69" i="31"/>
  <c r="R68" i="31"/>
  <c r="R67" i="31"/>
  <c r="R66" i="31"/>
  <c r="R65" i="31"/>
  <c r="R64" i="31"/>
  <c r="R63" i="31"/>
  <c r="R62" i="31"/>
  <c r="R61" i="31"/>
  <c r="R60" i="31"/>
  <c r="R59" i="31"/>
  <c r="R58" i="31"/>
  <c r="R57" i="31"/>
  <c r="R56" i="31"/>
  <c r="R55" i="31"/>
  <c r="R54" i="31"/>
  <c r="R53" i="31"/>
  <c r="R52" i="31"/>
  <c r="R51" i="31"/>
  <c r="R50" i="31"/>
  <c r="R49" i="31"/>
  <c r="R48" i="31"/>
  <c r="R47" i="31"/>
  <c r="R44" i="31"/>
  <c r="R43" i="31"/>
  <c r="R39" i="31"/>
  <c r="N41" i="32" l="1"/>
  <c r="N42" i="32"/>
  <c r="N43" i="32"/>
  <c r="N44" i="32"/>
  <c r="N45" i="32"/>
  <c r="N46" i="32"/>
  <c r="N47" i="32"/>
  <c r="N48" i="32"/>
  <c r="N49" i="32"/>
  <c r="N50" i="32"/>
  <c r="N51" i="32"/>
  <c r="N52" i="32"/>
  <c r="N53" i="32"/>
  <c r="N54" i="32"/>
  <c r="N55" i="32"/>
  <c r="N56" i="32"/>
  <c r="N57" i="32"/>
  <c r="N58" i="32"/>
  <c r="N59" i="32"/>
  <c r="N60" i="32"/>
  <c r="N61" i="32"/>
  <c r="N62" i="32"/>
  <c r="N63" i="32"/>
  <c r="N64" i="32"/>
  <c r="N65" i="32"/>
  <c r="N66" i="32"/>
  <c r="N67" i="32"/>
  <c r="N68" i="32"/>
  <c r="N69" i="32"/>
  <c r="N70" i="32"/>
  <c r="N71" i="32"/>
  <c r="N72" i="32"/>
  <c r="N73" i="32"/>
  <c r="Z40" i="32"/>
  <c r="AA40" i="32"/>
  <c r="AB40" i="32"/>
  <c r="AK97" i="32"/>
  <c r="AL97" i="32"/>
  <c r="AM97" i="32"/>
  <c r="Y5" i="32"/>
  <c r="Y6" i="32"/>
  <c r="Y7" i="32"/>
  <c r="Y8" i="32"/>
  <c r="Y9" i="32"/>
  <c r="Y10" i="32"/>
  <c r="Y11" i="32"/>
  <c r="Y12" i="32"/>
  <c r="Y13" i="32"/>
  <c r="Y14" i="32"/>
  <c r="Y15" i="32"/>
  <c r="Y16" i="32"/>
  <c r="Y17" i="32"/>
  <c r="Y18" i="32"/>
  <c r="Y19" i="32"/>
  <c r="Y20" i="32"/>
  <c r="Y21" i="32"/>
  <c r="Y22" i="32"/>
  <c r="Y23" i="32"/>
  <c r="Y24" i="32"/>
  <c r="Y25" i="32"/>
  <c r="Y26" i="32"/>
  <c r="Y27" i="32"/>
  <c r="Y28" i="32"/>
  <c r="Y29" i="32"/>
  <c r="Y30" i="32"/>
  <c r="Y31" i="32"/>
  <c r="Y32" i="32"/>
  <c r="Y33" i="32"/>
  <c r="Y34" i="32"/>
  <c r="Y35" i="32"/>
  <c r="Y36" i="32"/>
  <c r="Y37" i="32"/>
  <c r="Y38" i="32"/>
  <c r="Y39" i="32"/>
  <c r="M42" i="30"/>
  <c r="S36" i="30"/>
  <c r="R36" i="30"/>
  <c r="P36" i="30"/>
  <c r="O36" i="30"/>
  <c r="M36" i="30"/>
  <c r="L36" i="30"/>
  <c r="J36" i="30"/>
  <c r="I36" i="30"/>
  <c r="K36" i="30" s="1"/>
  <c r="G36" i="30"/>
  <c r="F36" i="30"/>
  <c r="H36" i="30" s="1"/>
  <c r="D36" i="30"/>
  <c r="C36" i="30"/>
  <c r="E36" i="30" s="1"/>
  <c r="V35" i="30"/>
  <c r="U35" i="30"/>
  <c r="K35" i="30"/>
  <c r="H35" i="30"/>
  <c r="E35" i="30"/>
  <c r="V34" i="30"/>
  <c r="U34" i="30"/>
  <c r="K34" i="30"/>
  <c r="H34" i="30"/>
  <c r="E34" i="30"/>
  <c r="V33" i="30"/>
  <c r="U33" i="30"/>
  <c r="T36" i="30"/>
  <c r="Q36" i="30"/>
  <c r="N36" i="30"/>
  <c r="K33" i="30"/>
  <c r="H33" i="30"/>
  <c r="E33" i="30"/>
  <c r="L27" i="30"/>
  <c r="K27" i="30"/>
  <c r="G27" i="30"/>
  <c r="C27" i="30"/>
  <c r="AB14" i="30"/>
  <c r="AA14" i="30"/>
  <c r="AC14" i="30" s="1"/>
  <c r="AB13" i="30"/>
  <c r="AA13" i="30"/>
  <c r="W33" i="30" l="1"/>
  <c r="W35" i="30"/>
  <c r="V36" i="30"/>
  <c r="U36" i="30"/>
  <c r="W34" i="30"/>
  <c r="AC13" i="30"/>
  <c r="W36" i="30" l="1"/>
  <c r="Y163" i="32" l="1"/>
  <c r="Y164" i="32"/>
  <c r="Y165" i="32"/>
  <c r="AB74" i="32"/>
  <c r="AD29" i="34"/>
  <c r="C24" i="25" l="1"/>
  <c r="E117" i="24" l="1"/>
  <c r="E116" i="24"/>
  <c r="E115" i="24"/>
  <c r="E113" i="24"/>
  <c r="E111" i="24"/>
  <c r="AK18" i="35" l="1"/>
  <c r="AC19" i="35"/>
  <c r="AC20" i="35"/>
  <c r="AC18" i="35"/>
  <c r="Z19" i="35"/>
  <c r="Z20" i="35"/>
  <c r="Z18" i="35"/>
  <c r="W19" i="35"/>
  <c r="W20" i="35"/>
  <c r="W18" i="35"/>
  <c r="T19" i="35"/>
  <c r="T20" i="35"/>
  <c r="T18" i="35"/>
  <c r="Q19" i="35"/>
  <c r="Q20" i="35"/>
  <c r="Q18" i="35"/>
  <c r="N19" i="35"/>
  <c r="N20" i="35"/>
  <c r="N18" i="35"/>
  <c r="K19" i="35"/>
  <c r="K20" i="35"/>
  <c r="K18" i="35"/>
  <c r="H19" i="35"/>
  <c r="E19" i="35"/>
  <c r="L10" i="33"/>
  <c r="O10" i="33"/>
  <c r="AF122" i="35" l="1"/>
  <c r="AF122" i="24"/>
  <c r="AF122" i="25"/>
  <c r="AF122" i="26"/>
  <c r="AF122" i="27"/>
  <c r="AF122" i="28"/>
  <c r="AF122" i="30"/>
  <c r="AK126" i="29"/>
  <c r="AF119" i="31"/>
  <c r="AE121" i="35"/>
  <c r="AE121" i="24"/>
  <c r="AE121" i="25"/>
  <c r="AE121" i="26"/>
  <c r="AE121" i="27"/>
  <c r="AE121" i="28"/>
  <c r="AE121" i="30"/>
  <c r="AJ125" i="29"/>
  <c r="U125" i="35"/>
  <c r="U125" i="24"/>
  <c r="U125" i="25"/>
  <c r="U125" i="26"/>
  <c r="U125" i="27"/>
  <c r="U125" i="28"/>
  <c r="U125" i="30"/>
  <c r="Z129" i="29"/>
  <c r="V30" i="33" l="1"/>
  <c r="AJ6" i="31" l="1"/>
  <c r="AC93" i="34" l="1"/>
  <c r="AC94" i="34" s="1"/>
  <c r="AC97" i="34"/>
  <c r="AC103" i="34"/>
  <c r="M24" i="25" l="1"/>
  <c r="L24" i="25"/>
  <c r="J24" i="25"/>
  <c r="I24" i="25"/>
  <c r="G24" i="25"/>
  <c r="F24" i="25"/>
  <c r="D24" i="25"/>
  <c r="H6" i="25"/>
  <c r="K6" i="25"/>
  <c r="N6" i="25"/>
  <c r="H7" i="25"/>
  <c r="K7" i="25"/>
  <c r="N7" i="25"/>
  <c r="H8" i="25"/>
  <c r="K8" i="25"/>
  <c r="N8" i="25"/>
  <c r="H9" i="25"/>
  <c r="K9" i="25"/>
  <c r="N9" i="25"/>
  <c r="H10" i="25"/>
  <c r="K10" i="25"/>
  <c r="N10" i="25"/>
  <c r="H11" i="25"/>
  <c r="K11" i="25"/>
  <c r="N11" i="25"/>
  <c r="H12" i="25"/>
  <c r="K12" i="25"/>
  <c r="N12" i="25"/>
  <c r="H13" i="25"/>
  <c r="K13" i="25"/>
  <c r="N13" i="25"/>
  <c r="F14" i="25"/>
  <c r="G14" i="25"/>
  <c r="I14" i="25"/>
  <c r="J14" i="25"/>
  <c r="L14" i="25"/>
  <c r="M14" i="25"/>
  <c r="H24" i="25" l="1"/>
  <c r="N24" i="25"/>
  <c r="K24" i="25"/>
  <c r="N14" i="25"/>
  <c r="K14" i="25"/>
  <c r="H14" i="25"/>
  <c r="J84" i="24"/>
  <c r="J80" i="24"/>
  <c r="G40" i="24"/>
  <c r="G37" i="24"/>
  <c r="N30" i="24"/>
  <c r="O29" i="24"/>
  <c r="N29" i="24"/>
  <c r="J30" i="24"/>
  <c r="G12" i="24"/>
  <c r="G14" i="24"/>
  <c r="G15" i="24"/>
  <c r="G16" i="24"/>
  <c r="G17" i="24"/>
  <c r="G18" i="24"/>
  <c r="G19" i="24"/>
  <c r="G20" i="24"/>
  <c r="G21" i="24"/>
  <c r="G24" i="24"/>
  <c r="G25" i="24"/>
  <c r="G26" i="24"/>
  <c r="G27" i="24"/>
  <c r="G28" i="24"/>
  <c r="G29" i="24"/>
  <c r="G33" i="24"/>
  <c r="G34" i="24"/>
  <c r="G35" i="24"/>
  <c r="G39" i="24"/>
  <c r="G43" i="24"/>
  <c r="G44" i="24"/>
  <c r="J6" i="24"/>
  <c r="M6" i="24"/>
  <c r="J7" i="24"/>
  <c r="M7" i="24"/>
  <c r="J8" i="24"/>
  <c r="M8" i="24"/>
  <c r="J9" i="24"/>
  <c r="M9" i="24"/>
  <c r="H10" i="24"/>
  <c r="I10" i="24"/>
  <c r="K10" i="24"/>
  <c r="L10" i="24"/>
  <c r="J11" i="24"/>
  <c r="M11" i="24"/>
  <c r="J12" i="24"/>
  <c r="M12" i="24"/>
  <c r="H13" i="24"/>
  <c r="I13" i="24"/>
  <c r="K13" i="24"/>
  <c r="L13" i="24"/>
  <c r="J14" i="24"/>
  <c r="M14" i="24"/>
  <c r="J15" i="24"/>
  <c r="M15" i="24"/>
  <c r="J16" i="24"/>
  <c r="M16" i="24"/>
  <c r="J17" i="24"/>
  <c r="M17" i="24"/>
  <c r="J18" i="24"/>
  <c r="M18" i="24"/>
  <c r="J19" i="24"/>
  <c r="M19" i="24"/>
  <c r="J20" i="24"/>
  <c r="M20" i="24"/>
  <c r="J21" i="24"/>
  <c r="M21" i="24"/>
  <c r="M22" i="24" s="1"/>
  <c r="H22" i="24"/>
  <c r="H23" i="24" s="1"/>
  <c r="I22" i="24"/>
  <c r="I23" i="24" s="1"/>
  <c r="K22" i="24"/>
  <c r="K23" i="24" s="1"/>
  <c r="L22" i="24"/>
  <c r="L23" i="24" s="1"/>
  <c r="J24" i="24"/>
  <c r="M24" i="24"/>
  <c r="J25" i="24"/>
  <c r="M25" i="24"/>
  <c r="J26" i="24"/>
  <c r="M26" i="24"/>
  <c r="J27" i="24"/>
  <c r="M27" i="24"/>
  <c r="J28" i="24"/>
  <c r="M28" i="24"/>
  <c r="J29" i="24"/>
  <c r="M29" i="24"/>
  <c r="M30" i="24"/>
  <c r="H31" i="24"/>
  <c r="H32" i="24" s="1"/>
  <c r="I31" i="24"/>
  <c r="I32" i="24" s="1"/>
  <c r="K32" i="24"/>
  <c r="L31" i="24"/>
  <c r="L32" i="24" s="1"/>
  <c r="J33" i="24"/>
  <c r="M33" i="24"/>
  <c r="J34" i="24"/>
  <c r="M34" i="24"/>
  <c r="J35" i="24"/>
  <c r="H36" i="24"/>
  <c r="H38" i="24" s="1"/>
  <c r="I36" i="24"/>
  <c r="I38" i="24" s="1"/>
  <c r="K36" i="24"/>
  <c r="K38" i="24" s="1"/>
  <c r="L36" i="24"/>
  <c r="L38" i="24" s="1"/>
  <c r="J37" i="24"/>
  <c r="M37" i="24"/>
  <c r="M39" i="24"/>
  <c r="J40" i="24"/>
  <c r="M40" i="24"/>
  <c r="J41" i="24"/>
  <c r="M41" i="24"/>
  <c r="H42" i="24"/>
  <c r="I42" i="24"/>
  <c r="K42" i="24"/>
  <c r="L42" i="24"/>
  <c r="J43" i="24"/>
  <c r="M43" i="24"/>
  <c r="J44" i="24"/>
  <c r="M44" i="24"/>
  <c r="H45" i="24"/>
  <c r="I45" i="24"/>
  <c r="K45" i="24"/>
  <c r="L45" i="24"/>
  <c r="H50" i="24"/>
  <c r="I50" i="24"/>
  <c r="K50" i="24"/>
  <c r="L50" i="24"/>
  <c r="J53" i="24"/>
  <c r="M53" i="24"/>
  <c r="H54" i="24"/>
  <c r="I54" i="24"/>
  <c r="K54" i="24"/>
  <c r="L54" i="24"/>
  <c r="J55" i="24"/>
  <c r="M55" i="24"/>
  <c r="J56" i="24"/>
  <c r="M56" i="24"/>
  <c r="J57" i="24"/>
  <c r="M57" i="24"/>
  <c r="J58" i="24"/>
  <c r="M58" i="24"/>
  <c r="J59" i="24"/>
  <c r="M59" i="24"/>
  <c r="J60" i="24"/>
  <c r="M60" i="24"/>
  <c r="H62" i="24"/>
  <c r="I62" i="24"/>
  <c r="K62" i="24"/>
  <c r="L62" i="24"/>
  <c r="J63" i="24"/>
  <c r="M63" i="24"/>
  <c r="M64" i="24"/>
  <c r="J65" i="24"/>
  <c r="M65" i="24"/>
  <c r="J66" i="24"/>
  <c r="M66" i="24"/>
  <c r="H67" i="24"/>
  <c r="I67" i="24"/>
  <c r="K67" i="24"/>
  <c r="L67" i="24"/>
  <c r="J68" i="24"/>
  <c r="M68" i="24"/>
  <c r="J69" i="24"/>
  <c r="M69" i="24"/>
  <c r="J70" i="24"/>
  <c r="M70" i="24"/>
  <c r="J71" i="24"/>
  <c r="M71" i="24"/>
  <c r="J72" i="24"/>
  <c r="M72" i="24"/>
  <c r="H73" i="24"/>
  <c r="I73" i="24"/>
  <c r="K73" i="24"/>
  <c r="L73" i="24"/>
  <c r="J74" i="24"/>
  <c r="M74" i="24"/>
  <c r="J75" i="24"/>
  <c r="M75" i="24"/>
  <c r="M76" i="24"/>
  <c r="J77" i="24"/>
  <c r="M77" i="24"/>
  <c r="H78" i="24"/>
  <c r="I78" i="24"/>
  <c r="K78" i="24"/>
  <c r="L78" i="24"/>
  <c r="J79" i="24"/>
  <c r="M79" i="24"/>
  <c r="M80" i="24"/>
  <c r="J81" i="24"/>
  <c r="M81" i="24"/>
  <c r="H82" i="24"/>
  <c r="I82" i="24"/>
  <c r="K82" i="24"/>
  <c r="L82" i="24"/>
  <c r="J83" i="24"/>
  <c r="M84" i="24"/>
  <c r="H85" i="24"/>
  <c r="I85" i="24"/>
  <c r="K85" i="24"/>
  <c r="L85" i="24"/>
  <c r="J86" i="24"/>
  <c r="M86" i="24"/>
  <c r="J88" i="24"/>
  <c r="M88" i="24"/>
  <c r="J87" i="24"/>
  <c r="M87" i="24"/>
  <c r="H89" i="24"/>
  <c r="I89" i="24"/>
  <c r="K89" i="24"/>
  <c r="L89" i="24"/>
  <c r="J90" i="24"/>
  <c r="M90" i="24"/>
  <c r="J91" i="24"/>
  <c r="M91" i="24"/>
  <c r="J92" i="24"/>
  <c r="M92" i="24"/>
  <c r="J93" i="24"/>
  <c r="M93" i="24"/>
  <c r="H94" i="24"/>
  <c r="I94" i="24"/>
  <c r="K94" i="24"/>
  <c r="L94" i="24"/>
  <c r="J95" i="24"/>
  <c r="M95" i="24"/>
  <c r="J96" i="24"/>
  <c r="M96" i="24"/>
  <c r="J97" i="24"/>
  <c r="M97" i="24"/>
  <c r="J98" i="24"/>
  <c r="M98" i="24"/>
  <c r="J99" i="24"/>
  <c r="M99" i="24"/>
  <c r="H100" i="24"/>
  <c r="H102" i="24" s="1"/>
  <c r="I100" i="24"/>
  <c r="I102" i="24" s="1"/>
  <c r="K100" i="24"/>
  <c r="K102" i="24" s="1"/>
  <c r="L100" i="24"/>
  <c r="L102" i="24" s="1"/>
  <c r="J101" i="24"/>
  <c r="M101" i="24"/>
  <c r="J103" i="24"/>
  <c r="M103" i="24"/>
  <c r="J67" i="24" l="1"/>
  <c r="M78" i="24"/>
  <c r="M67" i="24"/>
  <c r="M89" i="24"/>
  <c r="J45" i="24"/>
  <c r="L46" i="24"/>
  <c r="I46" i="24"/>
  <c r="J100" i="24"/>
  <c r="J102" i="24" s="1"/>
  <c r="J54" i="24"/>
  <c r="J50" i="24"/>
  <c r="M50" i="24"/>
  <c r="J38" i="24"/>
  <c r="J94" i="24"/>
  <c r="M85" i="24"/>
  <c r="M82" i="24"/>
  <c r="J78" i="24"/>
  <c r="M54" i="24"/>
  <c r="M45" i="24"/>
  <c r="M42" i="24"/>
  <c r="K46" i="24"/>
  <c r="M36" i="24"/>
  <c r="M31" i="24"/>
  <c r="M32" i="24" s="1"/>
  <c r="M23" i="24"/>
  <c r="M10" i="24"/>
  <c r="H46" i="24"/>
  <c r="J42" i="24"/>
  <c r="J36" i="24"/>
  <c r="J22" i="24"/>
  <c r="J23" i="24" s="1"/>
  <c r="M62" i="24"/>
  <c r="M100" i="24"/>
  <c r="M102" i="24" s="1"/>
  <c r="M94" i="24"/>
  <c r="J89" i="24"/>
  <c r="J85" i="24"/>
  <c r="J82" i="24"/>
  <c r="M73" i="24"/>
  <c r="J73" i="24"/>
  <c r="J62" i="24"/>
  <c r="M38" i="24"/>
  <c r="P29" i="24"/>
  <c r="J31" i="24"/>
  <c r="J32" i="24" s="1"/>
  <c r="M13" i="24"/>
  <c r="J13" i="24"/>
  <c r="J10" i="24"/>
  <c r="J46" i="24" l="1"/>
  <c r="M46" i="24"/>
  <c r="Y11" i="34"/>
  <c r="Y12" i="34"/>
  <c r="Y13" i="34"/>
  <c r="Y14" i="34"/>
  <c r="Y15" i="34"/>
  <c r="Y16" i="34"/>
  <c r="Y17" i="34"/>
  <c r="Y18" i="34"/>
  <c r="Y19" i="34"/>
  <c r="Y20" i="34"/>
  <c r="Y21" i="34"/>
  <c r="Y22" i="34"/>
  <c r="Y23" i="34"/>
  <c r="Y24" i="34"/>
  <c r="Y25" i="34"/>
  <c r="Y26" i="34"/>
  <c r="Y27" i="34"/>
  <c r="Y28" i="34"/>
  <c r="Y5" i="34"/>
  <c r="N6" i="34"/>
  <c r="AL40" i="32"/>
  <c r="C74" i="32"/>
  <c r="D74" i="32"/>
  <c r="E74" i="32"/>
  <c r="F74" i="32"/>
  <c r="G74" i="32"/>
  <c r="H74" i="32"/>
  <c r="I74" i="32"/>
  <c r="J74" i="32"/>
  <c r="K74" i="32"/>
  <c r="L74" i="32"/>
  <c r="M74" i="32"/>
  <c r="C83" i="32"/>
  <c r="D83" i="32"/>
  <c r="E83" i="32"/>
  <c r="F83" i="32"/>
  <c r="G83" i="32"/>
  <c r="H83" i="32"/>
  <c r="I83" i="32"/>
  <c r="J83" i="32"/>
  <c r="K83" i="32"/>
  <c r="L83" i="32"/>
  <c r="M83" i="32"/>
  <c r="C97" i="32"/>
  <c r="D97" i="32"/>
  <c r="E97" i="32"/>
  <c r="F97" i="32"/>
  <c r="G97" i="32"/>
  <c r="H97" i="32"/>
  <c r="I97" i="32"/>
  <c r="J97" i="32"/>
  <c r="K97" i="32"/>
  <c r="L97" i="32"/>
  <c r="M97" i="32"/>
  <c r="C40" i="32"/>
  <c r="D40" i="32"/>
  <c r="E40" i="32"/>
  <c r="F40" i="32"/>
  <c r="G40" i="32"/>
  <c r="H40" i="32"/>
  <c r="I40" i="32"/>
  <c r="J40" i="32"/>
  <c r="K40" i="32"/>
  <c r="L40" i="32"/>
  <c r="M40" i="32"/>
  <c r="H22" i="35" l="1"/>
  <c r="K22" i="35"/>
  <c r="N22" i="35"/>
  <c r="Q22" i="35"/>
  <c r="T22" i="35"/>
  <c r="W22" i="35"/>
  <c r="Z22" i="35"/>
  <c r="AC22" i="35"/>
  <c r="H23" i="35"/>
  <c r="K23" i="35"/>
  <c r="N23" i="35"/>
  <c r="Q23" i="35"/>
  <c r="T23" i="35"/>
  <c r="W23" i="35"/>
  <c r="Z23" i="35"/>
  <c r="AC23" i="35"/>
  <c r="H24" i="35"/>
  <c r="K24" i="35"/>
  <c r="N24" i="35"/>
  <c r="Q24" i="35"/>
  <c r="T24" i="35"/>
  <c r="W24" i="35"/>
  <c r="Z24" i="35"/>
  <c r="AC24" i="35"/>
  <c r="H18" i="35"/>
  <c r="H20" i="35"/>
  <c r="O52" i="33" l="1"/>
  <c r="O6" i="33"/>
  <c r="R6" i="33"/>
  <c r="O7" i="33"/>
  <c r="R7" i="33"/>
  <c r="O8" i="33"/>
  <c r="R8" i="33"/>
  <c r="M11" i="33"/>
  <c r="N11" i="33"/>
  <c r="P11" i="33"/>
  <c r="Q11" i="33"/>
  <c r="R12" i="33"/>
  <c r="R13" i="33"/>
  <c r="R14" i="33"/>
  <c r="R15" i="33"/>
  <c r="R16" i="33"/>
  <c r="R17" i="33"/>
  <c r="R18" i="33"/>
  <c r="R19" i="33"/>
  <c r="R20" i="33"/>
  <c r="R21" i="33"/>
  <c r="R22" i="33"/>
  <c r="R23" i="33"/>
  <c r="R24" i="33"/>
  <c r="R25" i="33"/>
  <c r="R26" i="33"/>
  <c r="R27" i="33"/>
  <c r="R28" i="33"/>
  <c r="R29" i="33"/>
  <c r="M30" i="33"/>
  <c r="N30" i="33"/>
  <c r="P30" i="33"/>
  <c r="Q30" i="33"/>
  <c r="O31" i="33"/>
  <c r="R31" i="33"/>
  <c r="O32" i="33"/>
  <c r="R32" i="33"/>
  <c r="O33" i="33"/>
  <c r="R33" i="33"/>
  <c r="O34" i="33"/>
  <c r="R34" i="33"/>
  <c r="O35" i="33"/>
  <c r="R35" i="33"/>
  <c r="O36" i="33"/>
  <c r="R36" i="33"/>
  <c r="O37" i="33"/>
  <c r="R37" i="33"/>
  <c r="O38" i="33"/>
  <c r="R38" i="33"/>
  <c r="O39" i="33"/>
  <c r="R39" i="33"/>
  <c r="O40" i="33"/>
  <c r="R40" i="33"/>
  <c r="O41" i="33"/>
  <c r="R41" i="33"/>
  <c r="O42" i="33"/>
  <c r="R42" i="33"/>
  <c r="O43" i="33"/>
  <c r="R43" i="33"/>
  <c r="O44" i="33"/>
  <c r="R44" i="33"/>
  <c r="O45" i="33"/>
  <c r="R45" i="33"/>
  <c r="O46" i="33"/>
  <c r="R46" i="33"/>
  <c r="O47" i="33"/>
  <c r="R47" i="33"/>
  <c r="O48" i="33"/>
  <c r="R48" i="33"/>
  <c r="R49" i="33"/>
  <c r="M50" i="33"/>
  <c r="N50" i="33"/>
  <c r="P50" i="33"/>
  <c r="Q50" i="33"/>
  <c r="O51" i="33"/>
  <c r="R51" i="33"/>
  <c r="R52" i="33"/>
  <c r="O53" i="33"/>
  <c r="R53" i="33"/>
  <c r="O54" i="33"/>
  <c r="R54" i="33"/>
  <c r="M55" i="33"/>
  <c r="N55" i="33"/>
  <c r="P55" i="33"/>
  <c r="Q55" i="33"/>
  <c r="O56" i="33"/>
  <c r="R56" i="33"/>
  <c r="O57" i="33"/>
  <c r="R57" i="33"/>
  <c r="O58" i="33"/>
  <c r="R58" i="33"/>
  <c r="O59" i="33"/>
  <c r="R59" i="33"/>
  <c r="O60" i="33"/>
  <c r="R60" i="33"/>
  <c r="O61" i="33"/>
  <c r="R61" i="33"/>
  <c r="M62" i="33"/>
  <c r="N62" i="33"/>
  <c r="P62" i="33"/>
  <c r="Q62" i="33"/>
  <c r="O63" i="33"/>
  <c r="R63" i="33"/>
  <c r="O64" i="33"/>
  <c r="R64" i="33"/>
  <c r="O65" i="33"/>
  <c r="R65" i="33"/>
  <c r="O66" i="33"/>
  <c r="R66" i="33"/>
  <c r="O67" i="33"/>
  <c r="R67" i="33"/>
  <c r="M68" i="33"/>
  <c r="N68" i="33"/>
  <c r="P68" i="33"/>
  <c r="Q68" i="33"/>
  <c r="O69" i="33"/>
  <c r="R69" i="33"/>
  <c r="O70" i="33"/>
  <c r="R70" i="33"/>
  <c r="M71" i="33"/>
  <c r="N71" i="33"/>
  <c r="P71" i="33"/>
  <c r="R71" i="33" s="1"/>
  <c r="Q71" i="33"/>
  <c r="O72" i="33"/>
  <c r="R72" i="33"/>
  <c r="O73" i="33"/>
  <c r="R73" i="33"/>
  <c r="O74" i="33"/>
  <c r="R74" i="33"/>
  <c r="O75" i="33"/>
  <c r="R75" i="33"/>
  <c r="M76" i="33"/>
  <c r="N76" i="33"/>
  <c r="P76" i="33"/>
  <c r="Q76" i="33"/>
  <c r="O77" i="33"/>
  <c r="R77" i="33"/>
  <c r="O78" i="33"/>
  <c r="R78" i="33"/>
  <c r="O79" i="33"/>
  <c r="R79" i="33"/>
  <c r="O80" i="33"/>
  <c r="R80" i="33"/>
  <c r="M81" i="33"/>
  <c r="N81" i="33"/>
  <c r="P81" i="33"/>
  <c r="Q81" i="33"/>
  <c r="O82" i="33"/>
  <c r="R82" i="33"/>
  <c r="O83" i="33"/>
  <c r="R83" i="33"/>
  <c r="O84" i="33"/>
  <c r="R84" i="33"/>
  <c r="M85" i="33"/>
  <c r="N85" i="33"/>
  <c r="P85" i="33"/>
  <c r="Q85" i="33"/>
  <c r="O86" i="33"/>
  <c r="R86" i="33"/>
  <c r="O87" i="33"/>
  <c r="R87" i="33"/>
  <c r="M88" i="33"/>
  <c r="N88" i="33"/>
  <c r="P88" i="33"/>
  <c r="Q88" i="33"/>
  <c r="O89" i="33"/>
  <c r="R89" i="33"/>
  <c r="O90" i="33"/>
  <c r="R90" i="33"/>
  <c r="O91" i="33"/>
  <c r="R91" i="33"/>
  <c r="O92" i="33"/>
  <c r="R92" i="33"/>
  <c r="O93" i="33"/>
  <c r="R93" i="33"/>
  <c r="M94" i="33"/>
  <c r="M95" i="33" s="1"/>
  <c r="N94" i="33"/>
  <c r="P94" i="33"/>
  <c r="R94" i="33" s="1"/>
  <c r="Q94" i="33"/>
  <c r="Q95" i="33" s="1"/>
  <c r="O96" i="33"/>
  <c r="R96" i="33"/>
  <c r="O97" i="33"/>
  <c r="R97" i="33"/>
  <c r="M98" i="33"/>
  <c r="N98" i="33"/>
  <c r="P98" i="33"/>
  <c r="Q98" i="33"/>
  <c r="O99" i="33"/>
  <c r="O101" i="33" s="1"/>
  <c r="R99" i="33"/>
  <c r="O100" i="33"/>
  <c r="R100" i="33"/>
  <c r="O102" i="33"/>
  <c r="R102" i="33"/>
  <c r="O103" i="33"/>
  <c r="R103" i="33"/>
  <c r="M104" i="33"/>
  <c r="N104" i="33"/>
  <c r="P104" i="33"/>
  <c r="Q104" i="33"/>
  <c r="L77" i="33"/>
  <c r="L78" i="33"/>
  <c r="L79" i="33"/>
  <c r="L80" i="33"/>
  <c r="R101" i="33" l="1"/>
  <c r="O76" i="33"/>
  <c r="O55" i="33"/>
  <c r="O11" i="33"/>
  <c r="O104" i="33"/>
  <c r="P95" i="33"/>
  <c r="R95" i="33" s="1"/>
  <c r="O98" i="33"/>
  <c r="O62" i="33"/>
  <c r="R104" i="33"/>
  <c r="O71" i="33"/>
  <c r="R98" i="33"/>
  <c r="R88" i="33"/>
  <c r="O88" i="33"/>
  <c r="O85" i="33"/>
  <c r="R68" i="33"/>
  <c r="R55" i="33"/>
  <c r="O30" i="33"/>
  <c r="O81" i="33"/>
  <c r="R76" i="33"/>
  <c r="R11" i="33"/>
  <c r="O94" i="33"/>
  <c r="R85" i="33"/>
  <c r="R81" i="33"/>
  <c r="O68" i="33"/>
  <c r="R62" i="33"/>
  <c r="O50" i="33"/>
  <c r="R50" i="33"/>
  <c r="R30" i="33"/>
  <c r="N95" i="33"/>
  <c r="O95" i="33" s="1"/>
  <c r="O112" i="31" l="1"/>
  <c r="O53" i="31"/>
  <c r="O34" i="31"/>
  <c r="O31" i="31"/>
  <c r="R19" i="31"/>
  <c r="O17" i="31"/>
  <c r="O11" i="31"/>
  <c r="R6" i="31" l="1"/>
  <c r="U6" i="31"/>
  <c r="X6" i="31"/>
  <c r="AA6" i="31"/>
  <c r="AD6" i="31"/>
  <c r="R7" i="31"/>
  <c r="U7" i="31"/>
  <c r="X7" i="31"/>
  <c r="AA7" i="31"/>
  <c r="AD7" i="31"/>
  <c r="R8" i="31"/>
  <c r="U8" i="31"/>
  <c r="X8" i="31"/>
  <c r="AA8" i="31"/>
  <c r="AD8" i="31"/>
  <c r="R9" i="31"/>
  <c r="U9" i="31"/>
  <c r="X9" i="31"/>
  <c r="AA9" i="31"/>
  <c r="AD9" i="31"/>
  <c r="R10" i="31"/>
  <c r="U10" i="31"/>
  <c r="X10" i="31"/>
  <c r="AA10" i="31"/>
  <c r="AD10" i="31"/>
  <c r="R11" i="31"/>
  <c r="U11" i="31"/>
  <c r="X11" i="31"/>
  <c r="AA11" i="31"/>
  <c r="AD11" i="31"/>
  <c r="R12" i="31"/>
  <c r="U12" i="31"/>
  <c r="X12" i="31"/>
  <c r="AA12" i="31"/>
  <c r="AD12" i="31"/>
  <c r="R13" i="31"/>
  <c r="U13" i="31"/>
  <c r="X13" i="31"/>
  <c r="AA13" i="31"/>
  <c r="AD13" i="31"/>
  <c r="R14" i="31"/>
  <c r="U14" i="31"/>
  <c r="X14" i="31"/>
  <c r="AA14" i="31"/>
  <c r="AD14" i="31"/>
  <c r="R15" i="31"/>
  <c r="U15" i="31"/>
  <c r="X15" i="31"/>
  <c r="AA15" i="31"/>
  <c r="AD15" i="31"/>
  <c r="R16" i="31"/>
  <c r="U16" i="31"/>
  <c r="X16" i="31"/>
  <c r="AA16" i="31"/>
  <c r="AD16" i="31"/>
  <c r="R17" i="31"/>
  <c r="U17" i="31"/>
  <c r="X17" i="31"/>
  <c r="AA17" i="31"/>
  <c r="AD17" i="31"/>
  <c r="R18" i="31"/>
  <c r="U18" i="31"/>
  <c r="X18" i="31"/>
  <c r="AA18" i="31"/>
  <c r="AD18" i="31"/>
  <c r="U19" i="31"/>
  <c r="X19" i="31"/>
  <c r="AA19" i="31"/>
  <c r="AD19" i="31"/>
  <c r="R20" i="31"/>
  <c r="U20" i="31"/>
  <c r="X20" i="31"/>
  <c r="AA20" i="31"/>
  <c r="AD20" i="31"/>
  <c r="R21" i="31"/>
  <c r="U21" i="31"/>
  <c r="X21" i="31"/>
  <c r="AA21" i="31"/>
  <c r="AD21" i="31"/>
  <c r="R22" i="31"/>
  <c r="U22" i="31"/>
  <c r="X22" i="31"/>
  <c r="AA22" i="31"/>
  <c r="AD22" i="31"/>
  <c r="R23" i="31"/>
  <c r="U23" i="31"/>
  <c r="X23" i="31"/>
  <c r="AA23" i="31"/>
  <c r="AD23" i="31"/>
  <c r="R24" i="31"/>
  <c r="U24" i="31"/>
  <c r="X24" i="31"/>
  <c r="AA24" i="31"/>
  <c r="AD24" i="31"/>
  <c r="R25" i="31"/>
  <c r="U25" i="31"/>
  <c r="X25" i="31"/>
  <c r="AA25" i="31"/>
  <c r="AD25" i="31"/>
  <c r="R26" i="31"/>
  <c r="U26" i="31"/>
  <c r="X26" i="31"/>
  <c r="AA26" i="31"/>
  <c r="AD26" i="31"/>
  <c r="R27" i="31"/>
  <c r="U27" i="31"/>
  <c r="X27" i="31"/>
  <c r="AA27" i="31"/>
  <c r="AD27" i="31"/>
  <c r="R28" i="31"/>
  <c r="U28" i="31"/>
  <c r="X28" i="31"/>
  <c r="AA28" i="31"/>
  <c r="AD28" i="31"/>
  <c r="R29" i="31"/>
  <c r="U29" i="31"/>
  <c r="X29" i="31"/>
  <c r="AA29" i="31"/>
  <c r="AD29" i="31"/>
  <c r="R30" i="31"/>
  <c r="U30" i="31"/>
  <c r="X30" i="31"/>
  <c r="AA30" i="31"/>
  <c r="AD30" i="31"/>
  <c r="R31" i="31"/>
  <c r="U31" i="31"/>
  <c r="X31" i="31"/>
  <c r="AA31" i="31"/>
  <c r="AD31" i="31"/>
  <c r="R32" i="31"/>
  <c r="U32" i="31"/>
  <c r="X32" i="31"/>
  <c r="AA32" i="31"/>
  <c r="AD32" i="31"/>
  <c r="R33" i="31"/>
  <c r="U33" i="31"/>
  <c r="X33" i="31"/>
  <c r="AA33" i="31"/>
  <c r="AD33" i="31"/>
  <c r="R34" i="31"/>
  <c r="U34" i="31"/>
  <c r="X34" i="31"/>
  <c r="AA34" i="31"/>
  <c r="AD34" i="31"/>
  <c r="R35" i="31"/>
  <c r="U35" i="31"/>
  <c r="X35" i="31"/>
  <c r="AA35" i="31"/>
  <c r="AD35" i="31"/>
  <c r="R36" i="31"/>
  <c r="U36" i="31"/>
  <c r="X36" i="31"/>
  <c r="AA36" i="31"/>
  <c r="AD36" i="31"/>
  <c r="R37" i="31"/>
  <c r="U37" i="31"/>
  <c r="X37" i="31"/>
  <c r="AA37" i="31"/>
  <c r="AD37" i="31"/>
  <c r="R38" i="31"/>
  <c r="U38" i="31"/>
  <c r="X38" i="31"/>
  <c r="AA38" i="31"/>
  <c r="AD38" i="31"/>
  <c r="U39" i="31"/>
  <c r="X39" i="31"/>
  <c r="AA39" i="31"/>
  <c r="AD39" i="31"/>
  <c r="R40" i="31"/>
  <c r="U40" i="31"/>
  <c r="X40" i="31"/>
  <c r="AA40" i="31"/>
  <c r="AD40" i="31"/>
  <c r="P41" i="31"/>
  <c r="Q41" i="31"/>
  <c r="S41" i="31"/>
  <c r="T41" i="31"/>
  <c r="V41" i="31"/>
  <c r="W41" i="31"/>
  <c r="Y41" i="31"/>
  <c r="Z41" i="31"/>
  <c r="AB41" i="31"/>
  <c r="AC41" i="31"/>
  <c r="U42" i="31"/>
  <c r="X42" i="31"/>
  <c r="AA42" i="31"/>
  <c r="AD42" i="31"/>
  <c r="U43" i="31"/>
  <c r="X43" i="31"/>
  <c r="AA43" i="31"/>
  <c r="AD43" i="31"/>
  <c r="U44" i="31"/>
  <c r="X44" i="31"/>
  <c r="AA44" i="31"/>
  <c r="AD44" i="31"/>
  <c r="U45" i="31"/>
  <c r="X45" i="31"/>
  <c r="AA45" i="31"/>
  <c r="AD45" i="31"/>
  <c r="U46" i="31"/>
  <c r="X46" i="31"/>
  <c r="AA46" i="31"/>
  <c r="AD46" i="31"/>
  <c r="U47" i="31"/>
  <c r="X47" i="31"/>
  <c r="AA47" i="31"/>
  <c r="AD47" i="31"/>
  <c r="U48" i="31"/>
  <c r="X48" i="31"/>
  <c r="AA48" i="31"/>
  <c r="AD48" i="31"/>
  <c r="U49" i="31"/>
  <c r="X49" i="31"/>
  <c r="AA49" i="31"/>
  <c r="AD49" i="31"/>
  <c r="U50" i="31"/>
  <c r="X50" i="31"/>
  <c r="AA50" i="31"/>
  <c r="AD50" i="31"/>
  <c r="U51" i="31"/>
  <c r="X51" i="31"/>
  <c r="AA51" i="31"/>
  <c r="AD51" i="31"/>
  <c r="U52" i="31"/>
  <c r="X52" i="31"/>
  <c r="AA52" i="31"/>
  <c r="AD52" i="31"/>
  <c r="U53" i="31"/>
  <c r="X53" i="31"/>
  <c r="AA53" i="31"/>
  <c r="AD53" i="31"/>
  <c r="U54" i="31"/>
  <c r="X54" i="31"/>
  <c r="AA54" i="31"/>
  <c r="AD54" i="31"/>
  <c r="U55" i="31"/>
  <c r="X55" i="31"/>
  <c r="AA55" i="31"/>
  <c r="AD55" i="31"/>
  <c r="U56" i="31"/>
  <c r="X56" i="31"/>
  <c r="AA56" i="31"/>
  <c r="AD56" i="31"/>
  <c r="U57" i="31"/>
  <c r="X57" i="31"/>
  <c r="AA57" i="31"/>
  <c r="AD57" i="31"/>
  <c r="U58" i="31"/>
  <c r="X58" i="31"/>
  <c r="AA58" i="31"/>
  <c r="AD58" i="31"/>
  <c r="U59" i="31"/>
  <c r="X59" i="31"/>
  <c r="AA59" i="31"/>
  <c r="AD59" i="31"/>
  <c r="U60" i="31"/>
  <c r="X60" i="31"/>
  <c r="AA60" i="31"/>
  <c r="AD60" i="31"/>
  <c r="U61" i="31"/>
  <c r="X61" i="31"/>
  <c r="AA61" i="31"/>
  <c r="AD61" i="31"/>
  <c r="U62" i="31"/>
  <c r="X62" i="31"/>
  <c r="AA62" i="31"/>
  <c r="AD62" i="31"/>
  <c r="U63" i="31"/>
  <c r="X63" i="31"/>
  <c r="AA63" i="31"/>
  <c r="AD63" i="31"/>
  <c r="U64" i="31"/>
  <c r="X64" i="31"/>
  <c r="AA64" i="31"/>
  <c r="AD64" i="31"/>
  <c r="U65" i="31"/>
  <c r="X65" i="31"/>
  <c r="AA65" i="31"/>
  <c r="AD65" i="31"/>
  <c r="U66" i="31"/>
  <c r="X66" i="31"/>
  <c r="AA66" i="31"/>
  <c r="AD66" i="31"/>
  <c r="U67" i="31"/>
  <c r="X67" i="31"/>
  <c r="AA67" i="31"/>
  <c r="AD67" i="31"/>
  <c r="U68" i="31"/>
  <c r="X68" i="31"/>
  <c r="AA68" i="31"/>
  <c r="AD68" i="31"/>
  <c r="U69" i="31"/>
  <c r="X69" i="31"/>
  <c r="AA69" i="31"/>
  <c r="AD69" i="31"/>
  <c r="U70" i="31"/>
  <c r="X70" i="31"/>
  <c r="AA70" i="31"/>
  <c r="AD70" i="31"/>
  <c r="U71" i="31"/>
  <c r="X71" i="31"/>
  <c r="AA71" i="31"/>
  <c r="AD71" i="31"/>
  <c r="U72" i="31"/>
  <c r="X72" i="31"/>
  <c r="AA72" i="31"/>
  <c r="AD72" i="31"/>
  <c r="U73" i="31"/>
  <c r="X73" i="31"/>
  <c r="AA73" i="31"/>
  <c r="AD73" i="31"/>
  <c r="U74" i="31"/>
  <c r="X74" i="31"/>
  <c r="AA74" i="31"/>
  <c r="AD74" i="31"/>
  <c r="P75" i="31"/>
  <c r="Q75" i="31"/>
  <c r="S75" i="31"/>
  <c r="T75" i="31"/>
  <c r="V75" i="31"/>
  <c r="W75" i="31"/>
  <c r="Y75" i="31"/>
  <c r="Z75" i="31"/>
  <c r="AB75" i="31"/>
  <c r="AC75" i="31"/>
  <c r="R76" i="31"/>
  <c r="U76" i="31"/>
  <c r="X76" i="31"/>
  <c r="AA76" i="31"/>
  <c r="AD76" i="31"/>
  <c r="R77" i="31"/>
  <c r="U77" i="31"/>
  <c r="X77" i="31"/>
  <c r="AA77" i="31"/>
  <c r="AD77" i="31"/>
  <c r="R78" i="31"/>
  <c r="U78" i="31"/>
  <c r="X78" i="31"/>
  <c r="AA78" i="31"/>
  <c r="AD78" i="31"/>
  <c r="R79" i="31"/>
  <c r="U79" i="31"/>
  <c r="X79" i="31"/>
  <c r="AA79" i="31"/>
  <c r="AD79" i="31"/>
  <c r="R80" i="31"/>
  <c r="U80" i="31"/>
  <c r="X80" i="31"/>
  <c r="AA80" i="31"/>
  <c r="AD80" i="31"/>
  <c r="R81" i="31"/>
  <c r="U81" i="31"/>
  <c r="X81" i="31"/>
  <c r="AA81" i="31"/>
  <c r="AD81" i="31"/>
  <c r="R82" i="31"/>
  <c r="U82" i="31"/>
  <c r="X82" i="31"/>
  <c r="AA82" i="31"/>
  <c r="AD82" i="31"/>
  <c r="R83" i="31"/>
  <c r="U83" i="31"/>
  <c r="X83" i="31"/>
  <c r="AA83" i="31"/>
  <c r="AD83" i="31"/>
  <c r="P84" i="31"/>
  <c r="Q84" i="31"/>
  <c r="S84" i="31"/>
  <c r="T84" i="31"/>
  <c r="V84" i="31"/>
  <c r="W84" i="31"/>
  <c r="Y84" i="31"/>
  <c r="Z84" i="31"/>
  <c r="AB84" i="31"/>
  <c r="AC84" i="31"/>
  <c r="R85" i="31"/>
  <c r="U85" i="31"/>
  <c r="X85" i="31"/>
  <c r="AA85" i="31"/>
  <c r="AD85" i="31"/>
  <c r="R86" i="31"/>
  <c r="U86" i="31"/>
  <c r="X86" i="31"/>
  <c r="AA86" i="31"/>
  <c r="AD86" i="31"/>
  <c r="R87" i="31"/>
  <c r="U87" i="31"/>
  <c r="X87" i="31"/>
  <c r="AA87" i="31"/>
  <c r="AD87" i="31"/>
  <c r="R88" i="31"/>
  <c r="U88" i="31"/>
  <c r="X88" i="31"/>
  <c r="AA88" i="31"/>
  <c r="AD88" i="31"/>
  <c r="R89" i="31"/>
  <c r="U89" i="31"/>
  <c r="X89" i="31"/>
  <c r="AA89" i="31"/>
  <c r="AD89" i="31"/>
  <c r="R90" i="31"/>
  <c r="U90" i="31"/>
  <c r="X90" i="31"/>
  <c r="AA90" i="31"/>
  <c r="AD90" i="31"/>
  <c r="R91" i="31"/>
  <c r="U91" i="31"/>
  <c r="X91" i="31"/>
  <c r="AA91" i="31"/>
  <c r="AD91" i="31"/>
  <c r="R92" i="31"/>
  <c r="U92" i="31"/>
  <c r="X92" i="31"/>
  <c r="AA92" i="31"/>
  <c r="AD92" i="31"/>
  <c r="R93" i="31"/>
  <c r="U93" i="31"/>
  <c r="X93" i="31"/>
  <c r="AA93" i="31"/>
  <c r="AD93" i="31"/>
  <c r="R94" i="31"/>
  <c r="U94" i="31"/>
  <c r="X94" i="31"/>
  <c r="AA94" i="31"/>
  <c r="AD94" i="31"/>
  <c r="R95" i="31"/>
  <c r="U95" i="31"/>
  <c r="X95" i="31"/>
  <c r="AA95" i="31"/>
  <c r="AD95" i="31"/>
  <c r="R96" i="31"/>
  <c r="U96" i="31"/>
  <c r="X96" i="31"/>
  <c r="AA96" i="31"/>
  <c r="AD96" i="31"/>
  <c r="R97" i="31"/>
  <c r="U97" i="31"/>
  <c r="X97" i="31"/>
  <c r="AA97" i="31"/>
  <c r="AD97" i="31"/>
  <c r="P98" i="31"/>
  <c r="Q98" i="31"/>
  <c r="S98" i="31"/>
  <c r="T98" i="31"/>
  <c r="V98" i="31"/>
  <c r="W98" i="31"/>
  <c r="Y98" i="31"/>
  <c r="Z98" i="31"/>
  <c r="AB98" i="31"/>
  <c r="AC98" i="31"/>
  <c r="R99" i="31"/>
  <c r="U99" i="31"/>
  <c r="X99" i="31"/>
  <c r="AA99" i="31"/>
  <c r="AD99" i="31"/>
  <c r="R100" i="31"/>
  <c r="U100" i="31"/>
  <c r="X100" i="31"/>
  <c r="AA100" i="31"/>
  <c r="AD100" i="31"/>
  <c r="R101" i="31"/>
  <c r="U101" i="31"/>
  <c r="X101" i="31"/>
  <c r="AA101" i="31"/>
  <c r="AD101" i="31"/>
  <c r="R102" i="31"/>
  <c r="U102" i="31"/>
  <c r="X102" i="31"/>
  <c r="AA102" i="31"/>
  <c r="AD102" i="31"/>
  <c r="R103" i="31"/>
  <c r="U103" i="31"/>
  <c r="X103" i="31"/>
  <c r="AA103" i="31"/>
  <c r="AD103" i="31"/>
  <c r="R104" i="31"/>
  <c r="U104" i="31"/>
  <c r="X104" i="31"/>
  <c r="AA104" i="31"/>
  <c r="AD104" i="31"/>
  <c r="R105" i="31"/>
  <c r="U105" i="31"/>
  <c r="X105" i="31"/>
  <c r="AA105" i="31"/>
  <c r="AD105" i="31"/>
  <c r="R106" i="31"/>
  <c r="U106" i="31"/>
  <c r="X106" i="31"/>
  <c r="AA106" i="31"/>
  <c r="AD106" i="31"/>
  <c r="R107" i="31"/>
  <c r="U107" i="31"/>
  <c r="X107" i="31"/>
  <c r="AA107" i="31"/>
  <c r="AD107" i="31"/>
  <c r="R108" i="31"/>
  <c r="U108" i="31"/>
  <c r="X108" i="31"/>
  <c r="AA108" i="31"/>
  <c r="AD108" i="31"/>
  <c r="R109" i="31"/>
  <c r="U109" i="31"/>
  <c r="X109" i="31"/>
  <c r="AA109" i="31"/>
  <c r="AD109" i="31"/>
  <c r="R110" i="31"/>
  <c r="U110" i="31"/>
  <c r="X110" i="31"/>
  <c r="AA110" i="31"/>
  <c r="AD110" i="31"/>
  <c r="R111" i="31"/>
  <c r="U111" i="31"/>
  <c r="X111" i="31"/>
  <c r="AA111" i="31"/>
  <c r="AD111" i="31"/>
  <c r="R112" i="31"/>
  <c r="U112" i="31"/>
  <c r="X112" i="31"/>
  <c r="AA112" i="31"/>
  <c r="AD112" i="31"/>
  <c r="P113" i="31"/>
  <c r="Q113" i="31"/>
  <c r="S113" i="31"/>
  <c r="T113" i="31"/>
  <c r="V113" i="31"/>
  <c r="W113" i="31"/>
  <c r="Y113" i="31"/>
  <c r="Z113" i="31"/>
  <c r="AB113" i="31"/>
  <c r="AC113" i="31"/>
  <c r="R114" i="31"/>
  <c r="U114" i="31"/>
  <c r="X114" i="31"/>
  <c r="AA114" i="31"/>
  <c r="AD114" i="31"/>
  <c r="R115" i="31"/>
  <c r="U115" i="31"/>
  <c r="X115" i="31"/>
  <c r="AA115" i="31"/>
  <c r="AD115" i="31"/>
  <c r="R116" i="31"/>
  <c r="U116" i="31"/>
  <c r="X116" i="31"/>
  <c r="AA116" i="31"/>
  <c r="AD116" i="31"/>
  <c r="R117" i="31"/>
  <c r="U117" i="31"/>
  <c r="X117" i="31"/>
  <c r="AA117" i="31"/>
  <c r="AD117" i="31"/>
  <c r="R118" i="31"/>
  <c r="X118" i="31"/>
  <c r="AA118" i="31"/>
  <c r="AD118" i="31"/>
  <c r="R119" i="31"/>
  <c r="U119" i="31"/>
  <c r="X119" i="31"/>
  <c r="AA119" i="31"/>
  <c r="AD119" i="31"/>
  <c r="R120" i="31"/>
  <c r="U120" i="31"/>
  <c r="X120" i="31"/>
  <c r="AA120" i="31"/>
  <c r="AD120" i="31"/>
  <c r="R121" i="31"/>
  <c r="U121" i="31"/>
  <c r="X121" i="31"/>
  <c r="AA121" i="31"/>
  <c r="AD121" i="31"/>
  <c r="V122" i="31"/>
  <c r="W122" i="31"/>
  <c r="Y122" i="31"/>
  <c r="Z122" i="31"/>
  <c r="AB122" i="31"/>
  <c r="AC122" i="31"/>
  <c r="R123" i="31"/>
  <c r="U123" i="31"/>
  <c r="X123" i="31"/>
  <c r="AA123" i="31"/>
  <c r="AD123" i="31"/>
  <c r="R124" i="31"/>
  <c r="U124" i="31"/>
  <c r="X124" i="31"/>
  <c r="AA124" i="31"/>
  <c r="AD124" i="31"/>
  <c r="R125" i="31"/>
  <c r="U125" i="31"/>
  <c r="X125" i="31"/>
  <c r="AA125" i="31"/>
  <c r="AD125" i="31"/>
  <c r="R126" i="31"/>
  <c r="U126" i="31"/>
  <c r="X126" i="31"/>
  <c r="AA126" i="31"/>
  <c r="AD126" i="31"/>
  <c r="R127" i="31"/>
  <c r="U127" i="31"/>
  <c r="X127" i="31"/>
  <c r="AA127" i="31"/>
  <c r="AD127" i="31"/>
  <c r="R128" i="31"/>
  <c r="U128" i="31"/>
  <c r="X128" i="31"/>
  <c r="AA128" i="31"/>
  <c r="AD128" i="31"/>
  <c r="R129" i="31"/>
  <c r="U129" i="31"/>
  <c r="X129" i="31"/>
  <c r="AA129" i="31"/>
  <c r="AD129" i="31"/>
  <c r="R130" i="31"/>
  <c r="U130" i="31"/>
  <c r="X130" i="31"/>
  <c r="AA130" i="31"/>
  <c r="AD130" i="31"/>
  <c r="P131" i="31"/>
  <c r="Q131" i="31"/>
  <c r="S131" i="31"/>
  <c r="T131" i="31"/>
  <c r="V131" i="31"/>
  <c r="Y131" i="31"/>
  <c r="AB131" i="31"/>
  <c r="R132" i="31"/>
  <c r="U132" i="31"/>
  <c r="X132" i="31"/>
  <c r="AA132" i="31"/>
  <c r="AD132" i="31"/>
  <c r="R133" i="31"/>
  <c r="U133" i="31"/>
  <c r="X133" i="31"/>
  <c r="AA133" i="31"/>
  <c r="AD133" i="31"/>
  <c r="R134" i="31"/>
  <c r="U134" i="31"/>
  <c r="X134" i="31"/>
  <c r="AA134" i="31"/>
  <c r="AD134" i="31"/>
  <c r="R135" i="31"/>
  <c r="U135" i="31"/>
  <c r="X135" i="31"/>
  <c r="AA135" i="31"/>
  <c r="AD135" i="31"/>
  <c r="R136" i="31"/>
  <c r="U136" i="31"/>
  <c r="X136" i="31"/>
  <c r="AA136" i="31"/>
  <c r="AD136" i="31"/>
  <c r="R137" i="31"/>
  <c r="U137" i="31"/>
  <c r="X137" i="31"/>
  <c r="AA137" i="31"/>
  <c r="AD137" i="31"/>
  <c r="R138" i="31"/>
  <c r="U138" i="31"/>
  <c r="X138" i="31"/>
  <c r="AA138" i="31"/>
  <c r="AD138" i="31"/>
  <c r="R139" i="31"/>
  <c r="U139" i="31"/>
  <c r="X139" i="31"/>
  <c r="AA139" i="31"/>
  <c r="AD139" i="31"/>
  <c r="R140" i="31"/>
  <c r="U140" i="31"/>
  <c r="X140" i="31"/>
  <c r="AA140" i="31"/>
  <c r="AD140" i="31"/>
  <c r="P141" i="31"/>
  <c r="Q141" i="31"/>
  <c r="S141" i="31"/>
  <c r="T141" i="31"/>
  <c r="V141" i="31"/>
  <c r="W141" i="31"/>
  <c r="Y141" i="31"/>
  <c r="Z141" i="31"/>
  <c r="AB141" i="31"/>
  <c r="AC141" i="31"/>
  <c r="R142" i="31"/>
  <c r="U142" i="31"/>
  <c r="X142" i="31"/>
  <c r="AA142" i="31"/>
  <c r="AD142" i="31"/>
  <c r="R143" i="31"/>
  <c r="U143" i="31"/>
  <c r="X143" i="31"/>
  <c r="AA143" i="31"/>
  <c r="AD143" i="31"/>
  <c r="R144" i="31"/>
  <c r="U144" i="31"/>
  <c r="X144" i="31"/>
  <c r="AA144" i="31"/>
  <c r="AD144" i="31"/>
  <c r="R145" i="31"/>
  <c r="U145" i="31"/>
  <c r="X145" i="31"/>
  <c r="AA145" i="31"/>
  <c r="AD145" i="31"/>
  <c r="R146" i="31"/>
  <c r="U146" i="31"/>
  <c r="X146" i="31"/>
  <c r="AA146" i="31"/>
  <c r="AD146" i="31"/>
  <c r="R147" i="31"/>
  <c r="U147" i="31"/>
  <c r="X147" i="31"/>
  <c r="AA147" i="31"/>
  <c r="AD147" i="31"/>
  <c r="R148" i="31"/>
  <c r="U148" i="31"/>
  <c r="X148" i="31"/>
  <c r="AA148" i="31"/>
  <c r="AD148" i="31"/>
  <c r="P149" i="31"/>
  <c r="Q149" i="31"/>
  <c r="S149" i="31"/>
  <c r="T149" i="31"/>
  <c r="V149" i="31"/>
  <c r="W149" i="31"/>
  <c r="Y149" i="31"/>
  <c r="Z149" i="31"/>
  <c r="AB149" i="31"/>
  <c r="AC149" i="31"/>
  <c r="R150" i="31"/>
  <c r="U150" i="31"/>
  <c r="X150" i="31"/>
  <c r="AA150" i="31"/>
  <c r="AD150" i="31"/>
  <c r="R151" i="31"/>
  <c r="U151" i="31"/>
  <c r="X151" i="31"/>
  <c r="AA151" i="31"/>
  <c r="AD151" i="31"/>
  <c r="P152" i="31"/>
  <c r="Q152" i="31"/>
  <c r="S152" i="31"/>
  <c r="T152" i="31"/>
  <c r="V152" i="31"/>
  <c r="W152" i="31"/>
  <c r="Y152" i="31"/>
  <c r="Z152" i="31"/>
  <c r="AB152" i="31"/>
  <c r="AC152" i="31"/>
  <c r="R153" i="31"/>
  <c r="U153" i="31"/>
  <c r="X153" i="31"/>
  <c r="AA153" i="31"/>
  <c r="AD153" i="31"/>
  <c r="R154" i="31"/>
  <c r="U154" i="31"/>
  <c r="X154" i="31"/>
  <c r="AA154" i="31"/>
  <c r="AD154" i="31"/>
  <c r="P155" i="31"/>
  <c r="Q155" i="31"/>
  <c r="S155" i="31"/>
  <c r="T155" i="31"/>
  <c r="V155" i="31"/>
  <c r="W155" i="31"/>
  <c r="Y155" i="31"/>
  <c r="Z155" i="31"/>
  <c r="AB155" i="31"/>
  <c r="AC155" i="31"/>
  <c r="R156" i="31"/>
  <c r="U156" i="31"/>
  <c r="X156" i="31"/>
  <c r="AA156" i="31"/>
  <c r="AD156" i="31"/>
  <c r="R157" i="31"/>
  <c r="U157" i="31"/>
  <c r="X157" i="31"/>
  <c r="AA157" i="31"/>
  <c r="AD157" i="31"/>
  <c r="R158" i="31"/>
  <c r="U158" i="31"/>
  <c r="X158" i="31"/>
  <c r="AA158" i="31"/>
  <c r="AD158" i="31"/>
  <c r="R159" i="31"/>
  <c r="U159" i="31"/>
  <c r="X159" i="31"/>
  <c r="AA159" i="31"/>
  <c r="AD159" i="31"/>
  <c r="R160" i="31"/>
  <c r="U160" i="31"/>
  <c r="X160" i="31"/>
  <c r="AA160" i="31"/>
  <c r="AD160" i="31"/>
  <c r="P161" i="31"/>
  <c r="Q161" i="31"/>
  <c r="S161" i="31"/>
  <c r="T161" i="31"/>
  <c r="V161" i="31"/>
  <c r="W161" i="31"/>
  <c r="Y161" i="31"/>
  <c r="Z161" i="31"/>
  <c r="AA161" i="31" s="1"/>
  <c r="AB161" i="31"/>
  <c r="AC161" i="31"/>
  <c r="R163" i="31"/>
  <c r="U163" i="31"/>
  <c r="X163" i="31"/>
  <c r="AA163" i="31"/>
  <c r="AD163" i="31"/>
  <c r="R164" i="31"/>
  <c r="U164" i="31"/>
  <c r="X164" i="31"/>
  <c r="AA164" i="31"/>
  <c r="AD164" i="31"/>
  <c r="R165" i="31"/>
  <c r="U165" i="31"/>
  <c r="X165" i="31"/>
  <c r="AA165" i="31"/>
  <c r="AD165" i="31"/>
  <c r="R166" i="31"/>
  <c r="U166" i="31"/>
  <c r="X166" i="31"/>
  <c r="AA166" i="31"/>
  <c r="AD166" i="31"/>
  <c r="P167" i="31"/>
  <c r="Q167" i="31"/>
  <c r="R167" i="31" s="1"/>
  <c r="S167" i="31"/>
  <c r="T167" i="31"/>
  <c r="V167" i="31"/>
  <c r="W167" i="31"/>
  <c r="Y167" i="31"/>
  <c r="Z167" i="31"/>
  <c r="AB167" i="31"/>
  <c r="AC167" i="31"/>
  <c r="R168" i="31"/>
  <c r="U168" i="31"/>
  <c r="X168" i="31"/>
  <c r="AA168" i="31"/>
  <c r="AD168" i="31"/>
  <c r="R169" i="31"/>
  <c r="U169" i="31"/>
  <c r="X169" i="31"/>
  <c r="AA169" i="31"/>
  <c r="AD169" i="31"/>
  <c r="R170" i="31"/>
  <c r="U170" i="31"/>
  <c r="X170" i="31"/>
  <c r="AA170" i="31"/>
  <c r="AD170" i="31"/>
  <c r="R171" i="31"/>
  <c r="U171" i="31"/>
  <c r="X171" i="31"/>
  <c r="AA171" i="31"/>
  <c r="AD171" i="31"/>
  <c r="R172" i="31"/>
  <c r="U172" i="31"/>
  <c r="X172" i="31"/>
  <c r="AA172" i="31"/>
  <c r="AD172" i="31"/>
  <c r="R173" i="31"/>
  <c r="U173" i="31"/>
  <c r="X173" i="31"/>
  <c r="AA173" i="31"/>
  <c r="AD173" i="31"/>
  <c r="R174" i="31"/>
  <c r="U174" i="31"/>
  <c r="X174" i="31"/>
  <c r="AA174" i="31"/>
  <c r="AD174" i="31"/>
  <c r="R175" i="31"/>
  <c r="U175" i="31"/>
  <c r="X175" i="31"/>
  <c r="AA175" i="31"/>
  <c r="AD175" i="31"/>
  <c r="R176" i="31"/>
  <c r="U176" i="31"/>
  <c r="X176" i="31"/>
  <c r="AA176" i="31"/>
  <c r="AD176" i="31"/>
  <c r="P177" i="31"/>
  <c r="P178" i="31" s="1"/>
  <c r="Q177" i="31"/>
  <c r="S177" i="31"/>
  <c r="S178" i="31" s="1"/>
  <c r="T177" i="31"/>
  <c r="T178" i="31" s="1"/>
  <c r="V177" i="31"/>
  <c r="W177" i="31"/>
  <c r="W178" i="31" s="1"/>
  <c r="Y177" i="31"/>
  <c r="Z177" i="31"/>
  <c r="Z178" i="31" s="1"/>
  <c r="AB177" i="31"/>
  <c r="AB178" i="31" s="1"/>
  <c r="AC177" i="31"/>
  <c r="R179" i="31"/>
  <c r="U179" i="31"/>
  <c r="X179" i="31"/>
  <c r="AA179" i="31"/>
  <c r="AD179" i="31"/>
  <c r="R180" i="31"/>
  <c r="U180" i="31"/>
  <c r="X180" i="31"/>
  <c r="AA180" i="31"/>
  <c r="AD180" i="31"/>
  <c r="P181" i="31"/>
  <c r="Q181" i="31"/>
  <c r="S181" i="31"/>
  <c r="T181" i="31"/>
  <c r="V181" i="31"/>
  <c r="W181" i="31"/>
  <c r="Y181" i="31"/>
  <c r="Z181" i="31"/>
  <c r="AB181" i="31"/>
  <c r="AC181" i="31"/>
  <c r="I42" i="31"/>
  <c r="I43" i="31"/>
  <c r="J41" i="31"/>
  <c r="K41" i="31"/>
  <c r="AD167" i="31" l="1"/>
  <c r="AD122" i="31"/>
  <c r="R149" i="31"/>
  <c r="AG34" i="31"/>
  <c r="U181" i="31"/>
  <c r="AD181" i="31"/>
  <c r="V162" i="31"/>
  <c r="AD177" i="31"/>
  <c r="X161" i="31"/>
  <c r="X155" i="31"/>
  <c r="U149" i="31"/>
  <c r="X177" i="31"/>
  <c r="X152" i="31"/>
  <c r="X181" i="31"/>
  <c r="R181" i="31"/>
  <c r="AA167" i="31"/>
  <c r="AB162" i="31"/>
  <c r="AB183" i="31" s="1"/>
  <c r="AA181" i="31"/>
  <c r="Z162" i="31"/>
  <c r="Z183" i="31" s="1"/>
  <c r="T162" i="31"/>
  <c r="T183" i="31" s="1"/>
  <c r="AA152" i="31"/>
  <c r="AA177" i="31"/>
  <c r="R177" i="31"/>
  <c r="V178" i="31"/>
  <c r="X178" i="31" s="1"/>
  <c r="U177" i="31"/>
  <c r="U178" i="31"/>
  <c r="U167" i="31"/>
  <c r="X167" i="31"/>
  <c r="Q162" i="31"/>
  <c r="R161" i="31"/>
  <c r="AC162" i="31"/>
  <c r="AD161" i="31"/>
  <c r="U161" i="31"/>
  <c r="R155" i="31"/>
  <c r="AD155" i="31"/>
  <c r="AA155" i="31"/>
  <c r="Y162" i="31"/>
  <c r="U155" i="31"/>
  <c r="P162" i="31"/>
  <c r="U152" i="31"/>
  <c r="X149" i="31"/>
  <c r="AD149" i="31"/>
  <c r="AA149" i="31"/>
  <c r="AD141" i="31"/>
  <c r="AA141" i="31"/>
  <c r="R141" i="31"/>
  <c r="X141" i="31"/>
  <c r="U141" i="31"/>
  <c r="X131" i="31"/>
  <c r="R131" i="31"/>
  <c r="AA131" i="31"/>
  <c r="AD131" i="31"/>
  <c r="X122" i="31"/>
  <c r="AA122" i="31"/>
  <c r="X113" i="31"/>
  <c r="U113" i="31"/>
  <c r="R113" i="31"/>
  <c r="AD113" i="31"/>
  <c r="AA113" i="31"/>
  <c r="AD98" i="31"/>
  <c r="AA98" i="31"/>
  <c r="X98" i="31"/>
  <c r="R98" i="31"/>
  <c r="U98" i="31"/>
  <c r="R84" i="31"/>
  <c r="X84" i="31"/>
  <c r="AA84" i="31"/>
  <c r="AD84" i="31"/>
  <c r="U84" i="31"/>
  <c r="AA75" i="31"/>
  <c r="V182" i="31"/>
  <c r="U75" i="31"/>
  <c r="AD75" i="31"/>
  <c r="Z182" i="31"/>
  <c r="X75" i="31"/>
  <c r="R75" i="31"/>
  <c r="S182" i="31"/>
  <c r="AD41" i="31"/>
  <c r="R41" i="31"/>
  <c r="AA41" i="31"/>
  <c r="X41" i="31"/>
  <c r="U41" i="31"/>
  <c r="AC182" i="31"/>
  <c r="Y182" i="31"/>
  <c r="Q182" i="31"/>
  <c r="AC178" i="31"/>
  <c r="AD178" i="31" s="1"/>
  <c r="Y178" i="31"/>
  <c r="AA178" i="31" s="1"/>
  <c r="Q178" i="31"/>
  <c r="R178" i="31" s="1"/>
  <c r="W162" i="31"/>
  <c r="S162" i="31"/>
  <c r="AB182" i="31"/>
  <c r="T182" i="31"/>
  <c r="P182" i="31"/>
  <c r="AD152" i="31"/>
  <c r="R152" i="31"/>
  <c r="U131" i="31"/>
  <c r="W182" i="31"/>
  <c r="AG122" i="31" l="1"/>
  <c r="AA162" i="31"/>
  <c r="AA183" i="31" s="1"/>
  <c r="V183" i="31"/>
  <c r="V184" i="31" s="1"/>
  <c r="Q183" i="31"/>
  <c r="Q184" i="31" s="1"/>
  <c r="AC183" i="31"/>
  <c r="AC184" i="31" s="1"/>
  <c r="Z184" i="31"/>
  <c r="R162" i="31"/>
  <c r="R183" i="31" s="1"/>
  <c r="AD162" i="31"/>
  <c r="AD183" i="31" s="1"/>
  <c r="P183" i="31"/>
  <c r="P184" i="31" s="1"/>
  <c r="AB184" i="31"/>
  <c r="T184" i="31"/>
  <c r="AA182" i="31"/>
  <c r="AD182" i="31"/>
  <c r="X182" i="31"/>
  <c r="R182" i="31"/>
  <c r="U182" i="31"/>
  <c r="U162" i="31"/>
  <c r="U183" i="31" s="1"/>
  <c r="S183" i="31"/>
  <c r="S184" i="31" s="1"/>
  <c r="W183" i="31"/>
  <c r="W184" i="31" s="1"/>
  <c r="X162" i="31"/>
  <c r="X183" i="31" s="1"/>
  <c r="Y183" i="31"/>
  <c r="Y184" i="31" s="1"/>
  <c r="AD184" i="31" l="1"/>
  <c r="AA184" i="31"/>
  <c r="U184" i="31"/>
  <c r="R184" i="31"/>
  <c r="X184" i="31"/>
  <c r="AI52" i="26" l="1"/>
  <c r="D23" i="25" l="1"/>
  <c r="F23" i="25"/>
  <c r="G23" i="25"/>
  <c r="I23" i="25"/>
  <c r="J23" i="25"/>
  <c r="L23" i="25"/>
  <c r="M23" i="25"/>
  <c r="C23" i="25"/>
  <c r="R14" i="25"/>
  <c r="P8" i="25"/>
  <c r="O8" i="25"/>
  <c r="E8" i="25"/>
  <c r="Q8" i="25" l="1"/>
  <c r="Y37" i="35"/>
  <c r="N37" i="35"/>
  <c r="Y36" i="35"/>
  <c r="N36" i="35"/>
  <c r="Y35" i="35"/>
  <c r="N35" i="35"/>
  <c r="AM34" i="35"/>
  <c r="AM38" i="35" s="1"/>
  <c r="AL34" i="35"/>
  <c r="AL38" i="35" s="1"/>
  <c r="AK34" i="35"/>
  <c r="AK38" i="35" s="1"/>
  <c r="AJ34" i="35"/>
  <c r="AJ38" i="35" s="1"/>
  <c r="AI34" i="35"/>
  <c r="AI38" i="35" s="1"/>
  <c r="AH34" i="35"/>
  <c r="AH38" i="35" s="1"/>
  <c r="AG34" i="35"/>
  <c r="AG38" i="35" s="1"/>
  <c r="AF34" i="35"/>
  <c r="AF38" i="35" s="1"/>
  <c r="AE34" i="35"/>
  <c r="AE38" i="35" s="1"/>
  <c r="AD34" i="35"/>
  <c r="AD38" i="35" s="1"/>
  <c r="AC34" i="35"/>
  <c r="AC38" i="35" s="1"/>
  <c r="AB34" i="35"/>
  <c r="AB38" i="35" s="1"/>
  <c r="AA34" i="35"/>
  <c r="AA38" i="35" s="1"/>
  <c r="Z34" i="35"/>
  <c r="Z38" i="35" s="1"/>
  <c r="X34" i="35"/>
  <c r="X38" i="35" s="1"/>
  <c r="W34" i="35"/>
  <c r="W38" i="35" s="1"/>
  <c r="V34" i="35"/>
  <c r="V38" i="35" s="1"/>
  <c r="U34" i="35"/>
  <c r="U38" i="35" s="1"/>
  <c r="T34" i="35"/>
  <c r="T38" i="35" s="1"/>
  <c r="S34" i="35"/>
  <c r="S38" i="35" s="1"/>
  <c r="R34" i="35"/>
  <c r="R38" i="35" s="1"/>
  <c r="Q34" i="35"/>
  <c r="Q38" i="35" s="1"/>
  <c r="P34" i="35"/>
  <c r="P38" i="35" s="1"/>
  <c r="O34" i="35"/>
  <c r="O38" i="35" s="1"/>
  <c r="M34" i="35"/>
  <c r="M38" i="35" s="1"/>
  <c r="L34" i="35"/>
  <c r="L38" i="35" s="1"/>
  <c r="K34" i="35"/>
  <c r="K38" i="35" s="1"/>
  <c r="J34" i="35"/>
  <c r="J38" i="35" s="1"/>
  <c r="I34" i="35"/>
  <c r="I38" i="35" s="1"/>
  <c r="H34" i="35"/>
  <c r="H38" i="35" s="1"/>
  <c r="G34" i="35"/>
  <c r="G38" i="35" s="1"/>
  <c r="F34" i="35"/>
  <c r="F38" i="35" s="1"/>
  <c r="E34" i="35"/>
  <c r="E38" i="35" s="1"/>
  <c r="D34" i="35"/>
  <c r="D38" i="35" s="1"/>
  <c r="C34" i="35"/>
  <c r="C38" i="35" s="1"/>
  <c r="Y33" i="35"/>
  <c r="N33" i="35"/>
  <c r="Y32" i="35"/>
  <c r="N32" i="35"/>
  <c r="Y31" i="35"/>
  <c r="N31" i="35"/>
  <c r="N34" i="35" s="1"/>
  <c r="AG25" i="35"/>
  <c r="AS24" i="35"/>
  <c r="AL24" i="35"/>
  <c r="AK24" i="35"/>
  <c r="AI24" i="35"/>
  <c r="AH24" i="35"/>
  <c r="AE24" i="35"/>
  <c r="AD24" i="35"/>
  <c r="E24" i="35"/>
  <c r="AS23" i="35"/>
  <c r="AP23" i="35"/>
  <c r="AL23" i="35"/>
  <c r="AK23" i="35"/>
  <c r="AI23" i="35"/>
  <c r="AH23" i="35"/>
  <c r="AE23" i="35"/>
  <c r="AD23" i="35"/>
  <c r="E23" i="35"/>
  <c r="AS22" i="35"/>
  <c r="AP22" i="35"/>
  <c r="AL22" i="35"/>
  <c r="AK22" i="35"/>
  <c r="AI22" i="35"/>
  <c r="AH22" i="35"/>
  <c r="AE22" i="35"/>
  <c r="AD22" i="35"/>
  <c r="E22" i="35"/>
  <c r="AR21" i="35"/>
  <c r="AR25" i="35" s="1"/>
  <c r="AQ21" i="35"/>
  <c r="AQ25" i="35" s="1"/>
  <c r="AO21" i="35"/>
  <c r="AO25" i="35" s="1"/>
  <c r="AN21" i="35"/>
  <c r="AN25" i="35" s="1"/>
  <c r="AB21" i="35"/>
  <c r="AB25" i="35" s="1"/>
  <c r="AA21" i="35"/>
  <c r="AA25" i="35" s="1"/>
  <c r="Y21" i="35"/>
  <c r="Y25" i="35" s="1"/>
  <c r="X21" i="35"/>
  <c r="X25" i="35" s="1"/>
  <c r="V21" i="35"/>
  <c r="V25" i="35" s="1"/>
  <c r="U21" i="35"/>
  <c r="U25" i="35" s="1"/>
  <c r="S21" i="35"/>
  <c r="S25" i="35" s="1"/>
  <c r="R21" i="35"/>
  <c r="R25" i="35" s="1"/>
  <c r="P21" i="35"/>
  <c r="P25" i="35" s="1"/>
  <c r="O21" i="35"/>
  <c r="O25" i="35" s="1"/>
  <c r="M21" i="35"/>
  <c r="M25" i="35" s="1"/>
  <c r="L21" i="35"/>
  <c r="L25" i="35" s="1"/>
  <c r="J21" i="35"/>
  <c r="J25" i="35" s="1"/>
  <c r="I21" i="35"/>
  <c r="I25" i="35" s="1"/>
  <c r="G21" i="35"/>
  <c r="G25" i="35" s="1"/>
  <c r="F21" i="35"/>
  <c r="F25" i="35" s="1"/>
  <c r="D21" i="35"/>
  <c r="D25" i="35" s="1"/>
  <c r="C21" i="35"/>
  <c r="C25" i="35" s="1"/>
  <c r="AS20" i="35"/>
  <c r="AP20" i="35"/>
  <c r="AL20" i="35"/>
  <c r="AK20" i="35"/>
  <c r="AI20" i="35"/>
  <c r="AH20" i="35"/>
  <c r="AE20" i="35"/>
  <c r="AD20" i="35"/>
  <c r="E20" i="35"/>
  <c r="AS19" i="35"/>
  <c r="AP19" i="35"/>
  <c r="AL19" i="35"/>
  <c r="AK19" i="35"/>
  <c r="AI19" i="35"/>
  <c r="AH19" i="35"/>
  <c r="AE19" i="35"/>
  <c r="AD19" i="35"/>
  <c r="AS18" i="35"/>
  <c r="AP18" i="35"/>
  <c r="AL18" i="35"/>
  <c r="AI18" i="35"/>
  <c r="AE18" i="35"/>
  <c r="AD18" i="35"/>
  <c r="T21" i="35"/>
  <c r="H21" i="35"/>
  <c r="E18" i="35"/>
  <c r="L12" i="35"/>
  <c r="O12" i="35" s="1"/>
  <c r="L11" i="35"/>
  <c r="O11" i="35" s="1"/>
  <c r="L10" i="35"/>
  <c r="O10" i="35" s="1"/>
  <c r="Q9" i="35"/>
  <c r="Q13" i="35" s="1"/>
  <c r="P9" i="35"/>
  <c r="P13" i="35" s="1"/>
  <c r="N9" i="35"/>
  <c r="N13" i="35" s="1"/>
  <c r="M9" i="35"/>
  <c r="M13" i="35" s="1"/>
  <c r="K9" i="35"/>
  <c r="K13" i="35" s="1"/>
  <c r="J9" i="35"/>
  <c r="J13" i="35" s="1"/>
  <c r="I9" i="35"/>
  <c r="I13" i="35" s="1"/>
  <c r="H9" i="35"/>
  <c r="H13" i="35" s="1"/>
  <c r="G9" i="35"/>
  <c r="G13" i="35" s="1"/>
  <c r="F9" i="35"/>
  <c r="F13" i="35" s="1"/>
  <c r="E9" i="35"/>
  <c r="E13" i="35" s="1"/>
  <c r="D9" i="35"/>
  <c r="D13" i="35" s="1"/>
  <c r="C9" i="35"/>
  <c r="C13" i="35" s="1"/>
  <c r="L8" i="35"/>
  <c r="O8" i="35" s="1"/>
  <c r="L7" i="35"/>
  <c r="O7" i="35" s="1"/>
  <c r="L6" i="35"/>
  <c r="AM103" i="34"/>
  <c r="AL103" i="34"/>
  <c r="AK103" i="34"/>
  <c r="AJ103" i="34"/>
  <c r="AI103" i="34"/>
  <c r="AH103" i="34"/>
  <c r="AG103" i="34"/>
  <c r="AF103" i="34"/>
  <c r="AE103" i="34"/>
  <c r="AD103" i="34"/>
  <c r="AB103" i="34"/>
  <c r="AA103" i="34"/>
  <c r="Z103" i="34"/>
  <c r="X103" i="34"/>
  <c r="W103" i="34"/>
  <c r="V103" i="34"/>
  <c r="U103" i="34"/>
  <c r="T103" i="34"/>
  <c r="S103" i="34"/>
  <c r="R103" i="34"/>
  <c r="Q103" i="34"/>
  <c r="P103" i="34"/>
  <c r="O103" i="34"/>
  <c r="M103" i="34"/>
  <c r="L103" i="34"/>
  <c r="K103" i="34"/>
  <c r="J103" i="34"/>
  <c r="I103" i="34"/>
  <c r="H103" i="34"/>
  <c r="G103" i="34"/>
  <c r="F103" i="34"/>
  <c r="E103" i="34"/>
  <c r="D103" i="34"/>
  <c r="C103" i="34"/>
  <c r="Y102" i="34"/>
  <c r="N102" i="34"/>
  <c r="Y101" i="34"/>
  <c r="N101" i="34"/>
  <c r="Y99" i="34"/>
  <c r="N99" i="34"/>
  <c r="Y98" i="34"/>
  <c r="Y100" i="34" s="1"/>
  <c r="N98" i="34"/>
  <c r="AM97" i="34"/>
  <c r="AL97" i="34"/>
  <c r="AK97" i="34"/>
  <c r="AJ97" i="34"/>
  <c r="AI97" i="34"/>
  <c r="AH97" i="34"/>
  <c r="AG97" i="34"/>
  <c r="AF97" i="34"/>
  <c r="AE97" i="34"/>
  <c r="AD97" i="34"/>
  <c r="AB97" i="34"/>
  <c r="AA97" i="34"/>
  <c r="Z97" i="34"/>
  <c r="X97" i="34"/>
  <c r="W97" i="34"/>
  <c r="V97" i="34"/>
  <c r="U97" i="34"/>
  <c r="T97" i="34"/>
  <c r="S97" i="34"/>
  <c r="R97" i="34"/>
  <c r="Q97" i="34"/>
  <c r="P97" i="34"/>
  <c r="O97" i="34"/>
  <c r="M97" i="34"/>
  <c r="L97" i="34"/>
  <c r="K97" i="34"/>
  <c r="J97" i="34"/>
  <c r="I97" i="34"/>
  <c r="H97" i="34"/>
  <c r="G97" i="34"/>
  <c r="F97" i="34"/>
  <c r="E97" i="34"/>
  <c r="D97" i="34"/>
  <c r="C97" i="34"/>
  <c r="Y96" i="34"/>
  <c r="N96" i="34"/>
  <c r="Y95" i="34"/>
  <c r="N95" i="34"/>
  <c r="AM93" i="34"/>
  <c r="AM94" i="34" s="1"/>
  <c r="AL93" i="34"/>
  <c r="AL94" i="34" s="1"/>
  <c r="AK93" i="34"/>
  <c r="AK94" i="34" s="1"/>
  <c r="AJ93" i="34"/>
  <c r="AJ94" i="34" s="1"/>
  <c r="AI93" i="34"/>
  <c r="AI94" i="34" s="1"/>
  <c r="AH93" i="34"/>
  <c r="AH94" i="34" s="1"/>
  <c r="AG93" i="34"/>
  <c r="AG94" i="34" s="1"/>
  <c r="AF93" i="34"/>
  <c r="AF94" i="34" s="1"/>
  <c r="AE93" i="34"/>
  <c r="AE94" i="34" s="1"/>
  <c r="AD93" i="34"/>
  <c r="AD94" i="34" s="1"/>
  <c r="AB93" i="34"/>
  <c r="AB94" i="34" s="1"/>
  <c r="AA93" i="34"/>
  <c r="AA94" i="34" s="1"/>
  <c r="Z93" i="34"/>
  <c r="Z94" i="34" s="1"/>
  <c r="X93" i="34"/>
  <c r="X94" i="34" s="1"/>
  <c r="W93" i="34"/>
  <c r="W94" i="34" s="1"/>
  <c r="V93" i="34"/>
  <c r="V94" i="34" s="1"/>
  <c r="U93" i="34"/>
  <c r="U94" i="34" s="1"/>
  <c r="T93" i="34"/>
  <c r="T94" i="34" s="1"/>
  <c r="S93" i="34"/>
  <c r="S94" i="34" s="1"/>
  <c r="R93" i="34"/>
  <c r="R94" i="34" s="1"/>
  <c r="Q93" i="34"/>
  <c r="Q94" i="34" s="1"/>
  <c r="P93" i="34"/>
  <c r="P94" i="34" s="1"/>
  <c r="O93" i="34"/>
  <c r="O94" i="34" s="1"/>
  <c r="M93" i="34"/>
  <c r="M94" i="34" s="1"/>
  <c r="L93" i="34"/>
  <c r="L94" i="34" s="1"/>
  <c r="K93" i="34"/>
  <c r="K94" i="34" s="1"/>
  <c r="J93" i="34"/>
  <c r="J94" i="34" s="1"/>
  <c r="I93" i="34"/>
  <c r="I94" i="34" s="1"/>
  <c r="H93" i="34"/>
  <c r="H94" i="34" s="1"/>
  <c r="G93" i="34"/>
  <c r="G94" i="34" s="1"/>
  <c r="F93" i="34"/>
  <c r="F94" i="34" s="1"/>
  <c r="E93" i="34"/>
  <c r="E94" i="34" s="1"/>
  <c r="D93" i="34"/>
  <c r="D94" i="34" s="1"/>
  <c r="C93" i="34"/>
  <c r="C94" i="34" s="1"/>
  <c r="Y92" i="34"/>
  <c r="N92" i="34"/>
  <c r="Y91" i="34"/>
  <c r="N91" i="34"/>
  <c r="Y90" i="34"/>
  <c r="N90" i="34"/>
  <c r="Y89" i="34"/>
  <c r="N89" i="34"/>
  <c r="Y88" i="34"/>
  <c r="N88" i="34"/>
  <c r="AM87" i="34"/>
  <c r="AL87" i="34"/>
  <c r="AK87" i="34"/>
  <c r="AJ87" i="34"/>
  <c r="AI87" i="34"/>
  <c r="AH87" i="34"/>
  <c r="AG87" i="34"/>
  <c r="AF87" i="34"/>
  <c r="AE87" i="34"/>
  <c r="AD87" i="34"/>
  <c r="AC87" i="34"/>
  <c r="AC106" i="34" s="1"/>
  <c r="AB87" i="34"/>
  <c r="AA87" i="34"/>
  <c r="Z87" i="34"/>
  <c r="X87" i="34"/>
  <c r="W87" i="34"/>
  <c r="V87" i="34"/>
  <c r="U87" i="34"/>
  <c r="T87" i="34"/>
  <c r="S87" i="34"/>
  <c r="R87" i="34"/>
  <c r="Q87" i="34"/>
  <c r="P87" i="34"/>
  <c r="O87" i="34"/>
  <c r="M87" i="34"/>
  <c r="L87" i="34"/>
  <c r="K87" i="34"/>
  <c r="J87" i="34"/>
  <c r="I87" i="34"/>
  <c r="H87" i="34"/>
  <c r="G87" i="34"/>
  <c r="F87" i="34"/>
  <c r="E87" i="34"/>
  <c r="D87" i="34"/>
  <c r="C87" i="34"/>
  <c r="Y86" i="34"/>
  <c r="N86" i="34"/>
  <c r="Y85" i="34"/>
  <c r="N85" i="34"/>
  <c r="AM84" i="34"/>
  <c r="AL84" i="34"/>
  <c r="AK84" i="34"/>
  <c r="AJ84" i="34"/>
  <c r="AI84" i="34"/>
  <c r="AH84" i="34"/>
  <c r="AG84" i="34"/>
  <c r="AF84" i="34"/>
  <c r="AE84" i="34"/>
  <c r="AD84" i="34"/>
  <c r="AC84" i="34"/>
  <c r="AB84" i="34"/>
  <c r="AA84" i="34"/>
  <c r="Z84" i="34"/>
  <c r="X84" i="34"/>
  <c r="W84" i="34"/>
  <c r="V84" i="34"/>
  <c r="U84" i="34"/>
  <c r="T84" i="34"/>
  <c r="S84" i="34"/>
  <c r="R84" i="34"/>
  <c r="Q84" i="34"/>
  <c r="P84" i="34"/>
  <c r="O84" i="34"/>
  <c r="M84" i="34"/>
  <c r="L84" i="34"/>
  <c r="K84" i="34"/>
  <c r="J84" i="34"/>
  <c r="I84" i="34"/>
  <c r="H84" i="34"/>
  <c r="G84" i="34"/>
  <c r="F84" i="34"/>
  <c r="E84" i="34"/>
  <c r="D84" i="34"/>
  <c r="C84" i="34"/>
  <c r="Y83" i="34"/>
  <c r="N83" i="34"/>
  <c r="Y82" i="34"/>
  <c r="N82" i="34"/>
  <c r="Y81" i="34"/>
  <c r="N81" i="34"/>
  <c r="AM80" i="34"/>
  <c r="AL80" i="34"/>
  <c r="AK80" i="34"/>
  <c r="AJ80" i="34"/>
  <c r="AH80" i="34"/>
  <c r="AG80" i="34"/>
  <c r="AF80" i="34"/>
  <c r="AE80" i="34"/>
  <c r="AD80" i="34"/>
  <c r="AC80" i="34"/>
  <c r="AB80" i="34"/>
  <c r="AA80" i="34"/>
  <c r="Z80" i="34"/>
  <c r="X80" i="34"/>
  <c r="W80" i="34"/>
  <c r="V80" i="34"/>
  <c r="U80" i="34"/>
  <c r="T80" i="34"/>
  <c r="S80" i="34"/>
  <c r="R80" i="34"/>
  <c r="Q80" i="34"/>
  <c r="P80" i="34"/>
  <c r="O80" i="34"/>
  <c r="M80" i="34"/>
  <c r="L80" i="34"/>
  <c r="K80" i="34"/>
  <c r="J80" i="34"/>
  <c r="I80" i="34"/>
  <c r="H80" i="34"/>
  <c r="G80" i="34"/>
  <c r="F80" i="34"/>
  <c r="E80" i="34"/>
  <c r="D80" i="34"/>
  <c r="C80" i="34"/>
  <c r="Y79" i="34"/>
  <c r="N79" i="34"/>
  <c r="Y78" i="34"/>
  <c r="N78" i="34"/>
  <c r="Y77" i="34"/>
  <c r="N77" i="34"/>
  <c r="Y76" i="34"/>
  <c r="N76" i="34"/>
  <c r="AM75" i="34"/>
  <c r="AL75" i="34"/>
  <c r="AK75" i="34"/>
  <c r="AE75" i="34"/>
  <c r="AD75" i="34"/>
  <c r="AC75" i="34"/>
  <c r="AB75" i="34"/>
  <c r="AA75" i="34"/>
  <c r="Z75" i="34"/>
  <c r="X75" i="34"/>
  <c r="W75" i="34"/>
  <c r="V75" i="34"/>
  <c r="U75" i="34"/>
  <c r="T75" i="34"/>
  <c r="S75" i="34"/>
  <c r="R75" i="34"/>
  <c r="Q75" i="34"/>
  <c r="P75" i="34"/>
  <c r="O75" i="34"/>
  <c r="M75" i="34"/>
  <c r="L75" i="34"/>
  <c r="K75" i="34"/>
  <c r="J75" i="34"/>
  <c r="I75" i="34"/>
  <c r="H75" i="34"/>
  <c r="G75" i="34"/>
  <c r="F75" i="34"/>
  <c r="E75" i="34"/>
  <c r="D75" i="34"/>
  <c r="C75" i="34"/>
  <c r="Y74" i="34"/>
  <c r="N74" i="34"/>
  <c r="Y73" i="34"/>
  <c r="N73" i="34"/>
  <c r="Y72" i="34"/>
  <c r="N72" i="34"/>
  <c r="Y71" i="34"/>
  <c r="N71" i="34"/>
  <c r="AM70" i="34"/>
  <c r="AL70" i="34"/>
  <c r="AK70" i="34"/>
  <c r="AJ70" i="34"/>
  <c r="AI70" i="34"/>
  <c r="AH70" i="34"/>
  <c r="AG70" i="34"/>
  <c r="AF70" i="34"/>
  <c r="AE70" i="34"/>
  <c r="AD70" i="34"/>
  <c r="AC70" i="34"/>
  <c r="AB70" i="34"/>
  <c r="AA70" i="34"/>
  <c r="Z70" i="34"/>
  <c r="X70" i="34"/>
  <c r="W70" i="34"/>
  <c r="V70" i="34"/>
  <c r="U70" i="34"/>
  <c r="T70" i="34"/>
  <c r="S70" i="34"/>
  <c r="R70" i="34"/>
  <c r="Q70" i="34"/>
  <c r="P70" i="34"/>
  <c r="O70" i="34"/>
  <c r="M70" i="34"/>
  <c r="L70" i="34"/>
  <c r="K70" i="34"/>
  <c r="J70" i="34"/>
  <c r="I70" i="34"/>
  <c r="H70" i="34"/>
  <c r="G70" i="34"/>
  <c r="F70" i="34"/>
  <c r="E70" i="34"/>
  <c r="D70" i="34"/>
  <c r="C70" i="34"/>
  <c r="Y69" i="34"/>
  <c r="N69" i="34"/>
  <c r="Y68" i="34"/>
  <c r="N68" i="34"/>
  <c r="AM67" i="34"/>
  <c r="AL67" i="34"/>
  <c r="AK67" i="34"/>
  <c r="AJ67" i="34"/>
  <c r="AI67" i="34"/>
  <c r="AH67" i="34"/>
  <c r="AG67" i="34"/>
  <c r="AF67" i="34"/>
  <c r="AE67" i="34"/>
  <c r="AD67" i="34"/>
  <c r="AC67" i="34"/>
  <c r="AB67" i="34"/>
  <c r="AA67" i="34"/>
  <c r="Z67" i="34"/>
  <c r="X67" i="34"/>
  <c r="W67" i="34"/>
  <c r="V67" i="34"/>
  <c r="U67" i="34"/>
  <c r="T67" i="34"/>
  <c r="S67" i="34"/>
  <c r="R67" i="34"/>
  <c r="Q67" i="34"/>
  <c r="P67" i="34"/>
  <c r="O67" i="34"/>
  <c r="M67" i="34"/>
  <c r="L67" i="34"/>
  <c r="K67" i="34"/>
  <c r="J67" i="34"/>
  <c r="I67" i="34"/>
  <c r="H67" i="34"/>
  <c r="G67" i="34"/>
  <c r="F67" i="34"/>
  <c r="E67" i="34"/>
  <c r="D67" i="34"/>
  <c r="C67" i="34"/>
  <c r="Y66" i="34"/>
  <c r="N66" i="34"/>
  <c r="Y65" i="34"/>
  <c r="N65" i="34"/>
  <c r="Y64" i="34"/>
  <c r="N64" i="34"/>
  <c r="Y63" i="34"/>
  <c r="N63" i="34"/>
  <c r="Y62" i="34"/>
  <c r="N62" i="34"/>
  <c r="AM61" i="34"/>
  <c r="AL61" i="34"/>
  <c r="AK61" i="34"/>
  <c r="AJ61" i="34"/>
  <c r="AI61" i="34"/>
  <c r="AH61" i="34"/>
  <c r="AG61" i="34"/>
  <c r="AF61" i="34"/>
  <c r="AE61" i="34"/>
  <c r="AD61" i="34"/>
  <c r="AC61" i="34"/>
  <c r="AB61" i="34"/>
  <c r="AA61" i="34"/>
  <c r="Z61" i="34"/>
  <c r="X61" i="34"/>
  <c r="W61" i="34"/>
  <c r="V61" i="34"/>
  <c r="U61" i="34"/>
  <c r="T61" i="34"/>
  <c r="S61" i="34"/>
  <c r="R61" i="34"/>
  <c r="Q61" i="34"/>
  <c r="O61" i="34"/>
  <c r="M61" i="34"/>
  <c r="L61" i="34"/>
  <c r="K61" i="34"/>
  <c r="J61" i="34"/>
  <c r="I61" i="34"/>
  <c r="H61" i="34"/>
  <c r="G61" i="34"/>
  <c r="F61" i="34"/>
  <c r="E61" i="34"/>
  <c r="D61" i="34"/>
  <c r="C61" i="34"/>
  <c r="Y60" i="34"/>
  <c r="N60" i="34"/>
  <c r="Y59" i="34"/>
  <c r="N59" i="34"/>
  <c r="Y58" i="34"/>
  <c r="N58" i="34"/>
  <c r="Y57" i="34"/>
  <c r="N57" i="34"/>
  <c r="Y56" i="34"/>
  <c r="N56" i="34"/>
  <c r="Y55" i="34"/>
  <c r="N55" i="34"/>
  <c r="AM54" i="34"/>
  <c r="AL54" i="34"/>
  <c r="AK54" i="34"/>
  <c r="AJ54" i="34"/>
  <c r="AI54" i="34"/>
  <c r="AH54" i="34"/>
  <c r="AG54" i="34"/>
  <c r="AF54" i="34"/>
  <c r="AE54" i="34"/>
  <c r="AD54" i="34"/>
  <c r="AC54" i="34"/>
  <c r="AB54" i="34"/>
  <c r="AA54" i="34"/>
  <c r="Z54" i="34"/>
  <c r="X54" i="34"/>
  <c r="W54" i="34"/>
  <c r="V54" i="34"/>
  <c r="U54" i="34"/>
  <c r="T54" i="34"/>
  <c r="S54" i="34"/>
  <c r="R54" i="34"/>
  <c r="Q54" i="34"/>
  <c r="P54" i="34"/>
  <c r="O54" i="34"/>
  <c r="M54" i="34"/>
  <c r="L54" i="34"/>
  <c r="K54" i="34"/>
  <c r="J54" i="34"/>
  <c r="I54" i="34"/>
  <c r="H54" i="34"/>
  <c r="G54" i="34"/>
  <c r="F54" i="34"/>
  <c r="E54" i="34"/>
  <c r="D54" i="34"/>
  <c r="C54" i="34"/>
  <c r="Y53" i="34"/>
  <c r="N53" i="34"/>
  <c r="Y52" i="34"/>
  <c r="N52" i="34"/>
  <c r="Y51" i="34"/>
  <c r="N51" i="34"/>
  <c r="Y50" i="34"/>
  <c r="N50" i="34"/>
  <c r="AM49" i="34"/>
  <c r="AL49" i="34"/>
  <c r="AK49" i="34"/>
  <c r="AJ49" i="34"/>
  <c r="AI49" i="34"/>
  <c r="AH49" i="34"/>
  <c r="AG49" i="34"/>
  <c r="AF49" i="34"/>
  <c r="AE49" i="34"/>
  <c r="AD49" i="34"/>
  <c r="AC49" i="34"/>
  <c r="AB49" i="34"/>
  <c r="AA49" i="34"/>
  <c r="Z49" i="34"/>
  <c r="X49" i="34"/>
  <c r="W49" i="34"/>
  <c r="V49" i="34"/>
  <c r="U49" i="34"/>
  <c r="T49" i="34"/>
  <c r="S49" i="34"/>
  <c r="R49" i="34"/>
  <c r="Q49" i="34"/>
  <c r="P49" i="34"/>
  <c r="O49" i="34"/>
  <c r="M49" i="34"/>
  <c r="L49" i="34"/>
  <c r="K49" i="34"/>
  <c r="J49" i="34"/>
  <c r="I49" i="34"/>
  <c r="H49" i="34"/>
  <c r="G49" i="34"/>
  <c r="F49" i="34"/>
  <c r="E49" i="34"/>
  <c r="D49" i="34"/>
  <c r="C49" i="34"/>
  <c r="Y48" i="34"/>
  <c r="N48" i="34"/>
  <c r="Y47" i="34"/>
  <c r="N47" i="34"/>
  <c r="Y46" i="34"/>
  <c r="N46" i="34"/>
  <c r="Y45" i="34"/>
  <c r="N45" i="34"/>
  <c r="Y44" i="34"/>
  <c r="N44" i="34"/>
  <c r="Y43" i="34"/>
  <c r="N43" i="34"/>
  <c r="Y42" i="34"/>
  <c r="N42" i="34"/>
  <c r="Y41" i="34"/>
  <c r="N41" i="34"/>
  <c r="Y40" i="34"/>
  <c r="N40" i="34"/>
  <c r="Y39" i="34"/>
  <c r="N39" i="34"/>
  <c r="Y38" i="34"/>
  <c r="N38" i="34"/>
  <c r="Y37" i="34"/>
  <c r="N37" i="34"/>
  <c r="Y36" i="34"/>
  <c r="N36" i="34"/>
  <c r="Y35" i="34"/>
  <c r="N35" i="34"/>
  <c r="Y34" i="34"/>
  <c r="N34" i="34"/>
  <c r="Y33" i="34"/>
  <c r="N33" i="34"/>
  <c r="Y32" i="34"/>
  <c r="N32" i="34"/>
  <c r="Y31" i="34"/>
  <c r="N31" i="34"/>
  <c r="Y30" i="34"/>
  <c r="N30" i="34"/>
  <c r="AM29" i="34"/>
  <c r="AL29" i="34"/>
  <c r="AK29" i="34"/>
  <c r="AJ29" i="34"/>
  <c r="AI29" i="34"/>
  <c r="AH29" i="34"/>
  <c r="AG29" i="34"/>
  <c r="AF29" i="34"/>
  <c r="AE29" i="34"/>
  <c r="AC29" i="34"/>
  <c r="AB29" i="34"/>
  <c r="AA29" i="34"/>
  <c r="Z29" i="34"/>
  <c r="X29" i="34"/>
  <c r="W29" i="34"/>
  <c r="V29" i="34"/>
  <c r="U29" i="34"/>
  <c r="T29" i="34"/>
  <c r="S29" i="34"/>
  <c r="R29" i="34"/>
  <c r="Q29" i="34"/>
  <c r="P29" i="34"/>
  <c r="O29" i="34"/>
  <c r="M29" i="34"/>
  <c r="L29" i="34"/>
  <c r="K29" i="34"/>
  <c r="J29" i="34"/>
  <c r="I29" i="34"/>
  <c r="H29" i="34"/>
  <c r="G29" i="34"/>
  <c r="F29" i="34"/>
  <c r="E29" i="34"/>
  <c r="D29" i="34"/>
  <c r="C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AM10" i="34"/>
  <c r="AM104" i="34" s="1"/>
  <c r="AL10" i="34"/>
  <c r="AL104" i="34" s="1"/>
  <c r="AK10" i="34"/>
  <c r="AK104" i="34" s="1"/>
  <c r="AJ10" i="34"/>
  <c r="AJ104" i="34" s="1"/>
  <c r="AI10" i="34"/>
  <c r="AI104" i="34" s="1"/>
  <c r="AH10" i="34"/>
  <c r="AH104" i="34" s="1"/>
  <c r="AG10" i="34"/>
  <c r="AG104" i="34" s="1"/>
  <c r="AF10" i="34"/>
  <c r="AF104" i="34" s="1"/>
  <c r="AE104" i="34"/>
  <c r="AD104" i="34"/>
  <c r="AC104" i="34"/>
  <c r="AB10" i="34"/>
  <c r="AB104" i="34" s="1"/>
  <c r="AA10" i="34"/>
  <c r="AA104" i="34" s="1"/>
  <c r="Z104" i="34"/>
  <c r="X10" i="34"/>
  <c r="X104" i="34" s="1"/>
  <c r="W10" i="34"/>
  <c r="W104" i="34" s="1"/>
  <c r="V10" i="34"/>
  <c r="V104" i="34" s="1"/>
  <c r="U10" i="34"/>
  <c r="U104" i="34" s="1"/>
  <c r="T10" i="34"/>
  <c r="T104" i="34" s="1"/>
  <c r="S10" i="34"/>
  <c r="S104" i="34" s="1"/>
  <c r="R10" i="34"/>
  <c r="R104" i="34" s="1"/>
  <c r="Q10" i="34"/>
  <c r="Q104" i="34" s="1"/>
  <c r="P10" i="34"/>
  <c r="P104" i="34" s="1"/>
  <c r="O10" i="34"/>
  <c r="O104" i="34" s="1"/>
  <c r="M10" i="34"/>
  <c r="M104" i="34" s="1"/>
  <c r="L10" i="34"/>
  <c r="L104" i="34" s="1"/>
  <c r="K10" i="34"/>
  <c r="K104" i="34" s="1"/>
  <c r="J10" i="34"/>
  <c r="J104" i="34" s="1"/>
  <c r="I10" i="34"/>
  <c r="I104" i="34" s="1"/>
  <c r="H10" i="34"/>
  <c r="H104" i="34" s="1"/>
  <c r="G10" i="34"/>
  <c r="G104" i="34" s="1"/>
  <c r="F10" i="34"/>
  <c r="F104" i="34" s="1"/>
  <c r="E10" i="34"/>
  <c r="E104" i="34" s="1"/>
  <c r="D10" i="34"/>
  <c r="D104" i="34" s="1"/>
  <c r="C10" i="34"/>
  <c r="C104" i="34" s="1"/>
  <c r="N9" i="34"/>
  <c r="Y7" i="34"/>
  <c r="N7" i="34"/>
  <c r="Y6" i="34"/>
  <c r="N5" i="34"/>
  <c r="W104" i="33"/>
  <c r="V104" i="33"/>
  <c r="K104" i="33"/>
  <c r="J104" i="33"/>
  <c r="H104" i="33"/>
  <c r="G104" i="33"/>
  <c r="E104" i="33"/>
  <c r="D104" i="33"/>
  <c r="C104" i="33"/>
  <c r="X103" i="33"/>
  <c r="T103" i="33"/>
  <c r="S103" i="33"/>
  <c r="L103" i="33"/>
  <c r="F103" i="33"/>
  <c r="I103" i="33" s="1"/>
  <c r="X102" i="33"/>
  <c r="T102" i="33"/>
  <c r="S102" i="33"/>
  <c r="L102" i="33"/>
  <c r="F102" i="33"/>
  <c r="X100" i="33"/>
  <c r="T100" i="33"/>
  <c r="S100" i="33"/>
  <c r="L100" i="33"/>
  <c r="F100" i="33"/>
  <c r="X99" i="33"/>
  <c r="T99" i="33"/>
  <c r="S99" i="33"/>
  <c r="L99" i="33"/>
  <c r="L101" i="33" s="1"/>
  <c r="F99" i="33"/>
  <c r="F101" i="33" s="1"/>
  <c r="W98" i="33"/>
  <c r="V98" i="33"/>
  <c r="K98" i="33"/>
  <c r="J98" i="33"/>
  <c r="H98" i="33"/>
  <c r="G98" i="33"/>
  <c r="E98" i="33"/>
  <c r="D98" i="33"/>
  <c r="C98" i="33"/>
  <c r="X97" i="33"/>
  <c r="T97" i="33"/>
  <c r="S97" i="33"/>
  <c r="L97" i="33"/>
  <c r="F97" i="33"/>
  <c r="I97" i="33" s="1"/>
  <c r="X96" i="33"/>
  <c r="T96" i="33"/>
  <c r="S96" i="33"/>
  <c r="L96" i="33"/>
  <c r="F96" i="33"/>
  <c r="W94" i="33"/>
  <c r="W95" i="33" s="1"/>
  <c r="V94" i="33"/>
  <c r="V95" i="33" s="1"/>
  <c r="K94" i="33"/>
  <c r="J94" i="33"/>
  <c r="J95" i="33" s="1"/>
  <c r="H94" i="33"/>
  <c r="H95" i="33" s="1"/>
  <c r="G94" i="33"/>
  <c r="G95" i="33" s="1"/>
  <c r="E94" i="33"/>
  <c r="E95" i="33" s="1"/>
  <c r="D94" i="33"/>
  <c r="D95" i="33" s="1"/>
  <c r="C94" i="33"/>
  <c r="C95" i="33" s="1"/>
  <c r="X93" i="33"/>
  <c r="T93" i="33"/>
  <c r="S93" i="33"/>
  <c r="L93" i="33"/>
  <c r="F93" i="33"/>
  <c r="I93" i="33" s="1"/>
  <c r="X92" i="33"/>
  <c r="T92" i="33"/>
  <c r="S92" i="33"/>
  <c r="L92" i="33"/>
  <c r="F92" i="33"/>
  <c r="I92" i="33" s="1"/>
  <c r="X91" i="33"/>
  <c r="T91" i="33"/>
  <c r="S91" i="33"/>
  <c r="L91" i="33"/>
  <c r="F91" i="33"/>
  <c r="X90" i="33"/>
  <c r="T90" i="33"/>
  <c r="S90" i="33"/>
  <c r="L90" i="33"/>
  <c r="F90" i="33"/>
  <c r="I90" i="33" s="1"/>
  <c r="X89" i="33"/>
  <c r="T89" i="33"/>
  <c r="S89" i="33"/>
  <c r="L89" i="33"/>
  <c r="F89" i="33"/>
  <c r="I89" i="33" s="1"/>
  <c r="W88" i="33"/>
  <c r="V88" i="33"/>
  <c r="K88" i="33"/>
  <c r="J88" i="33"/>
  <c r="H88" i="33"/>
  <c r="G88" i="33"/>
  <c r="E88" i="33"/>
  <c r="D88" i="33"/>
  <c r="C88" i="33"/>
  <c r="X87" i="33"/>
  <c r="T87" i="33"/>
  <c r="S87" i="33"/>
  <c r="L87" i="33"/>
  <c r="F87" i="33"/>
  <c r="X86" i="33"/>
  <c r="T86" i="33"/>
  <c r="S86" i="33"/>
  <c r="L86" i="33"/>
  <c r="F86" i="33"/>
  <c r="I86" i="33" s="1"/>
  <c r="W85" i="33"/>
  <c r="V85" i="33"/>
  <c r="K85" i="33"/>
  <c r="J85" i="33"/>
  <c r="H85" i="33"/>
  <c r="G85" i="33"/>
  <c r="E85" i="33"/>
  <c r="D85" i="33"/>
  <c r="C85" i="33"/>
  <c r="X84" i="33"/>
  <c r="T84" i="33"/>
  <c r="S84" i="33"/>
  <c r="L84" i="33"/>
  <c r="F84" i="33"/>
  <c r="I84" i="33" s="1"/>
  <c r="X83" i="33"/>
  <c r="T83" i="33"/>
  <c r="S83" i="33"/>
  <c r="L83" i="33"/>
  <c r="F83" i="33"/>
  <c r="I83" i="33" s="1"/>
  <c r="X82" i="33"/>
  <c r="T82" i="33"/>
  <c r="S82" i="33"/>
  <c r="L82" i="33"/>
  <c r="F82" i="33"/>
  <c r="W81" i="33"/>
  <c r="V81" i="33"/>
  <c r="K81" i="33"/>
  <c r="J81" i="33"/>
  <c r="H81" i="33"/>
  <c r="G81" i="33"/>
  <c r="E81" i="33"/>
  <c r="D81" i="33"/>
  <c r="C81" i="33"/>
  <c r="X80" i="33"/>
  <c r="T80" i="33"/>
  <c r="S80" i="33"/>
  <c r="F80" i="33"/>
  <c r="I80" i="33" s="1"/>
  <c r="X79" i="33"/>
  <c r="T79" i="33"/>
  <c r="S79" i="33"/>
  <c r="F79" i="33"/>
  <c r="I79" i="33" s="1"/>
  <c r="X78" i="33"/>
  <c r="T78" i="33"/>
  <c r="S78" i="33"/>
  <c r="F78" i="33"/>
  <c r="I78" i="33" s="1"/>
  <c r="X77" i="33"/>
  <c r="T77" i="33"/>
  <c r="S77" i="33"/>
  <c r="F77" i="33"/>
  <c r="I77" i="33" s="1"/>
  <c r="W76" i="33"/>
  <c r="V76" i="33"/>
  <c r="K76" i="33"/>
  <c r="J76" i="33"/>
  <c r="H76" i="33"/>
  <c r="G76" i="33"/>
  <c r="E76" i="33"/>
  <c r="D76" i="33"/>
  <c r="C76" i="33"/>
  <c r="X75" i="33"/>
  <c r="T75" i="33"/>
  <c r="S75" i="33"/>
  <c r="L75" i="33"/>
  <c r="F75" i="33"/>
  <c r="I75" i="33" s="1"/>
  <c r="X74" i="33"/>
  <c r="T74" i="33"/>
  <c r="S74" i="33"/>
  <c r="L74" i="33"/>
  <c r="F74" i="33"/>
  <c r="I74" i="33" s="1"/>
  <c r="X73" i="33"/>
  <c r="T73" i="33"/>
  <c r="S73" i="33"/>
  <c r="L73" i="33"/>
  <c r="F73" i="33"/>
  <c r="I73" i="33" s="1"/>
  <c r="X72" i="33"/>
  <c r="T72" i="33"/>
  <c r="S72" i="33"/>
  <c r="L72" i="33"/>
  <c r="F72" i="33"/>
  <c r="W71" i="33"/>
  <c r="V71" i="33"/>
  <c r="K71" i="33"/>
  <c r="J71" i="33"/>
  <c r="H71" i="33"/>
  <c r="G71" i="33"/>
  <c r="E71" i="33"/>
  <c r="D71" i="33"/>
  <c r="C71" i="33"/>
  <c r="X70" i="33"/>
  <c r="T70" i="33"/>
  <c r="S70" i="33"/>
  <c r="L70" i="33"/>
  <c r="F70" i="33"/>
  <c r="I70" i="33" s="1"/>
  <c r="X69" i="33"/>
  <c r="T69" i="33"/>
  <c r="S69" i="33"/>
  <c r="L69" i="33"/>
  <c r="F69" i="33"/>
  <c r="W68" i="33"/>
  <c r="V68" i="33"/>
  <c r="K68" i="33"/>
  <c r="J68" i="33"/>
  <c r="H68" i="33"/>
  <c r="G68" i="33"/>
  <c r="E68" i="33"/>
  <c r="D68" i="33"/>
  <c r="C68" i="33"/>
  <c r="X67" i="33"/>
  <c r="T67" i="33"/>
  <c r="S67" i="33"/>
  <c r="L67" i="33"/>
  <c r="F67" i="33"/>
  <c r="I67" i="33" s="1"/>
  <c r="X66" i="33"/>
  <c r="T66" i="33"/>
  <c r="S66" i="33"/>
  <c r="L66" i="33"/>
  <c r="F66" i="33"/>
  <c r="I66" i="33" s="1"/>
  <c r="X65" i="33"/>
  <c r="T65" i="33"/>
  <c r="S65" i="33"/>
  <c r="L65" i="33"/>
  <c r="F65" i="33"/>
  <c r="I65" i="33" s="1"/>
  <c r="X64" i="33"/>
  <c r="T64" i="33"/>
  <c r="S64" i="33"/>
  <c r="L64" i="33"/>
  <c r="F64" i="33"/>
  <c r="I64" i="33" s="1"/>
  <c r="X63" i="33"/>
  <c r="T63" i="33"/>
  <c r="S63" i="33"/>
  <c r="L63" i="33"/>
  <c r="F63" i="33"/>
  <c r="W62" i="33"/>
  <c r="V62" i="33"/>
  <c r="K62" i="33"/>
  <c r="J62" i="33"/>
  <c r="H62" i="33"/>
  <c r="G62" i="33"/>
  <c r="E62" i="33"/>
  <c r="D62" i="33"/>
  <c r="C62" i="33"/>
  <c r="X61" i="33"/>
  <c r="T61" i="33"/>
  <c r="S61" i="33"/>
  <c r="L61" i="33"/>
  <c r="F61" i="33"/>
  <c r="I61" i="33" s="1"/>
  <c r="X60" i="33"/>
  <c r="T60" i="33"/>
  <c r="S60" i="33"/>
  <c r="L60" i="33"/>
  <c r="F60" i="33"/>
  <c r="I60" i="33" s="1"/>
  <c r="X59" i="33"/>
  <c r="T59" i="33"/>
  <c r="S59" i="33"/>
  <c r="L59" i="33"/>
  <c r="F59" i="33"/>
  <c r="I59" i="33" s="1"/>
  <c r="X58" i="33"/>
  <c r="T58" i="33"/>
  <c r="S58" i="33"/>
  <c r="L58" i="33"/>
  <c r="F58" i="33"/>
  <c r="I58" i="33" s="1"/>
  <c r="X57" i="33"/>
  <c r="T57" i="33"/>
  <c r="S57" i="33"/>
  <c r="L57" i="33"/>
  <c r="F57" i="33"/>
  <c r="I57" i="33" s="1"/>
  <c r="X56" i="33"/>
  <c r="T56" i="33"/>
  <c r="S56" i="33"/>
  <c r="L56" i="33"/>
  <c r="F56" i="33"/>
  <c r="W55" i="33"/>
  <c r="V55" i="33"/>
  <c r="K55" i="33"/>
  <c r="J55" i="33"/>
  <c r="H55" i="33"/>
  <c r="G55" i="33"/>
  <c r="E55" i="33"/>
  <c r="D55" i="33"/>
  <c r="C55" i="33"/>
  <c r="X54" i="33"/>
  <c r="T54" i="33"/>
  <c r="S54" i="33"/>
  <c r="L54" i="33"/>
  <c r="F54" i="33"/>
  <c r="I54" i="33" s="1"/>
  <c r="X53" i="33"/>
  <c r="T53" i="33"/>
  <c r="S53" i="33"/>
  <c r="L53" i="33"/>
  <c r="F53" i="33"/>
  <c r="I53" i="33" s="1"/>
  <c r="X52" i="33"/>
  <c r="T52" i="33"/>
  <c r="S52" i="33"/>
  <c r="L52" i="33"/>
  <c r="F52" i="33"/>
  <c r="I52" i="33" s="1"/>
  <c r="X51" i="33"/>
  <c r="T51" i="33"/>
  <c r="S51" i="33"/>
  <c r="L51" i="33"/>
  <c r="F51" i="33"/>
  <c r="W50" i="33"/>
  <c r="V50" i="33"/>
  <c r="K50" i="33"/>
  <c r="J50" i="33"/>
  <c r="H50" i="33"/>
  <c r="G50" i="33"/>
  <c r="E50" i="33"/>
  <c r="D50" i="33"/>
  <c r="C50" i="33"/>
  <c r="X49" i="33"/>
  <c r="T49" i="33"/>
  <c r="S49" i="33"/>
  <c r="F49" i="33"/>
  <c r="X48" i="33"/>
  <c r="T48" i="33"/>
  <c r="S48" i="33"/>
  <c r="L48" i="33"/>
  <c r="F48" i="33"/>
  <c r="I48" i="33" s="1"/>
  <c r="X47" i="33"/>
  <c r="T47" i="33"/>
  <c r="S47" i="33"/>
  <c r="L47" i="33"/>
  <c r="F47" i="33"/>
  <c r="I47" i="33" s="1"/>
  <c r="X46" i="33"/>
  <c r="T46" i="33"/>
  <c r="S46" i="33"/>
  <c r="L46" i="33"/>
  <c r="F46" i="33"/>
  <c r="I46" i="33" s="1"/>
  <c r="X45" i="33"/>
  <c r="T45" i="33"/>
  <c r="S45" i="33"/>
  <c r="L45" i="33"/>
  <c r="F45" i="33"/>
  <c r="I45" i="33" s="1"/>
  <c r="X44" i="33"/>
  <c r="T44" i="33"/>
  <c r="S44" i="33"/>
  <c r="L44" i="33"/>
  <c r="F44" i="33"/>
  <c r="I44" i="33" s="1"/>
  <c r="X43" i="33"/>
  <c r="T43" i="33"/>
  <c r="S43" i="33"/>
  <c r="L43" i="33"/>
  <c r="F43" i="33"/>
  <c r="I43" i="33" s="1"/>
  <c r="X42" i="33"/>
  <c r="T42" i="33"/>
  <c r="S42" i="33"/>
  <c r="L42" i="33"/>
  <c r="F42" i="33"/>
  <c r="I42" i="33" s="1"/>
  <c r="X41" i="33"/>
  <c r="T41" i="33"/>
  <c r="S41" i="33"/>
  <c r="L41" i="33"/>
  <c r="F41" i="33"/>
  <c r="I41" i="33" s="1"/>
  <c r="X40" i="33"/>
  <c r="T40" i="33"/>
  <c r="S40" i="33"/>
  <c r="L40" i="33"/>
  <c r="F40" i="33"/>
  <c r="I40" i="33" s="1"/>
  <c r="X39" i="33"/>
  <c r="T39" i="33"/>
  <c r="S39" i="33"/>
  <c r="L39" i="33"/>
  <c r="F39" i="33"/>
  <c r="I39" i="33" s="1"/>
  <c r="X38" i="33"/>
  <c r="T38" i="33"/>
  <c r="S38" i="33"/>
  <c r="L38" i="33"/>
  <c r="F38" i="33"/>
  <c r="I38" i="33" s="1"/>
  <c r="X37" i="33"/>
  <c r="T37" i="33"/>
  <c r="S37" i="33"/>
  <c r="L37" i="33"/>
  <c r="F37" i="33"/>
  <c r="I37" i="33" s="1"/>
  <c r="X36" i="33"/>
  <c r="T36" i="33"/>
  <c r="S36" i="33"/>
  <c r="L36" i="33"/>
  <c r="F36" i="33"/>
  <c r="I36" i="33" s="1"/>
  <c r="X35" i="33"/>
  <c r="T35" i="33"/>
  <c r="S35" i="33"/>
  <c r="L35" i="33"/>
  <c r="F35" i="33"/>
  <c r="I35" i="33" s="1"/>
  <c r="X34" i="33"/>
  <c r="T34" i="33"/>
  <c r="S34" i="33"/>
  <c r="L34" i="33"/>
  <c r="F34" i="33"/>
  <c r="I34" i="33" s="1"/>
  <c r="X33" i="33"/>
  <c r="T33" i="33"/>
  <c r="S33" i="33"/>
  <c r="L33" i="33"/>
  <c r="F33" i="33"/>
  <c r="I33" i="33" s="1"/>
  <c r="X32" i="33"/>
  <c r="T32" i="33"/>
  <c r="S32" i="33"/>
  <c r="L32" i="33"/>
  <c r="F32" i="33"/>
  <c r="I32" i="33" s="1"/>
  <c r="X31" i="33"/>
  <c r="T31" i="33"/>
  <c r="S31" i="33"/>
  <c r="L31" i="33"/>
  <c r="F31" i="33"/>
  <c r="I31" i="33" s="1"/>
  <c r="W30" i="33"/>
  <c r="J30" i="33"/>
  <c r="H30" i="33"/>
  <c r="E30" i="33"/>
  <c r="D30" i="33"/>
  <c r="X29" i="33"/>
  <c r="T29" i="33"/>
  <c r="S29" i="33"/>
  <c r="F29" i="33"/>
  <c r="X28" i="33"/>
  <c r="T28" i="33"/>
  <c r="S28" i="33"/>
  <c r="F28" i="33"/>
  <c r="X27" i="33"/>
  <c r="T27" i="33"/>
  <c r="S27" i="33"/>
  <c r="F27" i="33"/>
  <c r="X26" i="33"/>
  <c r="T26" i="33"/>
  <c r="S26" i="33"/>
  <c r="F26" i="33"/>
  <c r="X25" i="33"/>
  <c r="T25" i="33"/>
  <c r="S25" i="33"/>
  <c r="F25" i="33"/>
  <c r="X24" i="33"/>
  <c r="T24" i="33"/>
  <c r="S24" i="33"/>
  <c r="F24" i="33"/>
  <c r="X23" i="33"/>
  <c r="T23" i="33"/>
  <c r="S23" i="33"/>
  <c r="F23" i="33"/>
  <c r="X22" i="33"/>
  <c r="T22" i="33"/>
  <c r="S22" i="33"/>
  <c r="F22" i="33"/>
  <c r="X21" i="33"/>
  <c r="T21" i="33"/>
  <c r="S21" i="33"/>
  <c r="F21" i="33"/>
  <c r="X20" i="33"/>
  <c r="T20" i="33"/>
  <c r="S20" i="33"/>
  <c r="F20" i="33"/>
  <c r="X19" i="33"/>
  <c r="T19" i="33"/>
  <c r="S19" i="33"/>
  <c r="F19" i="33"/>
  <c r="X18" i="33"/>
  <c r="T18" i="33"/>
  <c r="S18" i="33"/>
  <c r="F18" i="33"/>
  <c r="X17" i="33"/>
  <c r="T17" i="33"/>
  <c r="S17" i="33"/>
  <c r="F17" i="33"/>
  <c r="X16" i="33"/>
  <c r="T16" i="33"/>
  <c r="S16" i="33"/>
  <c r="F16" i="33"/>
  <c r="X15" i="33"/>
  <c r="T15" i="33"/>
  <c r="S15" i="33"/>
  <c r="F15" i="33"/>
  <c r="X14" i="33"/>
  <c r="T14" i="33"/>
  <c r="S14" i="33"/>
  <c r="F14" i="33"/>
  <c r="X13" i="33"/>
  <c r="T13" i="33"/>
  <c r="S13" i="33"/>
  <c r="F13" i="33"/>
  <c r="X12" i="33"/>
  <c r="T12" i="33"/>
  <c r="S12" i="33"/>
  <c r="F12" i="33"/>
  <c r="W11" i="33"/>
  <c r="V11" i="33"/>
  <c r="Q105" i="33"/>
  <c r="P105" i="33"/>
  <c r="N105" i="33"/>
  <c r="M105" i="33"/>
  <c r="K11" i="33"/>
  <c r="K105" i="33" s="1"/>
  <c r="J11" i="33"/>
  <c r="J105" i="33" s="1"/>
  <c r="H105" i="33"/>
  <c r="G105" i="33"/>
  <c r="E11" i="33"/>
  <c r="E105" i="33" s="1"/>
  <c r="D11" i="33"/>
  <c r="D105" i="33" s="1"/>
  <c r="C11" i="33"/>
  <c r="C105" i="33" s="1"/>
  <c r="X10" i="33"/>
  <c r="F10" i="33"/>
  <c r="X8" i="33"/>
  <c r="T8" i="33"/>
  <c r="S8" i="33"/>
  <c r="L8" i="33"/>
  <c r="F8" i="33"/>
  <c r="X7" i="33"/>
  <c r="T7" i="33"/>
  <c r="S7" i="33"/>
  <c r="L7" i="33"/>
  <c r="F7" i="33"/>
  <c r="X6" i="33"/>
  <c r="T6" i="33"/>
  <c r="S6" i="33"/>
  <c r="L6" i="33"/>
  <c r="AM180" i="32"/>
  <c r="AL180" i="32"/>
  <c r="AK180" i="32"/>
  <c r="AJ180" i="32"/>
  <c r="AI180" i="32"/>
  <c r="AH180" i="32"/>
  <c r="AG180" i="32"/>
  <c r="AF180" i="32"/>
  <c r="AE180" i="32"/>
  <c r="AD180" i="32"/>
  <c r="AC180" i="32"/>
  <c r="AB180" i="32"/>
  <c r="AA180" i="32"/>
  <c r="Z180" i="32"/>
  <c r="X180" i="32"/>
  <c r="W180" i="32"/>
  <c r="V180" i="32"/>
  <c r="U180" i="32"/>
  <c r="T180" i="32"/>
  <c r="S180" i="32"/>
  <c r="R180" i="32"/>
  <c r="Q180" i="32"/>
  <c r="P180" i="32"/>
  <c r="O180" i="32"/>
  <c r="M180" i="32"/>
  <c r="L180" i="32"/>
  <c r="K180" i="32"/>
  <c r="J180" i="32"/>
  <c r="I180" i="32"/>
  <c r="H180" i="32"/>
  <c r="G180" i="32"/>
  <c r="F180" i="32"/>
  <c r="E180" i="32"/>
  <c r="D180" i="32"/>
  <c r="C180" i="32"/>
  <c r="Y179" i="32"/>
  <c r="N179" i="32"/>
  <c r="Y178" i="32"/>
  <c r="N178" i="32"/>
  <c r="AM176" i="32"/>
  <c r="AM177" i="32" s="1"/>
  <c r="AL176" i="32"/>
  <c r="AL177" i="32" s="1"/>
  <c r="AK176" i="32"/>
  <c r="AK177" i="32" s="1"/>
  <c r="AJ176" i="32"/>
  <c r="AJ177" i="32" s="1"/>
  <c r="AI176" i="32"/>
  <c r="AI177" i="32" s="1"/>
  <c r="AH176" i="32"/>
  <c r="AH177" i="32" s="1"/>
  <c r="AG176" i="32"/>
  <c r="AG177" i="32" s="1"/>
  <c r="AF176" i="32"/>
  <c r="AF177" i="32" s="1"/>
  <c r="AE176" i="32"/>
  <c r="AE177" i="32" s="1"/>
  <c r="AD176" i="32"/>
  <c r="AD177" i="32" s="1"/>
  <c r="AC176" i="32"/>
  <c r="AC177" i="32" s="1"/>
  <c r="AB176" i="32"/>
  <c r="AB177" i="32" s="1"/>
  <c r="AA176" i="32"/>
  <c r="AA177" i="32" s="1"/>
  <c r="Z176" i="32"/>
  <c r="Z177" i="32" s="1"/>
  <c r="X176" i="32"/>
  <c r="X177" i="32" s="1"/>
  <c r="W176" i="32"/>
  <c r="W177" i="32" s="1"/>
  <c r="V176" i="32"/>
  <c r="V177" i="32" s="1"/>
  <c r="U176" i="32"/>
  <c r="U177" i="32" s="1"/>
  <c r="T176" i="32"/>
  <c r="T177" i="32" s="1"/>
  <c r="S176" i="32"/>
  <c r="S177" i="32" s="1"/>
  <c r="R176" i="32"/>
  <c r="R177" i="32" s="1"/>
  <c r="Q176" i="32"/>
  <c r="Q177" i="32" s="1"/>
  <c r="P176" i="32"/>
  <c r="P177" i="32" s="1"/>
  <c r="O176" i="32"/>
  <c r="M177" i="32"/>
  <c r="L177" i="32"/>
  <c r="K177" i="32"/>
  <c r="J177" i="32"/>
  <c r="I177" i="32"/>
  <c r="H177" i="32"/>
  <c r="G177" i="32"/>
  <c r="F177" i="32"/>
  <c r="E177" i="32"/>
  <c r="D177" i="32"/>
  <c r="C177" i="32"/>
  <c r="Y175" i="32"/>
  <c r="N175" i="32"/>
  <c r="Y174" i="32"/>
  <c r="N174" i="32"/>
  <c r="Y173" i="32"/>
  <c r="N173" i="32"/>
  <c r="Y172" i="32"/>
  <c r="N172" i="32"/>
  <c r="Y171" i="32"/>
  <c r="N171" i="32"/>
  <c r="Y170" i="32"/>
  <c r="N170" i="32"/>
  <c r="Y169" i="32"/>
  <c r="N169" i="32"/>
  <c r="Y168" i="32"/>
  <c r="N168" i="32"/>
  <c r="Y167" i="32"/>
  <c r="N167" i="32"/>
  <c r="AM166" i="32"/>
  <c r="AL166" i="32"/>
  <c r="AK166" i="32"/>
  <c r="AJ166" i="32"/>
  <c r="AI166" i="32"/>
  <c r="AH166" i="32"/>
  <c r="AG166" i="32"/>
  <c r="AF166" i="32"/>
  <c r="AE166" i="32"/>
  <c r="AD166" i="32"/>
  <c r="AC166" i="32"/>
  <c r="AB166" i="32"/>
  <c r="AA166" i="32"/>
  <c r="Z166" i="32"/>
  <c r="X166" i="32"/>
  <c r="W166" i="32"/>
  <c r="V166" i="32"/>
  <c r="U166" i="32"/>
  <c r="T166" i="32"/>
  <c r="S166" i="32"/>
  <c r="R166" i="32"/>
  <c r="Q166" i="32"/>
  <c r="P166" i="32"/>
  <c r="O166" i="32"/>
  <c r="M166" i="32"/>
  <c r="L166" i="32"/>
  <c r="K166" i="32"/>
  <c r="J166" i="32"/>
  <c r="I166" i="32"/>
  <c r="H166" i="32"/>
  <c r="G166" i="32"/>
  <c r="F166" i="32"/>
  <c r="E166" i="32"/>
  <c r="D166" i="32"/>
  <c r="C166" i="32"/>
  <c r="N165" i="32"/>
  <c r="N164" i="32"/>
  <c r="N163" i="32"/>
  <c r="Y162" i="32"/>
  <c r="N162" i="32"/>
  <c r="AM160" i="32"/>
  <c r="AL160" i="32"/>
  <c r="AK160" i="32"/>
  <c r="AJ160" i="32"/>
  <c r="AI160" i="32"/>
  <c r="AH160" i="32"/>
  <c r="AG160" i="32"/>
  <c r="AF160" i="32"/>
  <c r="AE160" i="32"/>
  <c r="AD160" i="32"/>
  <c r="AC160" i="32"/>
  <c r="AB160" i="32"/>
  <c r="AA160" i="32"/>
  <c r="Z160" i="32"/>
  <c r="X160" i="32"/>
  <c r="W160" i="32"/>
  <c r="V160" i="32"/>
  <c r="U160" i="32"/>
  <c r="T160" i="32"/>
  <c r="S160" i="32"/>
  <c r="R160" i="32"/>
  <c r="Q160" i="32"/>
  <c r="P160" i="32"/>
  <c r="O160" i="32"/>
  <c r="M160" i="32"/>
  <c r="L160" i="32"/>
  <c r="K160" i="32"/>
  <c r="J160" i="32"/>
  <c r="I160" i="32"/>
  <c r="H160" i="32"/>
  <c r="G160" i="32"/>
  <c r="F160" i="32"/>
  <c r="E160" i="32"/>
  <c r="D160" i="32"/>
  <c r="C160" i="32"/>
  <c r="Y159" i="32"/>
  <c r="N159" i="32"/>
  <c r="Y158" i="32"/>
  <c r="N158" i="32"/>
  <c r="Y157" i="32"/>
  <c r="N157" i="32"/>
  <c r="Y156" i="32"/>
  <c r="N156" i="32"/>
  <c r="Y155" i="32"/>
  <c r="N155" i="32"/>
  <c r="AM154" i="32"/>
  <c r="AL154" i="32"/>
  <c r="AK154" i="32"/>
  <c r="AJ154" i="32"/>
  <c r="AI154" i="32"/>
  <c r="AH154" i="32"/>
  <c r="AG154" i="32"/>
  <c r="AG161" i="32" s="1"/>
  <c r="AF154" i="32"/>
  <c r="AE154" i="32"/>
  <c r="AD154" i="32"/>
  <c r="AD161" i="32" s="1"/>
  <c r="AC154" i="32"/>
  <c r="AC161" i="32" s="1"/>
  <c r="AB154" i="32"/>
  <c r="AA154" i="32"/>
  <c r="Z154" i="32"/>
  <c r="Z161" i="32" s="1"/>
  <c r="X154" i="32"/>
  <c r="W154" i="32"/>
  <c r="V154" i="32"/>
  <c r="U154" i="32"/>
  <c r="U161" i="32" s="1"/>
  <c r="T154" i="32"/>
  <c r="S154" i="32"/>
  <c r="R154" i="32"/>
  <c r="Q154" i="32"/>
  <c r="P154" i="32"/>
  <c r="P161" i="32" s="1"/>
  <c r="O154" i="32"/>
  <c r="M154" i="32"/>
  <c r="L154" i="32"/>
  <c r="K154" i="32"/>
  <c r="J154" i="32"/>
  <c r="I154" i="32"/>
  <c r="H154" i="32"/>
  <c r="G154" i="32"/>
  <c r="F154" i="32"/>
  <c r="E154" i="32"/>
  <c r="D154" i="32"/>
  <c r="D161" i="32" s="1"/>
  <c r="C154" i="32"/>
  <c r="Y153" i="32"/>
  <c r="N153" i="32"/>
  <c r="Y152" i="32"/>
  <c r="N152" i="32"/>
  <c r="AM151" i="32"/>
  <c r="AL151" i="32"/>
  <c r="AK151" i="32"/>
  <c r="AJ151" i="32"/>
  <c r="AI151" i="32"/>
  <c r="AH151" i="32"/>
  <c r="AG151" i="32"/>
  <c r="AF151" i="32"/>
  <c r="AE151" i="32"/>
  <c r="AD151" i="32"/>
  <c r="AC151" i="32"/>
  <c r="AB151" i="32"/>
  <c r="AA151" i="32"/>
  <c r="Z151" i="32"/>
  <c r="X151" i="32"/>
  <c r="W151" i="32"/>
  <c r="V151" i="32"/>
  <c r="U151" i="32"/>
  <c r="T151" i="32"/>
  <c r="S151" i="32"/>
  <c r="R151" i="32"/>
  <c r="Q151" i="32"/>
  <c r="P151" i="32"/>
  <c r="O151" i="32"/>
  <c r="M151" i="32"/>
  <c r="L151" i="32"/>
  <c r="K151" i="32"/>
  <c r="J151" i="32"/>
  <c r="I151" i="32"/>
  <c r="H151" i="32"/>
  <c r="G151" i="32"/>
  <c r="F151" i="32"/>
  <c r="E151" i="32"/>
  <c r="D151" i="32"/>
  <c r="C151" i="32"/>
  <c r="Y150" i="32"/>
  <c r="N150" i="32"/>
  <c r="Y149" i="32"/>
  <c r="N149" i="32"/>
  <c r="AM148" i="32"/>
  <c r="AL148" i="32"/>
  <c r="AK148" i="32"/>
  <c r="AJ148" i="32"/>
  <c r="AI148" i="32"/>
  <c r="AH148" i="32"/>
  <c r="AG148" i="32"/>
  <c r="AF148" i="32"/>
  <c r="AE148" i="32"/>
  <c r="AD148" i="32"/>
  <c r="AC148" i="32"/>
  <c r="AB148" i="32"/>
  <c r="AA148" i="32"/>
  <c r="Z148" i="32"/>
  <c r="X148" i="32"/>
  <c r="W148" i="32"/>
  <c r="V148" i="32"/>
  <c r="U148" i="32"/>
  <c r="T148" i="32"/>
  <c r="S148" i="32"/>
  <c r="R148" i="32"/>
  <c r="Q148" i="32"/>
  <c r="P148" i="32"/>
  <c r="O148" i="32"/>
  <c r="M148" i="32"/>
  <c r="L148" i="32"/>
  <c r="K148" i="32"/>
  <c r="J148" i="32"/>
  <c r="I148" i="32"/>
  <c r="H148" i="32"/>
  <c r="G148" i="32"/>
  <c r="F148" i="32"/>
  <c r="E148" i="32"/>
  <c r="D148" i="32"/>
  <c r="C148" i="32"/>
  <c r="Y147" i="32"/>
  <c r="N147" i="32"/>
  <c r="Y146" i="32"/>
  <c r="N146" i="32"/>
  <c r="Y145" i="32"/>
  <c r="N145" i="32"/>
  <c r="Y144" i="32"/>
  <c r="N144" i="32"/>
  <c r="Y143" i="32"/>
  <c r="N143" i="32"/>
  <c r="Y142" i="32"/>
  <c r="N142" i="32"/>
  <c r="Y141" i="32"/>
  <c r="N141" i="32"/>
  <c r="AM140" i="32"/>
  <c r="AL140" i="32"/>
  <c r="AK140" i="32"/>
  <c r="AJ140" i="32"/>
  <c r="AI140" i="32"/>
  <c r="AH140" i="32"/>
  <c r="AG140" i="32"/>
  <c r="AF140" i="32"/>
  <c r="AE140" i="32"/>
  <c r="AD140" i="32"/>
  <c r="AC140" i="32"/>
  <c r="AB140" i="32"/>
  <c r="AA140" i="32"/>
  <c r="Z140" i="32"/>
  <c r="X140" i="32"/>
  <c r="W140" i="32"/>
  <c r="V140" i="32"/>
  <c r="U140" i="32"/>
  <c r="T140" i="32"/>
  <c r="S140" i="32"/>
  <c r="R140" i="32"/>
  <c r="Q140" i="32"/>
  <c r="P140" i="32"/>
  <c r="O140" i="32"/>
  <c r="M140" i="32"/>
  <c r="L140" i="32"/>
  <c r="K140" i="32"/>
  <c r="J140" i="32"/>
  <c r="I140" i="32"/>
  <c r="H140" i="32"/>
  <c r="G140" i="32"/>
  <c r="F140" i="32"/>
  <c r="E140" i="32"/>
  <c r="D140" i="32"/>
  <c r="C140" i="32"/>
  <c r="Y139" i="32"/>
  <c r="N139" i="32"/>
  <c r="Y138" i="32"/>
  <c r="N138" i="32"/>
  <c r="Y137" i="32"/>
  <c r="N137" i="32"/>
  <c r="Y136" i="32"/>
  <c r="N136" i="32"/>
  <c r="Y135" i="32"/>
  <c r="N135" i="32"/>
  <c r="Y134" i="32"/>
  <c r="N134" i="32"/>
  <c r="Y133" i="32"/>
  <c r="N133" i="32"/>
  <c r="Y132" i="32"/>
  <c r="N132" i="32"/>
  <c r="Y131" i="32"/>
  <c r="N131" i="32"/>
  <c r="AM130" i="32"/>
  <c r="AL130" i="32"/>
  <c r="AK130" i="32"/>
  <c r="AJ130" i="32"/>
  <c r="AI130" i="32"/>
  <c r="AH130" i="32"/>
  <c r="AG130" i="32"/>
  <c r="AF130" i="32"/>
  <c r="AE130" i="32"/>
  <c r="AD130" i="32"/>
  <c r="AC130" i="32"/>
  <c r="AB130" i="32"/>
  <c r="AA130" i="32"/>
  <c r="Z130" i="32"/>
  <c r="X130" i="32"/>
  <c r="W130" i="32"/>
  <c r="V130" i="32"/>
  <c r="U130" i="32"/>
  <c r="T130" i="32"/>
  <c r="S130" i="32"/>
  <c r="R130" i="32"/>
  <c r="Q130" i="32"/>
  <c r="P130" i="32"/>
  <c r="O130" i="32"/>
  <c r="M130" i="32"/>
  <c r="L130" i="32"/>
  <c r="K130" i="32"/>
  <c r="J130" i="32"/>
  <c r="I130" i="32"/>
  <c r="H130" i="32"/>
  <c r="G130" i="32"/>
  <c r="F130" i="32"/>
  <c r="E130" i="32"/>
  <c r="D130" i="32"/>
  <c r="C130" i="32"/>
  <c r="Y129" i="32"/>
  <c r="N129" i="32"/>
  <c r="Y128" i="32"/>
  <c r="N128" i="32"/>
  <c r="Y127" i="32"/>
  <c r="N127" i="32"/>
  <c r="Y126" i="32"/>
  <c r="N126" i="32"/>
  <c r="Y125" i="32"/>
  <c r="N125" i="32"/>
  <c r="Y124" i="32"/>
  <c r="N124" i="32"/>
  <c r="Y123" i="32"/>
  <c r="N123" i="32"/>
  <c r="Y122" i="32"/>
  <c r="N122" i="32"/>
  <c r="AM121" i="32"/>
  <c r="AL121" i="32"/>
  <c r="AK121" i="32"/>
  <c r="AJ121" i="32"/>
  <c r="AI121" i="32"/>
  <c r="AH121" i="32"/>
  <c r="AG121" i="32"/>
  <c r="AD121" i="32"/>
  <c r="AC121" i="32"/>
  <c r="AB121" i="32"/>
  <c r="AA121" i="32"/>
  <c r="Z121" i="32"/>
  <c r="X121" i="32"/>
  <c r="W121" i="32"/>
  <c r="V121" i="32"/>
  <c r="U121" i="32"/>
  <c r="T121" i="32"/>
  <c r="S121" i="32"/>
  <c r="R121" i="32"/>
  <c r="Q121" i="32"/>
  <c r="P121" i="32"/>
  <c r="O121" i="32"/>
  <c r="M121" i="32"/>
  <c r="L121" i="32"/>
  <c r="K121" i="32"/>
  <c r="J121" i="32"/>
  <c r="I121" i="32"/>
  <c r="H121" i="32"/>
  <c r="G121" i="32"/>
  <c r="F121" i="32"/>
  <c r="E121" i="32"/>
  <c r="D121" i="32"/>
  <c r="C121" i="32"/>
  <c r="Y120" i="32"/>
  <c r="N120" i="32"/>
  <c r="Y119" i="32"/>
  <c r="N119" i="32"/>
  <c r="AF121" i="32" s="1"/>
  <c r="Y118" i="32"/>
  <c r="AE121" i="32" s="1"/>
  <c r="N118" i="32"/>
  <c r="Y117" i="32"/>
  <c r="N117" i="32"/>
  <c r="Y116" i="32"/>
  <c r="N116" i="32"/>
  <c r="Y115" i="32"/>
  <c r="N115" i="32"/>
  <c r="Y114" i="32"/>
  <c r="N114" i="32"/>
  <c r="Y113" i="32"/>
  <c r="N113" i="32"/>
  <c r="AM112" i="32"/>
  <c r="AL112" i="32"/>
  <c r="AK112" i="32"/>
  <c r="AJ112" i="32"/>
  <c r="AI112" i="32"/>
  <c r="AH112" i="32"/>
  <c r="AG112" i="32"/>
  <c r="AF112" i="32"/>
  <c r="AE112" i="32"/>
  <c r="AD112" i="32"/>
  <c r="AC112" i="32"/>
  <c r="AB112" i="32"/>
  <c r="AA112" i="32"/>
  <c r="Z112" i="32"/>
  <c r="X112" i="32"/>
  <c r="W112" i="32"/>
  <c r="V112" i="32"/>
  <c r="U112" i="32"/>
  <c r="T112" i="32"/>
  <c r="S112" i="32"/>
  <c r="R112" i="32"/>
  <c r="Q112" i="32"/>
  <c r="P112" i="32"/>
  <c r="O112" i="32"/>
  <c r="M112" i="32"/>
  <c r="L112" i="32"/>
  <c r="K112" i="32"/>
  <c r="J112" i="32"/>
  <c r="I112" i="32"/>
  <c r="H112" i="32"/>
  <c r="G112" i="32"/>
  <c r="F112" i="32"/>
  <c r="E112" i="32"/>
  <c r="D112" i="32"/>
  <c r="C112" i="32"/>
  <c r="Y111" i="32"/>
  <c r="N111" i="32"/>
  <c r="Y110" i="32"/>
  <c r="N110" i="32"/>
  <c r="Y109" i="32"/>
  <c r="N109" i="32"/>
  <c r="Y108" i="32"/>
  <c r="N108" i="32"/>
  <c r="Y107" i="32"/>
  <c r="N107" i="32"/>
  <c r="Y106" i="32"/>
  <c r="N106" i="32"/>
  <c r="Y105" i="32"/>
  <c r="N105" i="32"/>
  <c r="Y104" i="32"/>
  <c r="N104" i="32"/>
  <c r="Y103" i="32"/>
  <c r="N103" i="32"/>
  <c r="Y102" i="32"/>
  <c r="N102" i="32"/>
  <c r="Y101" i="32"/>
  <c r="N101" i="32"/>
  <c r="Y100" i="32"/>
  <c r="N100" i="32"/>
  <c r="Y99" i="32"/>
  <c r="N99" i="32"/>
  <c r="Y98" i="32"/>
  <c r="N98" i="32"/>
  <c r="AJ97" i="32"/>
  <c r="AI97" i="32"/>
  <c r="AH97" i="32"/>
  <c r="AG97" i="32"/>
  <c r="AF97" i="32"/>
  <c r="AE97" i="32"/>
  <c r="AD97" i="32"/>
  <c r="AC97" i="32"/>
  <c r="AB97" i="32"/>
  <c r="AA97" i="32"/>
  <c r="Z97" i="32"/>
  <c r="X97" i="32"/>
  <c r="W97" i="32"/>
  <c r="V97" i="32"/>
  <c r="U97" i="32"/>
  <c r="T97" i="32"/>
  <c r="S97" i="32"/>
  <c r="R97" i="32"/>
  <c r="Q97" i="32"/>
  <c r="P97" i="32"/>
  <c r="O97" i="32"/>
  <c r="Y96" i="32"/>
  <c r="N96" i="32"/>
  <c r="Y95" i="32"/>
  <c r="N95" i="32"/>
  <c r="Y94" i="32"/>
  <c r="N94" i="32"/>
  <c r="Y93" i="32"/>
  <c r="N93" i="32"/>
  <c r="Y92" i="32"/>
  <c r="N92" i="32"/>
  <c r="Y91" i="32"/>
  <c r="N91" i="32"/>
  <c r="Y90" i="32"/>
  <c r="N90" i="32"/>
  <c r="Y89" i="32"/>
  <c r="N89" i="32"/>
  <c r="Y88" i="32"/>
  <c r="N88" i="32"/>
  <c r="Y87" i="32"/>
  <c r="N87" i="32"/>
  <c r="Y86" i="32"/>
  <c r="N86" i="32"/>
  <c r="Y85" i="32"/>
  <c r="N85" i="32"/>
  <c r="Y84" i="32"/>
  <c r="N84" i="32"/>
  <c r="AM83" i="32"/>
  <c r="AL83" i="32"/>
  <c r="AK83" i="32"/>
  <c r="AJ83" i="32"/>
  <c r="AI83" i="32"/>
  <c r="AH83" i="32"/>
  <c r="AG83" i="32"/>
  <c r="AF83" i="32"/>
  <c r="AE83" i="32"/>
  <c r="AD83" i="32"/>
  <c r="AC83" i="32"/>
  <c r="AB83" i="32"/>
  <c r="AA83" i="32"/>
  <c r="Z83" i="32"/>
  <c r="X83" i="32"/>
  <c r="W83" i="32"/>
  <c r="V83" i="32"/>
  <c r="U83" i="32"/>
  <c r="T83" i="32"/>
  <c r="S83" i="32"/>
  <c r="R83" i="32"/>
  <c r="Q83" i="32"/>
  <c r="P83" i="32"/>
  <c r="O83" i="32"/>
  <c r="Y82" i="32"/>
  <c r="N82" i="32"/>
  <c r="Y81" i="32"/>
  <c r="N81" i="32"/>
  <c r="Y80" i="32"/>
  <c r="N80" i="32"/>
  <c r="Y79" i="32"/>
  <c r="N79" i="32"/>
  <c r="Y78" i="32"/>
  <c r="N78" i="32"/>
  <c r="Y77" i="32"/>
  <c r="N77" i="32"/>
  <c r="Y76" i="32"/>
  <c r="N76" i="32"/>
  <c r="Y75" i="32"/>
  <c r="N75" i="32"/>
  <c r="AM74" i="32"/>
  <c r="AL74" i="32"/>
  <c r="AK74" i="32"/>
  <c r="AJ74" i="32"/>
  <c r="AI74" i="32"/>
  <c r="AH74" i="32"/>
  <c r="AG74" i="32"/>
  <c r="AF74" i="32"/>
  <c r="AE74" i="32"/>
  <c r="AD74" i="32"/>
  <c r="AC74" i="32"/>
  <c r="AA74" i="32"/>
  <c r="Z74" i="32"/>
  <c r="X74" i="32"/>
  <c r="W74" i="32"/>
  <c r="V74" i="32"/>
  <c r="U74" i="32"/>
  <c r="T74" i="32"/>
  <c r="S74" i="32"/>
  <c r="R74" i="32"/>
  <c r="Q74" i="32"/>
  <c r="P74" i="32"/>
  <c r="O74" i="32"/>
  <c r="Y73" i="32"/>
  <c r="Y72" i="32"/>
  <c r="Y71" i="32"/>
  <c r="Y70" i="32"/>
  <c r="Y69" i="32"/>
  <c r="Y68" i="32"/>
  <c r="Y67" i="32"/>
  <c r="Y66" i="32"/>
  <c r="Y65" i="32"/>
  <c r="Y64" i="32"/>
  <c r="Y63" i="32"/>
  <c r="Y62" i="32"/>
  <c r="Y61" i="32"/>
  <c r="Y60" i="32"/>
  <c r="Y59" i="32"/>
  <c r="Y58" i="32"/>
  <c r="Y57" i="32"/>
  <c r="Y56" i="32"/>
  <c r="Y55" i="32"/>
  <c r="Y54" i="32"/>
  <c r="Y53" i="32"/>
  <c r="Y52" i="32"/>
  <c r="Y51" i="32"/>
  <c r="Y50" i="32"/>
  <c r="Y49" i="32"/>
  <c r="Y48" i="32"/>
  <c r="Y47" i="32"/>
  <c r="Y46" i="32"/>
  <c r="Y45" i="32"/>
  <c r="Y44" i="32"/>
  <c r="Y43" i="32"/>
  <c r="Y42" i="32"/>
  <c r="Y41" i="32"/>
  <c r="AM40" i="32"/>
  <c r="AK40" i="32"/>
  <c r="AJ40" i="32"/>
  <c r="AI40" i="32"/>
  <c r="AH40" i="32"/>
  <c r="AG40" i="32"/>
  <c r="AF40" i="32"/>
  <c r="AE40" i="32"/>
  <c r="AD40" i="32"/>
  <c r="AC40" i="32"/>
  <c r="X40" i="32"/>
  <c r="W40" i="32"/>
  <c r="V40" i="32"/>
  <c r="U40" i="32"/>
  <c r="T40" i="32"/>
  <c r="S40" i="32"/>
  <c r="R40" i="32"/>
  <c r="Q40" i="32"/>
  <c r="P40" i="32"/>
  <c r="O40" i="32"/>
  <c r="N39" i="32"/>
  <c r="N38" i="32"/>
  <c r="N37" i="32"/>
  <c r="N36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5" i="32"/>
  <c r="AI181" i="31"/>
  <c r="AH181" i="31"/>
  <c r="N181" i="31"/>
  <c r="M181" i="31"/>
  <c r="K181" i="31"/>
  <c r="J181" i="31"/>
  <c r="H181" i="31"/>
  <c r="G181" i="31"/>
  <c r="F181" i="31"/>
  <c r="E181" i="31"/>
  <c r="D181" i="31"/>
  <c r="C181" i="31"/>
  <c r="AJ180" i="31"/>
  <c r="AF180" i="31"/>
  <c r="AE180" i="31"/>
  <c r="O180" i="31"/>
  <c r="I180" i="31"/>
  <c r="L180" i="31" s="1"/>
  <c r="AJ179" i="31"/>
  <c r="AF179" i="31"/>
  <c r="AE179" i="31"/>
  <c r="O179" i="31"/>
  <c r="I179" i="31"/>
  <c r="AI177" i="31"/>
  <c r="AI178" i="31" s="1"/>
  <c r="AH177" i="31"/>
  <c r="AH178" i="31" s="1"/>
  <c r="N177" i="31"/>
  <c r="N178" i="31" s="1"/>
  <c r="M177" i="31"/>
  <c r="M178" i="31" s="1"/>
  <c r="K177" i="31"/>
  <c r="K178" i="31" s="1"/>
  <c r="J177" i="31"/>
  <c r="J178" i="31" s="1"/>
  <c r="H177" i="31"/>
  <c r="H178" i="31" s="1"/>
  <c r="G177" i="31"/>
  <c r="G178" i="31" s="1"/>
  <c r="F177" i="31"/>
  <c r="F178" i="31" s="1"/>
  <c r="E177" i="31"/>
  <c r="E178" i="31" s="1"/>
  <c r="D177" i="31"/>
  <c r="D178" i="31" s="1"/>
  <c r="C177" i="31"/>
  <c r="C178" i="31" s="1"/>
  <c r="AJ176" i="31"/>
  <c r="AF176" i="31"/>
  <c r="AE176" i="31"/>
  <c r="O176" i="31"/>
  <c r="I176" i="31"/>
  <c r="L176" i="31" s="1"/>
  <c r="AJ175" i="31"/>
  <c r="AF175" i="31"/>
  <c r="AE175" i="31"/>
  <c r="O175" i="31"/>
  <c r="I175" i="31"/>
  <c r="L175" i="31" s="1"/>
  <c r="AJ174" i="31"/>
  <c r="AF174" i="31"/>
  <c r="AE174" i="31"/>
  <c r="O174" i="31"/>
  <c r="I174" i="31"/>
  <c r="L174" i="31" s="1"/>
  <c r="AJ173" i="31"/>
  <c r="AF173" i="31"/>
  <c r="AE173" i="31"/>
  <c r="O173" i="31"/>
  <c r="I173" i="31"/>
  <c r="L173" i="31" s="1"/>
  <c r="AJ172" i="31"/>
  <c r="AF172" i="31"/>
  <c r="AE172" i="31"/>
  <c r="O172" i="31"/>
  <c r="I172" i="31"/>
  <c r="L172" i="31" s="1"/>
  <c r="AJ171" i="31"/>
  <c r="AF171" i="31"/>
  <c r="AE171" i="31"/>
  <c r="O171" i="31"/>
  <c r="I171" i="31"/>
  <c r="L171" i="31" s="1"/>
  <c r="AJ170" i="31"/>
  <c r="AF170" i="31"/>
  <c r="AE170" i="31"/>
  <c r="O170" i="31"/>
  <c r="I170" i="31"/>
  <c r="L170" i="31" s="1"/>
  <c r="AJ169" i="31"/>
  <c r="AF169" i="31"/>
  <c r="AE169" i="31"/>
  <c r="O169" i="31"/>
  <c r="I169" i="31"/>
  <c r="L169" i="31" s="1"/>
  <c r="AJ168" i="31"/>
  <c r="AF168" i="31"/>
  <c r="AE168" i="31"/>
  <c r="O168" i="31"/>
  <c r="I168" i="31"/>
  <c r="L168" i="31" s="1"/>
  <c r="AI167" i="31"/>
  <c r="AH167" i="31"/>
  <c r="N167" i="31"/>
  <c r="M167" i="31"/>
  <c r="K167" i="31"/>
  <c r="J167" i="31"/>
  <c r="H167" i="31"/>
  <c r="G167" i="31"/>
  <c r="F167" i="31"/>
  <c r="E167" i="31"/>
  <c r="D167" i="31"/>
  <c r="C167" i="31"/>
  <c r="AJ166" i="31"/>
  <c r="AF166" i="31"/>
  <c r="AE166" i="31"/>
  <c r="O166" i="31"/>
  <c r="I166" i="31"/>
  <c r="L166" i="31" s="1"/>
  <c r="AJ165" i="31"/>
  <c r="AF165" i="31"/>
  <c r="AE165" i="31"/>
  <c r="O165" i="31"/>
  <c r="I165" i="31"/>
  <c r="L165" i="31" s="1"/>
  <c r="AJ164" i="31"/>
  <c r="AF164" i="31"/>
  <c r="AE164" i="31"/>
  <c r="O164" i="31"/>
  <c r="I164" i="31"/>
  <c r="L164" i="31" s="1"/>
  <c r="AJ163" i="31"/>
  <c r="AF163" i="31"/>
  <c r="O163" i="31"/>
  <c r="I163" i="31"/>
  <c r="L163" i="31" s="1"/>
  <c r="AI161" i="31"/>
  <c r="AH161" i="31"/>
  <c r="N161" i="31"/>
  <c r="M161" i="31"/>
  <c r="K161" i="31"/>
  <c r="J161" i="31"/>
  <c r="H161" i="31"/>
  <c r="G161" i="31"/>
  <c r="F161" i="31"/>
  <c r="E161" i="31"/>
  <c r="D161" i="31"/>
  <c r="C161" i="31"/>
  <c r="AJ160" i="31"/>
  <c r="AF160" i="31"/>
  <c r="AE160" i="31"/>
  <c r="O160" i="31"/>
  <c r="I160" i="31"/>
  <c r="L160" i="31" s="1"/>
  <c r="AJ159" i="31"/>
  <c r="AF159" i="31"/>
  <c r="AE159" i="31"/>
  <c r="O159" i="31"/>
  <c r="I159" i="31"/>
  <c r="L159" i="31" s="1"/>
  <c r="AJ158" i="31"/>
  <c r="AF158" i="31"/>
  <c r="AE158" i="31"/>
  <c r="O158" i="31"/>
  <c r="I158" i="31"/>
  <c r="L158" i="31" s="1"/>
  <c r="AJ157" i="31"/>
  <c r="AF157" i="31"/>
  <c r="AE157" i="31"/>
  <c r="O157" i="31"/>
  <c r="I157" i="31"/>
  <c r="L157" i="31" s="1"/>
  <c r="AJ156" i="31"/>
  <c r="AF156" i="31"/>
  <c r="AE156" i="31"/>
  <c r="O156" i="31"/>
  <c r="I156" i="31"/>
  <c r="L156" i="31" s="1"/>
  <c r="AI155" i="31"/>
  <c r="AH155" i="31"/>
  <c r="N155" i="31"/>
  <c r="M155" i="31"/>
  <c r="K155" i="31"/>
  <c r="K162" i="31" s="1"/>
  <c r="J155" i="31"/>
  <c r="J162" i="31" s="1"/>
  <c r="H155" i="31"/>
  <c r="H162" i="31" s="1"/>
  <c r="G155" i="31"/>
  <c r="F155" i="31"/>
  <c r="F162" i="31" s="1"/>
  <c r="E155" i="31"/>
  <c r="D155" i="31"/>
  <c r="C155" i="31"/>
  <c r="AJ154" i="31"/>
  <c r="AF154" i="31"/>
  <c r="AE154" i="31"/>
  <c r="O154" i="31"/>
  <c r="I154" i="31"/>
  <c r="L154" i="31" s="1"/>
  <c r="AJ153" i="31"/>
  <c r="AF153" i="31"/>
  <c r="AE153" i="31"/>
  <c r="O153" i="31"/>
  <c r="I153" i="31"/>
  <c r="L153" i="31" s="1"/>
  <c r="AI152" i="31"/>
  <c r="AH152" i="31"/>
  <c r="N152" i="31"/>
  <c r="M152" i="31"/>
  <c r="K152" i="31"/>
  <c r="J152" i="31"/>
  <c r="H152" i="31"/>
  <c r="G152" i="31"/>
  <c r="F152" i="31"/>
  <c r="E152" i="31"/>
  <c r="D152" i="31"/>
  <c r="C152" i="31"/>
  <c r="AJ151" i="31"/>
  <c r="AF151" i="31"/>
  <c r="AE151" i="31"/>
  <c r="O151" i="31"/>
  <c r="I151" i="31"/>
  <c r="L151" i="31" s="1"/>
  <c r="AJ150" i="31"/>
  <c r="AF150" i="31"/>
  <c r="AE150" i="31"/>
  <c r="O150" i="31"/>
  <c r="I150" i="31"/>
  <c r="L150" i="31" s="1"/>
  <c r="AI149" i="31"/>
  <c r="AH149" i="31"/>
  <c r="N149" i="31"/>
  <c r="M149" i="31"/>
  <c r="K149" i="31"/>
  <c r="J149" i="31"/>
  <c r="H149" i="31"/>
  <c r="G149" i="31"/>
  <c r="F149" i="31"/>
  <c r="E149" i="31"/>
  <c r="D149" i="31"/>
  <c r="C149" i="31"/>
  <c r="AJ148" i="31"/>
  <c r="AF148" i="31"/>
  <c r="AE148" i="31"/>
  <c r="O148" i="31"/>
  <c r="I148" i="31"/>
  <c r="L148" i="31" s="1"/>
  <c r="AJ147" i="31"/>
  <c r="AF147" i="31"/>
  <c r="AE147" i="31"/>
  <c r="O147" i="31"/>
  <c r="I147" i="31"/>
  <c r="L147" i="31" s="1"/>
  <c r="AJ146" i="31"/>
  <c r="AF146" i="31"/>
  <c r="AE146" i="31"/>
  <c r="O146" i="31"/>
  <c r="I146" i="31"/>
  <c r="L146" i="31" s="1"/>
  <c r="AJ145" i="31"/>
  <c r="AF145" i="31"/>
  <c r="AE145" i="31"/>
  <c r="O145" i="31"/>
  <c r="I145" i="31"/>
  <c r="L145" i="31" s="1"/>
  <c r="AJ144" i="31"/>
  <c r="AF144" i="31"/>
  <c r="AE144" i="31"/>
  <c r="O144" i="31"/>
  <c r="I144" i="31"/>
  <c r="L144" i="31" s="1"/>
  <c r="AJ143" i="31"/>
  <c r="AF143" i="31"/>
  <c r="AE143" i="31"/>
  <c r="O143" i="31"/>
  <c r="I143" i="31"/>
  <c r="L143" i="31" s="1"/>
  <c r="AJ142" i="31"/>
  <c r="AF142" i="31"/>
  <c r="AE142" i="31"/>
  <c r="O142" i="31"/>
  <c r="I142" i="31"/>
  <c r="L142" i="31" s="1"/>
  <c r="AI141" i="31"/>
  <c r="AH141" i="31"/>
  <c r="N141" i="31"/>
  <c r="M141" i="31"/>
  <c r="K141" i="31"/>
  <c r="J141" i="31"/>
  <c r="H141" i="31"/>
  <c r="G141" i="31"/>
  <c r="F141" i="31"/>
  <c r="E141" i="31"/>
  <c r="D141" i="31"/>
  <c r="C141" i="31"/>
  <c r="AJ140" i="31"/>
  <c r="AF140" i="31"/>
  <c r="AE140" i="31"/>
  <c r="O140" i="31"/>
  <c r="I140" i="31"/>
  <c r="L140" i="31" s="1"/>
  <c r="AJ139" i="31"/>
  <c r="AF139" i="31"/>
  <c r="AE139" i="31"/>
  <c r="O139" i="31"/>
  <c r="I139" i="31"/>
  <c r="L139" i="31" s="1"/>
  <c r="AJ138" i="31"/>
  <c r="AF138" i="31"/>
  <c r="AE138" i="31"/>
  <c r="O138" i="31"/>
  <c r="I138" i="31"/>
  <c r="L138" i="31" s="1"/>
  <c r="AJ137" i="31"/>
  <c r="AF137" i="31"/>
  <c r="AE137" i="31"/>
  <c r="O137" i="31"/>
  <c r="I137" i="31"/>
  <c r="L137" i="31" s="1"/>
  <c r="AJ136" i="31"/>
  <c r="AF136" i="31"/>
  <c r="AE136" i="31"/>
  <c r="O136" i="31"/>
  <c r="I136" i="31"/>
  <c r="L136" i="31" s="1"/>
  <c r="AJ135" i="31"/>
  <c r="AF135" i="31"/>
  <c r="AE135" i="31"/>
  <c r="O135" i="31"/>
  <c r="I135" i="31"/>
  <c r="L135" i="31" s="1"/>
  <c r="AJ134" i="31"/>
  <c r="AF134" i="31"/>
  <c r="AE134" i="31"/>
  <c r="O134" i="31"/>
  <c r="I134" i="31"/>
  <c r="L134" i="31" s="1"/>
  <c r="AJ133" i="31"/>
  <c r="AF133" i="31"/>
  <c r="AE133" i="31"/>
  <c r="O133" i="31"/>
  <c r="I133" i="31"/>
  <c r="L133" i="31" s="1"/>
  <c r="AJ132" i="31"/>
  <c r="AF132" i="31"/>
  <c r="AE132" i="31"/>
  <c r="O132" i="31"/>
  <c r="I132" i="31"/>
  <c r="L132" i="31" s="1"/>
  <c r="AI131" i="31"/>
  <c r="AH131" i="31"/>
  <c r="N131" i="31"/>
  <c r="M131" i="31"/>
  <c r="K131" i="31"/>
  <c r="J131" i="31"/>
  <c r="H131" i="31"/>
  <c r="G131" i="31"/>
  <c r="F131" i="31"/>
  <c r="E131" i="31"/>
  <c r="D131" i="31"/>
  <c r="C131" i="31"/>
  <c r="AJ130" i="31"/>
  <c r="AF130" i="31"/>
  <c r="AE130" i="31"/>
  <c r="O130" i="31"/>
  <c r="I130" i="31"/>
  <c r="L130" i="31" s="1"/>
  <c r="AJ129" i="31"/>
  <c r="AF129" i="31"/>
  <c r="AE129" i="31"/>
  <c r="O129" i="31"/>
  <c r="I129" i="31"/>
  <c r="L129" i="31" s="1"/>
  <c r="AJ128" i="31"/>
  <c r="AF128" i="31"/>
  <c r="AE128" i="31"/>
  <c r="O128" i="31"/>
  <c r="I128" i="31"/>
  <c r="L128" i="31" s="1"/>
  <c r="AJ127" i="31"/>
  <c r="AF127" i="31"/>
  <c r="AE127" i="31"/>
  <c r="O127" i="31"/>
  <c r="I127" i="31"/>
  <c r="L127" i="31" s="1"/>
  <c r="AJ126" i="31"/>
  <c r="AF126" i="31"/>
  <c r="AE126" i="31"/>
  <c r="O126" i="31"/>
  <c r="I126" i="31"/>
  <c r="L126" i="31" s="1"/>
  <c r="AJ125" i="31"/>
  <c r="AF125" i="31"/>
  <c r="AE125" i="31"/>
  <c r="O125" i="31"/>
  <c r="I125" i="31"/>
  <c r="L125" i="31" s="1"/>
  <c r="AJ124" i="31"/>
  <c r="AF124" i="31"/>
  <c r="AE124" i="31"/>
  <c r="O124" i="31"/>
  <c r="I124" i="31"/>
  <c r="L124" i="31" s="1"/>
  <c r="AJ123" i="31"/>
  <c r="AF123" i="31"/>
  <c r="AE123" i="31"/>
  <c r="O123" i="31"/>
  <c r="I123" i="31"/>
  <c r="L123" i="31" s="1"/>
  <c r="AI122" i="31"/>
  <c r="AH122" i="31"/>
  <c r="K122" i="31"/>
  <c r="J122" i="31"/>
  <c r="H122" i="31"/>
  <c r="G122" i="31"/>
  <c r="F122" i="31"/>
  <c r="E122" i="31"/>
  <c r="D122" i="31"/>
  <c r="C122" i="31"/>
  <c r="AJ121" i="31"/>
  <c r="AF121" i="31"/>
  <c r="AE121" i="31"/>
  <c r="O121" i="31"/>
  <c r="AG121" i="31" s="1"/>
  <c r="I121" i="31"/>
  <c r="L121" i="31" s="1"/>
  <c r="AJ120" i="31"/>
  <c r="AF120" i="31"/>
  <c r="O120" i="31"/>
  <c r="AG120" i="31" s="1"/>
  <c r="I120" i="31"/>
  <c r="L120" i="31" s="1"/>
  <c r="AJ119" i="31"/>
  <c r="AE119" i="31"/>
  <c r="O119" i="31"/>
  <c r="AG119" i="31" s="1"/>
  <c r="I119" i="31"/>
  <c r="L119" i="31" s="1"/>
  <c r="AJ118" i="31"/>
  <c r="O118" i="31"/>
  <c r="AG118" i="31" s="1"/>
  <c r="I118" i="31"/>
  <c r="L118" i="31" s="1"/>
  <c r="AJ117" i="31"/>
  <c r="AF117" i="31"/>
  <c r="AE117" i="31"/>
  <c r="O117" i="31"/>
  <c r="AG117" i="31" s="1"/>
  <c r="I117" i="31"/>
  <c r="L117" i="31" s="1"/>
  <c r="AJ116" i="31"/>
  <c r="AF116" i="31"/>
  <c r="AE116" i="31"/>
  <c r="O116" i="31"/>
  <c r="AG116" i="31" s="1"/>
  <c r="I116" i="31"/>
  <c r="L116" i="31" s="1"/>
  <c r="AJ115" i="31"/>
  <c r="AF115" i="31"/>
  <c r="AE115" i="31"/>
  <c r="O115" i="31"/>
  <c r="AG115" i="31" s="1"/>
  <c r="I115" i="31"/>
  <c r="L115" i="31" s="1"/>
  <c r="AJ114" i="31"/>
  <c r="AF114" i="31"/>
  <c r="AE114" i="31"/>
  <c r="O114" i="31"/>
  <c r="AG114" i="31" s="1"/>
  <c r="I114" i="31"/>
  <c r="L114" i="31" s="1"/>
  <c r="AI113" i="31"/>
  <c r="AH113" i="31"/>
  <c r="N113" i="31"/>
  <c r="M113" i="31"/>
  <c r="K113" i="31"/>
  <c r="J113" i="31"/>
  <c r="H113" i="31"/>
  <c r="G113" i="31"/>
  <c r="F113" i="31"/>
  <c r="E113" i="31"/>
  <c r="D113" i="31"/>
  <c r="C113" i="31"/>
  <c r="AJ112" i="31"/>
  <c r="AF112" i="31"/>
  <c r="AE112" i="31"/>
  <c r="I112" i="31"/>
  <c r="L112" i="31" s="1"/>
  <c r="AJ111" i="31"/>
  <c r="AF111" i="31"/>
  <c r="AE111" i="31"/>
  <c r="O111" i="31"/>
  <c r="I111" i="31"/>
  <c r="L111" i="31" s="1"/>
  <c r="AF110" i="31"/>
  <c r="AE110" i="31"/>
  <c r="O110" i="31"/>
  <c r="I110" i="31"/>
  <c r="L110" i="31" s="1"/>
  <c r="AJ109" i="31"/>
  <c r="AF109" i="31"/>
  <c r="AE109" i="31"/>
  <c r="O109" i="31"/>
  <c r="I109" i="31"/>
  <c r="L109" i="31" s="1"/>
  <c r="AJ108" i="31"/>
  <c r="AF108" i="31"/>
  <c r="AE108" i="31"/>
  <c r="O108" i="31"/>
  <c r="I108" i="31"/>
  <c r="L108" i="31" s="1"/>
  <c r="AJ107" i="31"/>
  <c r="AF107" i="31"/>
  <c r="AE107" i="31"/>
  <c r="O107" i="31"/>
  <c r="I107" i="31"/>
  <c r="L107" i="31" s="1"/>
  <c r="AJ106" i="31"/>
  <c r="AF106" i="31"/>
  <c r="AE106" i="31"/>
  <c r="O106" i="31"/>
  <c r="I106" i="31"/>
  <c r="L106" i="31" s="1"/>
  <c r="AJ105" i="31"/>
  <c r="AF105" i="31"/>
  <c r="AE105" i="31"/>
  <c r="O105" i="31"/>
  <c r="I105" i="31"/>
  <c r="L105" i="31" s="1"/>
  <c r="AJ104" i="31"/>
  <c r="AF104" i="31"/>
  <c r="AE104" i="31"/>
  <c r="O104" i="31"/>
  <c r="I104" i="31"/>
  <c r="L104" i="31" s="1"/>
  <c r="AJ103" i="31"/>
  <c r="AF103" i="31"/>
  <c r="AE103" i="31"/>
  <c r="O103" i="31"/>
  <c r="I103" i="31"/>
  <c r="L103" i="31" s="1"/>
  <c r="AJ102" i="31"/>
  <c r="AF102" i="31"/>
  <c r="AE102" i="31"/>
  <c r="O102" i="31"/>
  <c r="I102" i="31"/>
  <c r="L102" i="31" s="1"/>
  <c r="AJ101" i="31"/>
  <c r="AF101" i="31"/>
  <c r="AE101" i="31"/>
  <c r="O101" i="31"/>
  <c r="I101" i="31"/>
  <c r="L101" i="31" s="1"/>
  <c r="AJ100" i="31"/>
  <c r="AF100" i="31"/>
  <c r="AE100" i="31"/>
  <c r="O100" i="31"/>
  <c r="I100" i="31"/>
  <c r="L100" i="31" s="1"/>
  <c r="AJ99" i="31"/>
  <c r="AF99" i="31"/>
  <c r="AE99" i="31"/>
  <c r="O99" i="31"/>
  <c r="I99" i="31"/>
  <c r="L99" i="31" s="1"/>
  <c r="AI98" i="31"/>
  <c r="AH98" i="31"/>
  <c r="N98" i="31"/>
  <c r="M98" i="31"/>
  <c r="K98" i="31"/>
  <c r="J98" i="31"/>
  <c r="H98" i="31"/>
  <c r="G98" i="31"/>
  <c r="F98" i="31"/>
  <c r="E98" i="31"/>
  <c r="D98" i="31"/>
  <c r="C98" i="31"/>
  <c r="AJ97" i="31"/>
  <c r="AF97" i="31"/>
  <c r="AE97" i="31"/>
  <c r="O97" i="31"/>
  <c r="I97" i="31"/>
  <c r="L97" i="31" s="1"/>
  <c r="AJ96" i="31"/>
  <c r="AF96" i="31"/>
  <c r="AE96" i="31"/>
  <c r="O96" i="31"/>
  <c r="I96" i="31"/>
  <c r="L96" i="31" s="1"/>
  <c r="AJ95" i="31"/>
  <c r="AF95" i="31"/>
  <c r="AE95" i="31"/>
  <c r="O95" i="31"/>
  <c r="I95" i="31"/>
  <c r="L95" i="31" s="1"/>
  <c r="AJ94" i="31"/>
  <c r="AF94" i="31"/>
  <c r="AE94" i="31"/>
  <c r="O94" i="31"/>
  <c r="I94" i="31"/>
  <c r="L94" i="31" s="1"/>
  <c r="AJ93" i="31"/>
  <c r="AF93" i="31"/>
  <c r="AE93" i="31"/>
  <c r="O93" i="31"/>
  <c r="I93" i="31"/>
  <c r="L93" i="31" s="1"/>
  <c r="AJ92" i="31"/>
  <c r="AF92" i="31"/>
  <c r="AE92" i="31"/>
  <c r="O92" i="31"/>
  <c r="I92" i="31"/>
  <c r="L92" i="31" s="1"/>
  <c r="AJ91" i="31"/>
  <c r="AF91" i="31"/>
  <c r="AE91" i="31"/>
  <c r="O91" i="31"/>
  <c r="I91" i="31"/>
  <c r="L91" i="31" s="1"/>
  <c r="AJ90" i="31"/>
  <c r="AF90" i="31"/>
  <c r="AE90" i="31"/>
  <c r="O90" i="31"/>
  <c r="I90" i="31"/>
  <c r="L90" i="31" s="1"/>
  <c r="AJ89" i="31"/>
  <c r="AF89" i="31"/>
  <c r="AE89" i="31"/>
  <c r="O89" i="31"/>
  <c r="I89" i="31"/>
  <c r="L89" i="31" s="1"/>
  <c r="AJ88" i="31"/>
  <c r="AF88" i="31"/>
  <c r="AE88" i="31"/>
  <c r="O88" i="31"/>
  <c r="I88" i="31"/>
  <c r="L88" i="31" s="1"/>
  <c r="AJ87" i="31"/>
  <c r="AF87" i="31"/>
  <c r="AE87" i="31"/>
  <c r="O87" i="31"/>
  <c r="I87" i="31"/>
  <c r="L87" i="31" s="1"/>
  <c r="AJ86" i="31"/>
  <c r="AF86" i="31"/>
  <c r="AE86" i="31"/>
  <c r="O86" i="31"/>
  <c r="I86" i="31"/>
  <c r="L86" i="31" s="1"/>
  <c r="AJ85" i="31"/>
  <c r="AF85" i="31"/>
  <c r="AE85" i="31"/>
  <c r="O85" i="31"/>
  <c r="I85" i="31"/>
  <c r="L85" i="31" s="1"/>
  <c r="AI84" i="31"/>
  <c r="AH84" i="31"/>
  <c r="N84" i="31"/>
  <c r="M84" i="31"/>
  <c r="K84" i="31"/>
  <c r="J84" i="31"/>
  <c r="H84" i="31"/>
  <c r="G84" i="31"/>
  <c r="F84" i="31"/>
  <c r="E84" i="31"/>
  <c r="D84" i="31"/>
  <c r="C84" i="31"/>
  <c r="AJ83" i="31"/>
  <c r="AF83" i="31"/>
  <c r="AE83" i="31"/>
  <c r="O83" i="31"/>
  <c r="I83" i="31"/>
  <c r="L83" i="31" s="1"/>
  <c r="AJ82" i="31"/>
  <c r="AF82" i="31"/>
  <c r="AE82" i="31"/>
  <c r="O82" i="31"/>
  <c r="I82" i="31"/>
  <c r="L82" i="31" s="1"/>
  <c r="AJ81" i="31"/>
  <c r="AF81" i="31"/>
  <c r="AE81" i="31"/>
  <c r="O81" i="31"/>
  <c r="I81" i="31"/>
  <c r="L81" i="31" s="1"/>
  <c r="AJ80" i="31"/>
  <c r="AF80" i="31"/>
  <c r="AE80" i="31"/>
  <c r="O80" i="31"/>
  <c r="I80" i="31"/>
  <c r="L80" i="31" s="1"/>
  <c r="AJ79" i="31"/>
  <c r="AF79" i="31"/>
  <c r="AE79" i="31"/>
  <c r="O79" i="31"/>
  <c r="I79" i="31"/>
  <c r="L79" i="31" s="1"/>
  <c r="AJ78" i="31"/>
  <c r="AF78" i="31"/>
  <c r="AE78" i="31"/>
  <c r="O78" i="31"/>
  <c r="I78" i="31"/>
  <c r="L78" i="31" s="1"/>
  <c r="AJ77" i="31"/>
  <c r="AF77" i="31"/>
  <c r="AE77" i="31"/>
  <c r="O77" i="31"/>
  <c r="I77" i="31"/>
  <c r="L77" i="31" s="1"/>
  <c r="AJ76" i="31"/>
  <c r="AF76" i="31"/>
  <c r="AE76" i="31"/>
  <c r="O76" i="31"/>
  <c r="I76" i="31"/>
  <c r="AI75" i="31"/>
  <c r="AH75" i="31"/>
  <c r="N75" i="31"/>
  <c r="M75" i="31"/>
  <c r="K75" i="31"/>
  <c r="G75" i="31"/>
  <c r="F75" i="31"/>
  <c r="E75" i="31"/>
  <c r="D75" i="31"/>
  <c r="AJ74" i="31"/>
  <c r="AF74" i="31"/>
  <c r="AE74" i="31"/>
  <c r="O74" i="31"/>
  <c r="L74" i="31"/>
  <c r="AJ73" i="31"/>
  <c r="AF73" i="31"/>
  <c r="AE73" i="31"/>
  <c r="O73" i="31"/>
  <c r="I73" i="31"/>
  <c r="L73" i="31" s="1"/>
  <c r="AJ72" i="31"/>
  <c r="AF72" i="31"/>
  <c r="AE72" i="31"/>
  <c r="O72" i="31"/>
  <c r="L72" i="31"/>
  <c r="AJ71" i="31"/>
  <c r="AF71" i="31"/>
  <c r="AE71" i="31"/>
  <c r="O71" i="31"/>
  <c r="L71" i="31"/>
  <c r="AJ70" i="31"/>
  <c r="AF70" i="31"/>
  <c r="AE70" i="31"/>
  <c r="O70" i="31"/>
  <c r="I70" i="31"/>
  <c r="AJ69" i="31"/>
  <c r="AF69" i="31"/>
  <c r="AE69" i="31"/>
  <c r="O69" i="31"/>
  <c r="L69" i="31"/>
  <c r="AJ68" i="31"/>
  <c r="AF68" i="31"/>
  <c r="AE68" i="31"/>
  <c r="O68" i="31"/>
  <c r="L68" i="31"/>
  <c r="AJ67" i="31"/>
  <c r="AF67" i="31"/>
  <c r="AE67" i="31"/>
  <c r="O67" i="31"/>
  <c r="L67" i="31"/>
  <c r="AJ66" i="31"/>
  <c r="AF66" i="31"/>
  <c r="AE66" i="31"/>
  <c r="O66" i="31"/>
  <c r="L66" i="31"/>
  <c r="AJ65" i="31"/>
  <c r="AF65" i="31"/>
  <c r="AE65" i="31"/>
  <c r="O65" i="31"/>
  <c r="L65" i="31"/>
  <c r="AJ64" i="31"/>
  <c r="AF64" i="31"/>
  <c r="AE64" i="31"/>
  <c r="O64" i="31"/>
  <c r="L64" i="31"/>
  <c r="AJ63" i="31"/>
  <c r="AF63" i="31"/>
  <c r="AE63" i="31"/>
  <c r="O63" i="31"/>
  <c r="L63" i="31"/>
  <c r="AJ62" i="31"/>
  <c r="AF62" i="31"/>
  <c r="AE62" i="31"/>
  <c r="O62" i="31"/>
  <c r="L62" i="31"/>
  <c r="AJ61" i="31"/>
  <c r="AF61" i="31"/>
  <c r="AE61" i="31"/>
  <c r="O61" i="31"/>
  <c r="L61" i="31"/>
  <c r="AJ60" i="31"/>
  <c r="AF60" i="31"/>
  <c r="AE60" i="31"/>
  <c r="O60" i="31"/>
  <c r="AJ59" i="31"/>
  <c r="AF59" i="31"/>
  <c r="AE59" i="31"/>
  <c r="O59" i="31"/>
  <c r="L59" i="31"/>
  <c r="AJ58" i="31"/>
  <c r="AF58" i="31"/>
  <c r="AE58" i="31"/>
  <c r="O58" i="31"/>
  <c r="L58" i="31"/>
  <c r="AJ57" i="31"/>
  <c r="AF57" i="31"/>
  <c r="AE57" i="31"/>
  <c r="O57" i="31"/>
  <c r="L57" i="31"/>
  <c r="AJ56" i="31"/>
  <c r="AF56" i="31"/>
  <c r="AE56" i="31"/>
  <c r="O56" i="31"/>
  <c r="L56" i="31"/>
  <c r="AJ55" i="31"/>
  <c r="AF55" i="31"/>
  <c r="AE55" i="31"/>
  <c r="O55" i="31"/>
  <c r="L55" i="31"/>
  <c r="AJ54" i="31"/>
  <c r="AF54" i="31"/>
  <c r="AE54" i="31"/>
  <c r="O54" i="31"/>
  <c r="L54" i="31"/>
  <c r="AJ53" i="31"/>
  <c r="AF53" i="31"/>
  <c r="AE53" i="31"/>
  <c r="L53" i="31"/>
  <c r="AJ52" i="31"/>
  <c r="AF52" i="31"/>
  <c r="AE52" i="31"/>
  <c r="O52" i="31"/>
  <c r="L52" i="31"/>
  <c r="AJ51" i="31"/>
  <c r="AF51" i="31"/>
  <c r="AE51" i="31"/>
  <c r="O51" i="31"/>
  <c r="L51" i="31"/>
  <c r="AJ50" i="31"/>
  <c r="AF50" i="31"/>
  <c r="AE50" i="31"/>
  <c r="O50" i="31"/>
  <c r="L50" i="31"/>
  <c r="AJ49" i="31"/>
  <c r="AF49" i="31"/>
  <c r="O49" i="31"/>
  <c r="L49" i="31"/>
  <c r="AJ48" i="31"/>
  <c r="AF48" i="31"/>
  <c r="AE48" i="31"/>
  <c r="O48" i="31"/>
  <c r="L48" i="31"/>
  <c r="AJ47" i="31"/>
  <c r="AF47" i="31"/>
  <c r="AE47" i="31"/>
  <c r="O47" i="31"/>
  <c r="L47" i="31"/>
  <c r="AJ46" i="31"/>
  <c r="AF46" i="31"/>
  <c r="AE46" i="31"/>
  <c r="O46" i="31"/>
  <c r="L46" i="31"/>
  <c r="AJ45" i="31"/>
  <c r="AF45" i="31"/>
  <c r="AE45" i="31"/>
  <c r="O45" i="31"/>
  <c r="L45" i="31"/>
  <c r="AJ44" i="31"/>
  <c r="AF44" i="31"/>
  <c r="AE44" i="31"/>
  <c r="O44" i="31"/>
  <c r="L44" i="31"/>
  <c r="AJ43" i="31"/>
  <c r="AF43" i="31"/>
  <c r="AE43" i="31"/>
  <c r="O43" i="31"/>
  <c r="L43" i="31"/>
  <c r="AJ42" i="31"/>
  <c r="AF42" i="31"/>
  <c r="AE42" i="31"/>
  <c r="O42" i="31"/>
  <c r="L42" i="31"/>
  <c r="AI41" i="31"/>
  <c r="AH41" i="31"/>
  <c r="N41" i="31"/>
  <c r="M41" i="31"/>
  <c r="H41" i="31"/>
  <c r="G41" i="31"/>
  <c r="F41" i="31"/>
  <c r="C41" i="31"/>
  <c r="AJ40" i="31"/>
  <c r="AF40" i="31"/>
  <c r="AE40" i="31"/>
  <c r="O40" i="31"/>
  <c r="I40" i="31"/>
  <c r="L40" i="31" s="1"/>
  <c r="AJ39" i="31"/>
  <c r="AF39" i="31"/>
  <c r="AE39" i="31"/>
  <c r="O39" i="31"/>
  <c r="I39" i="31"/>
  <c r="L39" i="31" s="1"/>
  <c r="AJ38" i="31"/>
  <c r="AF38" i="31"/>
  <c r="AE38" i="31"/>
  <c r="O38" i="31"/>
  <c r="I38" i="31"/>
  <c r="L38" i="31" s="1"/>
  <c r="AJ37" i="31"/>
  <c r="AF37" i="31"/>
  <c r="AE37" i="31"/>
  <c r="O37" i="31"/>
  <c r="I37" i="31"/>
  <c r="L37" i="31" s="1"/>
  <c r="AJ36" i="31"/>
  <c r="AF36" i="31"/>
  <c r="AE36" i="31"/>
  <c r="O36" i="31"/>
  <c r="I36" i="31"/>
  <c r="L36" i="31" s="1"/>
  <c r="AJ35" i="31"/>
  <c r="AF35" i="31"/>
  <c r="AE35" i="31"/>
  <c r="O35" i="31"/>
  <c r="I35" i="31"/>
  <c r="AJ34" i="31"/>
  <c r="AF34" i="31"/>
  <c r="AE34" i="31"/>
  <c r="I34" i="31"/>
  <c r="L34" i="31" s="1"/>
  <c r="AJ33" i="31"/>
  <c r="AF33" i="31"/>
  <c r="AE33" i="31"/>
  <c r="O33" i="31"/>
  <c r="I33" i="31"/>
  <c r="L33" i="31" s="1"/>
  <c r="AJ32" i="31"/>
  <c r="AF32" i="31"/>
  <c r="AE32" i="31"/>
  <c r="O32" i="31"/>
  <c r="I32" i="31"/>
  <c r="L32" i="31" s="1"/>
  <c r="AJ31" i="31"/>
  <c r="AF31" i="31"/>
  <c r="AE31" i="31"/>
  <c r="I31" i="31"/>
  <c r="L31" i="31" s="1"/>
  <c r="AJ30" i="31"/>
  <c r="AF30" i="31"/>
  <c r="AE30" i="31"/>
  <c r="O30" i="31"/>
  <c r="I30" i="31"/>
  <c r="L30" i="31" s="1"/>
  <c r="AJ29" i="31"/>
  <c r="AF29" i="31"/>
  <c r="AE29" i="31"/>
  <c r="O29" i="31"/>
  <c r="I29" i="31"/>
  <c r="L29" i="31" s="1"/>
  <c r="AJ28" i="31"/>
  <c r="AF28" i="31"/>
  <c r="AE28" i="31"/>
  <c r="O28" i="31"/>
  <c r="I28" i="31"/>
  <c r="L28" i="31" s="1"/>
  <c r="AJ27" i="31"/>
  <c r="AF27" i="31"/>
  <c r="AE27" i="31"/>
  <c r="O27" i="31"/>
  <c r="I27" i="31"/>
  <c r="L27" i="31" s="1"/>
  <c r="AJ26" i="31"/>
  <c r="AF26" i="31"/>
  <c r="AE26" i="31"/>
  <c r="O26" i="31"/>
  <c r="I26" i="31"/>
  <c r="L26" i="31" s="1"/>
  <c r="AF25" i="31"/>
  <c r="AE25" i="31"/>
  <c r="O25" i="31"/>
  <c r="I25" i="31"/>
  <c r="L25" i="31" s="1"/>
  <c r="AJ24" i="31"/>
  <c r="AF24" i="31"/>
  <c r="AE24" i="31"/>
  <c r="O24" i="31"/>
  <c r="I24" i="31"/>
  <c r="L24" i="31" s="1"/>
  <c r="AJ23" i="31"/>
  <c r="AF23" i="31"/>
  <c r="AE23" i="31"/>
  <c r="O23" i="31"/>
  <c r="AG23" i="31" s="1"/>
  <c r="I23" i="31"/>
  <c r="L23" i="31" s="1"/>
  <c r="AJ22" i="31"/>
  <c r="AF22" i="31"/>
  <c r="AE22" i="31"/>
  <c r="O22" i="31"/>
  <c r="I22" i="31"/>
  <c r="L22" i="31" s="1"/>
  <c r="AJ21" i="31"/>
  <c r="AF21" i="31"/>
  <c r="AE21" i="31"/>
  <c r="O21" i="31"/>
  <c r="I21" i="31"/>
  <c r="L21" i="31" s="1"/>
  <c r="AJ20" i="31"/>
  <c r="AF20" i="31"/>
  <c r="AE20" i="31"/>
  <c r="O20" i="31"/>
  <c r="I20" i="31"/>
  <c r="L20" i="31" s="1"/>
  <c r="AJ19" i="31"/>
  <c r="AF19" i="31"/>
  <c r="AE19" i="31"/>
  <c r="O19" i="31"/>
  <c r="I19" i="31"/>
  <c r="L19" i="31" s="1"/>
  <c r="AJ18" i="31"/>
  <c r="AF18" i="31"/>
  <c r="AE18" i="31"/>
  <c r="O18" i="31"/>
  <c r="I18" i="31"/>
  <c r="L18" i="31" s="1"/>
  <c r="AJ17" i="31"/>
  <c r="AF17" i="31"/>
  <c r="AE17" i="31"/>
  <c r="I17" i="31"/>
  <c r="L17" i="31" s="1"/>
  <c r="AJ16" i="31"/>
  <c r="AF16" i="31"/>
  <c r="AE16" i="31"/>
  <c r="O16" i="31"/>
  <c r="I16" i="31"/>
  <c r="L16" i="31" s="1"/>
  <c r="AJ15" i="31"/>
  <c r="AF15" i="31"/>
  <c r="AE15" i="31"/>
  <c r="O15" i="31"/>
  <c r="I15" i="31"/>
  <c r="L15" i="31" s="1"/>
  <c r="AJ14" i="31"/>
  <c r="AF14" i="31"/>
  <c r="AE14" i="31"/>
  <c r="O14" i="31"/>
  <c r="I14" i="31"/>
  <c r="L14" i="31" s="1"/>
  <c r="AF13" i="31"/>
  <c r="AE13" i="31"/>
  <c r="O13" i="31"/>
  <c r="I13" i="31"/>
  <c r="L13" i="31" s="1"/>
  <c r="AJ12" i="31"/>
  <c r="AF12" i="31"/>
  <c r="AE12" i="31"/>
  <c r="O12" i="31"/>
  <c r="I12" i="31"/>
  <c r="L12" i="31" s="1"/>
  <c r="AJ11" i="31"/>
  <c r="AF11" i="31"/>
  <c r="AE11" i="31"/>
  <c r="I11" i="31"/>
  <c r="L11" i="31" s="1"/>
  <c r="AJ10" i="31"/>
  <c r="AF10" i="31"/>
  <c r="AE10" i="31"/>
  <c r="O10" i="31"/>
  <c r="I10" i="31"/>
  <c r="L10" i="31" s="1"/>
  <c r="AJ9" i="31"/>
  <c r="AF9" i="31"/>
  <c r="AE9" i="31"/>
  <c r="O9" i="31"/>
  <c r="I9" i="31"/>
  <c r="L9" i="31" s="1"/>
  <c r="AJ8" i="31"/>
  <c r="AF8" i="31"/>
  <c r="AE8" i="31"/>
  <c r="O8" i="31"/>
  <c r="I8" i="31"/>
  <c r="L8" i="31" s="1"/>
  <c r="AJ7" i="31"/>
  <c r="AF7" i="31"/>
  <c r="AE7" i="31"/>
  <c r="O7" i="31"/>
  <c r="I7" i="31"/>
  <c r="L7" i="31" s="1"/>
  <c r="AF6" i="31"/>
  <c r="O6" i="31"/>
  <c r="I6" i="31"/>
  <c r="L6" i="31" s="1"/>
  <c r="E162" i="31" l="1"/>
  <c r="AH162" i="31"/>
  <c r="L70" i="31"/>
  <c r="I75" i="31"/>
  <c r="L35" i="31"/>
  <c r="I41" i="31"/>
  <c r="I182" i="31" s="1"/>
  <c r="X101" i="33"/>
  <c r="V107" i="33"/>
  <c r="W108" i="33"/>
  <c r="V108" i="33"/>
  <c r="AK106" i="34"/>
  <c r="AK105" i="34"/>
  <c r="AL161" i="32"/>
  <c r="AL182" i="32" s="1"/>
  <c r="X161" i="32"/>
  <c r="L161" i="32"/>
  <c r="L60" i="31"/>
  <c r="AD105" i="34"/>
  <c r="I100" i="33"/>
  <c r="N166" i="32"/>
  <c r="AF22" i="35"/>
  <c r="C162" i="31"/>
  <c r="C183" i="31" s="1"/>
  <c r="D162" i="31"/>
  <c r="D183" i="31" s="1"/>
  <c r="G162" i="31"/>
  <c r="G183" i="31" s="1"/>
  <c r="AD106" i="34"/>
  <c r="AC105" i="34"/>
  <c r="AC107" i="34" s="1"/>
  <c r="AH161" i="32"/>
  <c r="AH182" i="32" s="1"/>
  <c r="T161" i="32"/>
  <c r="T182" i="32" s="1"/>
  <c r="Q161" i="32"/>
  <c r="Q182" i="32" s="1"/>
  <c r="N176" i="32"/>
  <c r="N177" i="32" s="1"/>
  <c r="H161" i="32"/>
  <c r="H182" i="32" s="1"/>
  <c r="N148" i="32"/>
  <c r="N130" i="32"/>
  <c r="AI162" i="31"/>
  <c r="AI183" i="31" s="1"/>
  <c r="AK161" i="32"/>
  <c r="AK182" i="32" s="1"/>
  <c r="C161" i="32"/>
  <c r="C182" i="32" s="1"/>
  <c r="G161" i="32"/>
  <c r="G182" i="32" s="1"/>
  <c r="K161" i="32"/>
  <c r="K182" i="32" s="1"/>
  <c r="N154" i="32"/>
  <c r="AJ24" i="35"/>
  <c r="AM22" i="35"/>
  <c r="AK21" i="35"/>
  <c r="AK25" i="35" s="1"/>
  <c r="AD21" i="35"/>
  <c r="AD25" i="35" s="1"/>
  <c r="AJ23" i="35"/>
  <c r="N162" i="31"/>
  <c r="N183" i="31" s="1"/>
  <c r="M162" i="31"/>
  <c r="M183" i="31" s="1"/>
  <c r="N40" i="32"/>
  <c r="N83" i="32"/>
  <c r="Y97" i="32"/>
  <c r="E181" i="32"/>
  <c r="I181" i="32"/>
  <c r="M181" i="32"/>
  <c r="R181" i="32"/>
  <c r="V181" i="32"/>
  <c r="AA181" i="32"/>
  <c r="AE181" i="32"/>
  <c r="AI181" i="32"/>
  <c r="AM181" i="32"/>
  <c r="Y74" i="32"/>
  <c r="Y121" i="32"/>
  <c r="Y140" i="32"/>
  <c r="Y160" i="32"/>
  <c r="N74" i="32"/>
  <c r="N121" i="32"/>
  <c r="N151" i="32"/>
  <c r="N160" i="32"/>
  <c r="E161" i="32"/>
  <c r="E182" i="32" s="1"/>
  <c r="I161" i="32"/>
  <c r="I182" i="32" s="1"/>
  <c r="M161" i="32"/>
  <c r="M182" i="32" s="1"/>
  <c r="R161" i="32"/>
  <c r="R182" i="32" s="1"/>
  <c r="V161" i="32"/>
  <c r="V182" i="32" s="1"/>
  <c r="AA161" i="32"/>
  <c r="AA182" i="32" s="1"/>
  <c r="AE161" i="32"/>
  <c r="AE182" i="32" s="1"/>
  <c r="AI161" i="32"/>
  <c r="AI182" i="32" s="1"/>
  <c r="AM161" i="32"/>
  <c r="AM182" i="32" s="1"/>
  <c r="L55" i="33"/>
  <c r="U65" i="33"/>
  <c r="E21" i="35"/>
  <c r="E25" i="35" s="1"/>
  <c r="Q21" i="35"/>
  <c r="Q25" i="35" s="1"/>
  <c r="AC21" i="35"/>
  <c r="AC25" i="35" s="1"/>
  <c r="AI21" i="35"/>
  <c r="AI25" i="35" s="1"/>
  <c r="AS21" i="35"/>
  <c r="AS25" i="35" s="1"/>
  <c r="AJ19" i="35"/>
  <c r="AJ22" i="35"/>
  <c r="AF24" i="35"/>
  <c r="AM24" i="35"/>
  <c r="E105" i="34"/>
  <c r="I105" i="34"/>
  <c r="M105" i="34"/>
  <c r="R105" i="34"/>
  <c r="V105" i="34"/>
  <c r="AA105" i="34"/>
  <c r="AE105" i="34"/>
  <c r="AI105" i="34"/>
  <c r="AM105" i="34"/>
  <c r="AJ20" i="35"/>
  <c r="O161" i="32"/>
  <c r="Y80" i="34"/>
  <c r="AJ106" i="34"/>
  <c r="Y97" i="34"/>
  <c r="N100" i="34"/>
  <c r="L62" i="33"/>
  <c r="U62" i="33" s="1"/>
  <c r="U67" i="33"/>
  <c r="L68" i="33"/>
  <c r="U17" i="33"/>
  <c r="U25" i="33"/>
  <c r="X98" i="33"/>
  <c r="L98" i="33"/>
  <c r="U52" i="33"/>
  <c r="X68" i="33"/>
  <c r="X71" i="33"/>
  <c r="U74" i="33"/>
  <c r="T81" i="33"/>
  <c r="T85" i="33"/>
  <c r="F104" i="33"/>
  <c r="I104" i="33" s="1"/>
  <c r="T104" i="33"/>
  <c r="U8" i="33"/>
  <c r="U33" i="33"/>
  <c r="U36" i="33"/>
  <c r="U44" i="33"/>
  <c r="U59" i="33"/>
  <c r="T62" i="33"/>
  <c r="U64" i="33"/>
  <c r="L71" i="33"/>
  <c r="U71" i="33" s="1"/>
  <c r="S81" i="33"/>
  <c r="U102" i="33"/>
  <c r="S50" i="33"/>
  <c r="U38" i="33"/>
  <c r="F71" i="33"/>
  <c r="I71" i="33" s="1"/>
  <c r="F98" i="33"/>
  <c r="I98" i="33" s="1"/>
  <c r="X104" i="33"/>
  <c r="U22" i="33"/>
  <c r="U80" i="33"/>
  <c r="U12" i="33"/>
  <c r="U20" i="33"/>
  <c r="U27" i="33"/>
  <c r="U47" i="33"/>
  <c r="L50" i="33"/>
  <c r="U66" i="33"/>
  <c r="T76" i="33"/>
  <c r="U77" i="33"/>
  <c r="O75" i="31"/>
  <c r="C182" i="31"/>
  <c r="G182" i="31"/>
  <c r="M182" i="31"/>
  <c r="AG173" i="31"/>
  <c r="E182" i="31"/>
  <c r="J182" i="31"/>
  <c r="AF98" i="31"/>
  <c r="AE122" i="31"/>
  <c r="L141" i="31"/>
  <c r="AF141" i="31"/>
  <c r="AE167" i="31"/>
  <c r="F182" i="31"/>
  <c r="K182" i="31"/>
  <c r="AF75" i="31"/>
  <c r="O98" i="31"/>
  <c r="AF122" i="31"/>
  <c r="O141" i="31"/>
  <c r="H183" i="31"/>
  <c r="AF167" i="31"/>
  <c r="I181" i="31"/>
  <c r="L181" i="31" s="1"/>
  <c r="G107" i="33"/>
  <c r="F85" i="33"/>
  <c r="I85" i="33" s="1"/>
  <c r="F81" i="33"/>
  <c r="I81" i="33" s="1"/>
  <c r="F76" i="33"/>
  <c r="I76" i="33" s="1"/>
  <c r="X94" i="33"/>
  <c r="X95" i="33" s="1"/>
  <c r="X88" i="33"/>
  <c r="X76" i="33"/>
  <c r="X30" i="33"/>
  <c r="AJ141" i="31"/>
  <c r="AJ122" i="31"/>
  <c r="AJ167" i="31"/>
  <c r="AJ98" i="31"/>
  <c r="AJ75" i="31"/>
  <c r="AH183" i="31"/>
  <c r="AJ152" i="31"/>
  <c r="AJ149" i="31"/>
  <c r="AJ41" i="31"/>
  <c r="AG7" i="31"/>
  <c r="AG9" i="31"/>
  <c r="AG11" i="31"/>
  <c r="AG13" i="31"/>
  <c r="AG15" i="31"/>
  <c r="AG17" i="31"/>
  <c r="AG19" i="31"/>
  <c r="AG21" i="31"/>
  <c r="AG25" i="31"/>
  <c r="AG27" i="31"/>
  <c r="AG29" i="31"/>
  <c r="AG31" i="31"/>
  <c r="AG33" i="31"/>
  <c r="AG35" i="31"/>
  <c r="AG37" i="31"/>
  <c r="AG39" i="31"/>
  <c r="D182" i="31"/>
  <c r="H182" i="31"/>
  <c r="N182" i="31"/>
  <c r="AG43" i="31"/>
  <c r="AG45" i="31"/>
  <c r="AG47" i="31"/>
  <c r="AG49" i="31"/>
  <c r="AG51" i="31"/>
  <c r="AG53" i="31"/>
  <c r="AG176" i="31"/>
  <c r="L179" i="31"/>
  <c r="AG180" i="31"/>
  <c r="F181" i="32"/>
  <c r="AG6" i="31"/>
  <c r="AG8" i="31"/>
  <c r="AG10" i="31"/>
  <c r="AG12" i="31"/>
  <c r="AG14" i="31"/>
  <c r="AG16" i="31"/>
  <c r="AG18" i="31"/>
  <c r="AG20" i="31"/>
  <c r="AG22" i="31"/>
  <c r="AG24" i="31"/>
  <c r="AG26" i="31"/>
  <c r="AG28" i="31"/>
  <c r="AG30" i="31"/>
  <c r="AG32" i="31"/>
  <c r="AG36" i="31"/>
  <c r="AG38" i="31"/>
  <c r="AG40" i="31"/>
  <c r="AG42" i="31"/>
  <c r="AG44" i="31"/>
  <c r="AG46" i="31"/>
  <c r="AG48" i="31"/>
  <c r="AG50" i="31"/>
  <c r="AG52" i="31"/>
  <c r="AG54" i="31"/>
  <c r="AG56" i="31"/>
  <c r="AG58" i="31"/>
  <c r="AG60" i="31"/>
  <c r="AG61" i="31"/>
  <c r="AG63" i="31"/>
  <c r="AG65" i="31"/>
  <c r="AG67" i="31"/>
  <c r="AG69" i="31"/>
  <c r="AG71" i="31"/>
  <c r="AG73" i="31"/>
  <c r="AG77" i="31"/>
  <c r="AG79" i="31"/>
  <c r="AG81" i="31"/>
  <c r="AG83" i="31"/>
  <c r="AG87" i="31"/>
  <c r="AG89" i="31"/>
  <c r="AG91" i="31"/>
  <c r="AG93" i="31"/>
  <c r="AG96" i="31"/>
  <c r="AG100" i="31"/>
  <c r="AG102" i="31"/>
  <c r="AG104" i="31"/>
  <c r="AG106" i="31"/>
  <c r="AG108" i="31"/>
  <c r="AG110" i="31"/>
  <c r="AG112" i="31"/>
  <c r="AG124" i="31"/>
  <c r="AG126" i="31"/>
  <c r="AG128" i="31"/>
  <c r="AG130" i="31"/>
  <c r="AG134" i="31"/>
  <c r="AG136" i="31"/>
  <c r="AG138" i="31"/>
  <c r="AG140" i="31"/>
  <c r="AG142" i="31"/>
  <c r="AG144" i="31"/>
  <c r="AG146" i="31"/>
  <c r="AG148" i="31"/>
  <c r="AG150" i="31"/>
  <c r="AG154" i="31"/>
  <c r="AG156" i="31"/>
  <c r="AG158" i="31"/>
  <c r="AG160" i="31"/>
  <c r="AG163" i="31"/>
  <c r="AG165" i="31"/>
  <c r="AG169" i="31"/>
  <c r="AJ177" i="31"/>
  <c r="AJ178" i="31" s="1"/>
  <c r="AG172" i="31"/>
  <c r="J181" i="32"/>
  <c r="O181" i="32"/>
  <c r="S181" i="32"/>
  <c r="W181" i="32"/>
  <c r="AB181" i="32"/>
  <c r="AF181" i="32"/>
  <c r="AJ181" i="32"/>
  <c r="Y112" i="32"/>
  <c r="Y148" i="32"/>
  <c r="G106" i="33"/>
  <c r="M106" i="33"/>
  <c r="V106" i="33"/>
  <c r="U39" i="33"/>
  <c r="U60" i="33"/>
  <c r="U89" i="33"/>
  <c r="F94" i="33"/>
  <c r="I94" i="33" s="1"/>
  <c r="I91" i="33"/>
  <c r="AE84" i="31"/>
  <c r="AE113" i="31"/>
  <c r="AE131" i="31"/>
  <c r="AE149" i="31"/>
  <c r="E183" i="31"/>
  <c r="J183" i="31"/>
  <c r="AE161" i="31"/>
  <c r="AG171" i="31"/>
  <c r="AG175" i="31"/>
  <c r="AG179" i="31"/>
  <c r="AJ181" i="31"/>
  <c r="AE181" i="31"/>
  <c r="C181" i="32"/>
  <c r="G181" i="32"/>
  <c r="K181" i="32"/>
  <c r="P181" i="32"/>
  <c r="T181" i="32"/>
  <c r="X181" i="32"/>
  <c r="AC181" i="32"/>
  <c r="AG181" i="32"/>
  <c r="AK181" i="32"/>
  <c r="N112" i="32"/>
  <c r="Y176" i="32"/>
  <c r="O177" i="32"/>
  <c r="Y177" i="32" s="1"/>
  <c r="U14" i="33"/>
  <c r="U19" i="33"/>
  <c r="U28" i="33"/>
  <c r="C106" i="33"/>
  <c r="H106" i="33"/>
  <c r="N106" i="33"/>
  <c r="W106" i="33"/>
  <c r="U31" i="33"/>
  <c r="X50" i="33"/>
  <c r="U49" i="33"/>
  <c r="X55" i="33"/>
  <c r="F62" i="33"/>
  <c r="I62" i="33" s="1"/>
  <c r="L76" i="33"/>
  <c r="U79" i="33"/>
  <c r="U82" i="33"/>
  <c r="U83" i="33"/>
  <c r="U86" i="33"/>
  <c r="C107" i="33"/>
  <c r="H107" i="33"/>
  <c r="N107" i="33"/>
  <c r="W107" i="33"/>
  <c r="AG55" i="31"/>
  <c r="AG57" i="31"/>
  <c r="AG59" i="31"/>
  <c r="AG62" i="31"/>
  <c r="AG64" i="31"/>
  <c r="AG66" i="31"/>
  <c r="AG68" i="31"/>
  <c r="AG70" i="31"/>
  <c r="AG72" i="31"/>
  <c r="AG74" i="31"/>
  <c r="AG76" i="31"/>
  <c r="AJ84" i="31"/>
  <c r="AG78" i="31"/>
  <c r="AG80" i="31"/>
  <c r="AG82" i="31"/>
  <c r="AF84" i="31"/>
  <c r="AE98" i="31"/>
  <c r="AG86" i="31"/>
  <c r="AG88" i="31"/>
  <c r="AG90" i="31"/>
  <c r="AG92" i="31"/>
  <c r="AG94" i="31"/>
  <c r="AG95" i="31"/>
  <c r="AG97" i="31"/>
  <c r="AG99" i="31"/>
  <c r="AJ113" i="31"/>
  <c r="AG101" i="31"/>
  <c r="AG103" i="31"/>
  <c r="AG105" i="31"/>
  <c r="AG107" i="31"/>
  <c r="AG109" i="31"/>
  <c r="AG111" i="31"/>
  <c r="AF113" i="31"/>
  <c r="AG123" i="31"/>
  <c r="AJ131" i="31"/>
  <c r="AG125" i="31"/>
  <c r="AG127" i="31"/>
  <c r="AG129" i="31"/>
  <c r="AF131" i="31"/>
  <c r="AE141" i="31"/>
  <c r="AG133" i="31"/>
  <c r="AG135" i="31"/>
  <c r="AG137" i="31"/>
  <c r="AG139" i="31"/>
  <c r="AG143" i="31"/>
  <c r="AG145" i="31"/>
  <c r="AG147" i="31"/>
  <c r="AF149" i="31"/>
  <c r="AG151" i="31"/>
  <c r="F183" i="31"/>
  <c r="K183" i="31"/>
  <c r="AG153" i="31"/>
  <c r="AJ155" i="31"/>
  <c r="AG157" i="31"/>
  <c r="AJ161" i="31"/>
  <c r="AG159" i="31"/>
  <c r="AF161" i="31"/>
  <c r="AG164" i="31"/>
  <c r="AG166" i="31"/>
  <c r="AG168" i="31"/>
  <c r="AG170" i="31"/>
  <c r="AG174" i="31"/>
  <c r="AF178" i="31"/>
  <c r="AF181" i="31"/>
  <c r="D181" i="32"/>
  <c r="H181" i="32"/>
  <c r="L181" i="32"/>
  <c r="Q181" i="32"/>
  <c r="U181" i="32"/>
  <c r="Z181" i="32"/>
  <c r="AD181" i="32"/>
  <c r="AH181" i="32"/>
  <c r="AL181" i="32"/>
  <c r="Y83" i="32"/>
  <c r="N97" i="32"/>
  <c r="Y130" i="32"/>
  <c r="N140" i="32"/>
  <c r="F161" i="32"/>
  <c r="F182" i="32" s="1"/>
  <c r="J161" i="32"/>
  <c r="J182" i="32" s="1"/>
  <c r="N180" i="32"/>
  <c r="U7" i="33"/>
  <c r="U41" i="33"/>
  <c r="U46" i="33"/>
  <c r="X85" i="33"/>
  <c r="U91" i="33"/>
  <c r="L104" i="33"/>
  <c r="D105" i="34"/>
  <c r="H105" i="34"/>
  <c r="L105" i="34"/>
  <c r="Q105" i="34"/>
  <c r="U105" i="34"/>
  <c r="Z105" i="34"/>
  <c r="AH105" i="34"/>
  <c r="AL105" i="34"/>
  <c r="N49" i="34"/>
  <c r="N61" i="34"/>
  <c r="N67" i="34"/>
  <c r="Y75" i="34"/>
  <c r="N80" i="34"/>
  <c r="Y84" i="34"/>
  <c r="N87" i="34"/>
  <c r="Y94" i="34"/>
  <c r="N97" i="34"/>
  <c r="H25" i="35"/>
  <c r="T25" i="35"/>
  <c r="N38" i="35"/>
  <c r="U6" i="33"/>
  <c r="X11" i="33"/>
  <c r="X105" i="33" s="1"/>
  <c r="F30" i="33"/>
  <c r="U15" i="33"/>
  <c r="U18" i="33"/>
  <c r="U23" i="33"/>
  <c r="U26" i="33"/>
  <c r="D106" i="33"/>
  <c r="J106" i="33"/>
  <c r="P106" i="33"/>
  <c r="F50" i="33"/>
  <c r="I50" i="33" s="1"/>
  <c r="U34" i="33"/>
  <c r="U37" i="33"/>
  <c r="U42" i="33"/>
  <c r="U45" i="33"/>
  <c r="F55" i="33"/>
  <c r="I55" i="33" s="1"/>
  <c r="U53" i="33"/>
  <c r="T55" i="33"/>
  <c r="U56" i="33"/>
  <c r="U58" i="33"/>
  <c r="F68" i="33"/>
  <c r="I68" i="33" s="1"/>
  <c r="T68" i="33"/>
  <c r="U69" i="33"/>
  <c r="T71" i="33"/>
  <c r="U72" i="33"/>
  <c r="U75" i="33"/>
  <c r="S76" i="33"/>
  <c r="X81" i="33"/>
  <c r="U78" i="33"/>
  <c r="S85" i="33"/>
  <c r="D107" i="33"/>
  <c r="J107" i="33"/>
  <c r="P107" i="33"/>
  <c r="U92" i="33"/>
  <c r="T94" i="33"/>
  <c r="U96" i="33"/>
  <c r="T98" i="33"/>
  <c r="U99" i="33"/>
  <c r="U103" i="33"/>
  <c r="S104" i="33"/>
  <c r="F105" i="34"/>
  <c r="J105" i="34"/>
  <c r="O105" i="34"/>
  <c r="S105" i="34"/>
  <c r="W105" i="34"/>
  <c r="AB105" i="34"/>
  <c r="AF105" i="34"/>
  <c r="AJ105" i="34"/>
  <c r="Y54" i="34"/>
  <c r="Y70" i="34"/>
  <c r="N75" i="34"/>
  <c r="N84" i="34"/>
  <c r="AH106" i="34"/>
  <c r="AL106" i="34"/>
  <c r="N94" i="34"/>
  <c r="Y103" i="34"/>
  <c r="L9" i="35"/>
  <c r="L13" i="35" s="1"/>
  <c r="K21" i="35"/>
  <c r="K25" i="35" s="1"/>
  <c r="W21" i="35"/>
  <c r="W25" i="35" s="1"/>
  <c r="AE21" i="35"/>
  <c r="AE25" i="35" s="1"/>
  <c r="AL21" i="35"/>
  <c r="AL25" i="35" s="1"/>
  <c r="AF19" i="35"/>
  <c r="AM19" i="35"/>
  <c r="Y34" i="35"/>
  <c r="Y38" i="35" s="1"/>
  <c r="S161" i="32"/>
  <c r="S182" i="32" s="1"/>
  <c r="W161" i="32"/>
  <c r="W182" i="32" s="1"/>
  <c r="AB161" i="32"/>
  <c r="AB182" i="32" s="1"/>
  <c r="AF161" i="32"/>
  <c r="AF182" i="32" s="1"/>
  <c r="AJ161" i="32"/>
  <c r="AJ182" i="32" s="1"/>
  <c r="Y166" i="32"/>
  <c r="Y180" i="32"/>
  <c r="U10" i="33"/>
  <c r="U13" i="33"/>
  <c r="U16" i="33"/>
  <c r="U21" i="33"/>
  <c r="U24" i="33"/>
  <c r="U29" i="33"/>
  <c r="E106" i="33"/>
  <c r="K106" i="33"/>
  <c r="Q106" i="33"/>
  <c r="U32" i="33"/>
  <c r="U35" i="33"/>
  <c r="U40" i="33"/>
  <c r="U43" i="33"/>
  <c r="U48" i="33"/>
  <c r="T50" i="33"/>
  <c r="U51" i="33"/>
  <c r="U54" i="33"/>
  <c r="S55" i="33"/>
  <c r="X62" i="33"/>
  <c r="U57" i="33"/>
  <c r="U61" i="33"/>
  <c r="I63" i="33"/>
  <c r="U63" i="33"/>
  <c r="S68" i="33"/>
  <c r="U70" i="33"/>
  <c r="S71" i="33"/>
  <c r="U73" i="33"/>
  <c r="L81" i="33"/>
  <c r="U84" i="33"/>
  <c r="U87" i="33"/>
  <c r="E107" i="33"/>
  <c r="Q107" i="33"/>
  <c r="U90" i="33"/>
  <c r="U93" i="33"/>
  <c r="U97" i="33"/>
  <c r="S98" i="33"/>
  <c r="U100" i="33"/>
  <c r="C105" i="34"/>
  <c r="G105" i="34"/>
  <c r="K105" i="34"/>
  <c r="P105" i="34"/>
  <c r="T105" i="34"/>
  <c r="X105" i="34"/>
  <c r="AG105" i="34"/>
  <c r="Y49" i="34"/>
  <c r="N54" i="34"/>
  <c r="Y61" i="34"/>
  <c r="Y67" i="34"/>
  <c r="N70" i="34"/>
  <c r="AM106" i="34"/>
  <c r="N103" i="34"/>
  <c r="N21" i="35"/>
  <c r="N25" i="35" s="1"/>
  <c r="Z21" i="35"/>
  <c r="Z25" i="35" s="1"/>
  <c r="AH21" i="35"/>
  <c r="AH25" i="35" s="1"/>
  <c r="AP21" i="35"/>
  <c r="AP25" i="35" s="1"/>
  <c r="AF20" i="35"/>
  <c r="AM20" i="35"/>
  <c r="AF23" i="35"/>
  <c r="AM23" i="35"/>
  <c r="O41" i="31"/>
  <c r="AE41" i="31"/>
  <c r="AI184" i="31"/>
  <c r="AI182" i="31"/>
  <c r="L75" i="31"/>
  <c r="AE75" i="31"/>
  <c r="L76" i="31"/>
  <c r="I84" i="31"/>
  <c r="L84" i="31" s="1"/>
  <c r="AF41" i="31"/>
  <c r="AH184" i="31"/>
  <c r="AH182" i="31"/>
  <c r="AE162" i="31"/>
  <c r="AE178" i="31"/>
  <c r="O178" i="31"/>
  <c r="O84" i="31"/>
  <c r="AG85" i="31"/>
  <c r="I98" i="31"/>
  <c r="L98" i="31" s="1"/>
  <c r="I113" i="31"/>
  <c r="L113" i="31" s="1"/>
  <c r="O113" i="31"/>
  <c r="AG113" i="31" s="1"/>
  <c r="I122" i="31"/>
  <c r="L122" i="31" s="1"/>
  <c r="I131" i="31"/>
  <c r="L131" i="31" s="1"/>
  <c r="O131" i="31"/>
  <c r="AG132" i="31"/>
  <c r="I141" i="31"/>
  <c r="I149" i="31"/>
  <c r="L149" i="31" s="1"/>
  <c r="O149" i="31"/>
  <c r="I152" i="31"/>
  <c r="O152" i="31"/>
  <c r="AE152" i="31"/>
  <c r="I155" i="31"/>
  <c r="O155" i="31"/>
  <c r="AE155" i="31"/>
  <c r="I161" i="31"/>
  <c r="L161" i="31" s="1"/>
  <c r="O161" i="31"/>
  <c r="I167" i="31"/>
  <c r="L167" i="31" s="1"/>
  <c r="O167" i="31"/>
  <c r="I177" i="31"/>
  <c r="L177" i="31" s="1"/>
  <c r="O177" i="31"/>
  <c r="AE177" i="31"/>
  <c r="O181" i="31"/>
  <c r="Y40" i="32"/>
  <c r="D182" i="32"/>
  <c r="L182" i="32"/>
  <c r="P182" i="32"/>
  <c r="X182" i="32"/>
  <c r="Z182" i="32"/>
  <c r="AD182" i="32"/>
  <c r="Y154" i="32"/>
  <c r="AF152" i="31"/>
  <c r="AF155" i="31"/>
  <c r="AF177" i="31"/>
  <c r="U182" i="32"/>
  <c r="Y151" i="32"/>
  <c r="AC182" i="32"/>
  <c r="AG182" i="32"/>
  <c r="T105" i="33"/>
  <c r="O105" i="33"/>
  <c r="S11" i="33"/>
  <c r="W105" i="33"/>
  <c r="S30" i="33"/>
  <c r="I51" i="33"/>
  <c r="I56" i="33"/>
  <c r="S62" i="33"/>
  <c r="I69" i="33"/>
  <c r="I72" i="33"/>
  <c r="I82" i="33"/>
  <c r="I87" i="33"/>
  <c r="F88" i="33"/>
  <c r="L105" i="33"/>
  <c r="S105" i="33"/>
  <c r="L11" i="33"/>
  <c r="R105" i="33"/>
  <c r="T11" i="33"/>
  <c r="L30" i="33"/>
  <c r="T30" i="33"/>
  <c r="L85" i="33"/>
  <c r="S95" i="33"/>
  <c r="L88" i="33"/>
  <c r="T88" i="33"/>
  <c r="S94" i="33"/>
  <c r="K95" i="33"/>
  <c r="T95" i="33" s="1"/>
  <c r="T101" i="33"/>
  <c r="M107" i="33"/>
  <c r="N104" i="34"/>
  <c r="Y104" i="34"/>
  <c r="N29" i="34"/>
  <c r="D106" i="34"/>
  <c r="F106" i="34"/>
  <c r="H106" i="34"/>
  <c r="J106" i="34"/>
  <c r="L106" i="34"/>
  <c r="P106" i="34"/>
  <c r="R106" i="34"/>
  <c r="T106" i="34"/>
  <c r="V106" i="34"/>
  <c r="X106" i="34"/>
  <c r="Z106" i="34"/>
  <c r="AB106" i="34"/>
  <c r="AF106" i="34"/>
  <c r="Y93" i="34"/>
  <c r="S88" i="33"/>
  <c r="L94" i="33"/>
  <c r="I96" i="33"/>
  <c r="I99" i="33"/>
  <c r="I102" i="33"/>
  <c r="N10" i="34"/>
  <c r="Y29" i="34"/>
  <c r="C106" i="34"/>
  <c r="E106" i="34"/>
  <c r="G106" i="34"/>
  <c r="I106" i="34"/>
  <c r="K106" i="34"/>
  <c r="M106" i="34"/>
  <c r="Q106" i="34"/>
  <c r="S106" i="34"/>
  <c r="U106" i="34"/>
  <c r="W106" i="34"/>
  <c r="Y87" i="34"/>
  <c r="AA106" i="34"/>
  <c r="AE106" i="34"/>
  <c r="AG106" i="34"/>
  <c r="AI106" i="34"/>
  <c r="N93" i="34"/>
  <c r="O6" i="35"/>
  <c r="O9" i="35" s="1"/>
  <c r="O13" i="35" s="1"/>
  <c r="AF18" i="35"/>
  <c r="AM18" i="35"/>
  <c r="AJ18" i="35"/>
  <c r="H14" i="30"/>
  <c r="H13" i="30"/>
  <c r="Q6" i="30"/>
  <c r="M6" i="30"/>
  <c r="X108" i="33" l="1"/>
  <c r="AD107" i="34"/>
  <c r="AK107" i="34"/>
  <c r="I101" i="33"/>
  <c r="X107" i="34"/>
  <c r="AF162" i="31"/>
  <c r="AF183" i="31" s="1"/>
  <c r="AF107" i="34"/>
  <c r="Q107" i="34"/>
  <c r="F107" i="34"/>
  <c r="C107" i="34"/>
  <c r="G107" i="34"/>
  <c r="O182" i="32"/>
  <c r="O183" i="32" s="1"/>
  <c r="S183" i="32"/>
  <c r="Q183" i="32"/>
  <c r="N161" i="32"/>
  <c r="N182" i="32" s="1"/>
  <c r="G183" i="32"/>
  <c r="H183" i="32"/>
  <c r="K183" i="32"/>
  <c r="AJ107" i="34"/>
  <c r="AD183" i="32"/>
  <c r="AE183" i="32"/>
  <c r="AC183" i="32"/>
  <c r="AA183" i="32"/>
  <c r="Z183" i="32"/>
  <c r="V107" i="34"/>
  <c r="Z107" i="34"/>
  <c r="U107" i="34"/>
  <c r="H107" i="34"/>
  <c r="K107" i="34"/>
  <c r="D107" i="34"/>
  <c r="AL183" i="32"/>
  <c r="AJ183" i="32"/>
  <c r="AI183" i="32"/>
  <c r="AG183" i="32"/>
  <c r="AF183" i="32"/>
  <c r="T183" i="32"/>
  <c r="V183" i="32"/>
  <c r="R183" i="32"/>
  <c r="U183" i="32"/>
  <c r="L183" i="32"/>
  <c r="M183" i="32"/>
  <c r="I183" i="32"/>
  <c r="D183" i="32"/>
  <c r="AJ21" i="35"/>
  <c r="AJ25" i="35" s="1"/>
  <c r="AF21" i="35"/>
  <c r="AF25" i="35" s="1"/>
  <c r="M108" i="33"/>
  <c r="O162" i="31"/>
  <c r="AG162" i="31" s="1"/>
  <c r="D184" i="31"/>
  <c r="T107" i="34"/>
  <c r="AE107" i="34"/>
  <c r="W107" i="34"/>
  <c r="M107" i="34"/>
  <c r="E107" i="34"/>
  <c r="P107" i="34"/>
  <c r="U55" i="33"/>
  <c r="E183" i="32"/>
  <c r="AM183" i="32"/>
  <c r="C183" i="32"/>
  <c r="AK183" i="32"/>
  <c r="W183" i="32"/>
  <c r="N184" i="31"/>
  <c r="X183" i="32"/>
  <c r="N181" i="32"/>
  <c r="H184" i="31"/>
  <c r="L107" i="34"/>
  <c r="R107" i="34"/>
  <c r="AA107" i="34"/>
  <c r="I107" i="34"/>
  <c r="AM107" i="34"/>
  <c r="AB107" i="34"/>
  <c r="AI107" i="34"/>
  <c r="S107" i="34"/>
  <c r="AG107" i="34"/>
  <c r="N105" i="34"/>
  <c r="J107" i="34"/>
  <c r="AL107" i="34"/>
  <c r="AH183" i="32"/>
  <c r="AB183" i="32"/>
  <c r="Y161" i="32"/>
  <c r="Y182" i="32" s="1"/>
  <c r="AH107" i="34"/>
  <c r="U68" i="33"/>
  <c r="P108" i="33"/>
  <c r="U50" i="33"/>
  <c r="J108" i="33"/>
  <c r="G108" i="33"/>
  <c r="Q108" i="33"/>
  <c r="N108" i="33"/>
  <c r="U76" i="33"/>
  <c r="S107" i="33"/>
  <c r="T106" i="33"/>
  <c r="T107" i="33"/>
  <c r="U85" i="33"/>
  <c r="R106" i="33"/>
  <c r="F95" i="33"/>
  <c r="I95" i="33" s="1"/>
  <c r="AG84" i="31"/>
  <c r="E184" i="31"/>
  <c r="AG149" i="31"/>
  <c r="C184" i="31"/>
  <c r="G184" i="31"/>
  <c r="J184" i="31"/>
  <c r="AF182" i="31"/>
  <c r="M184" i="31"/>
  <c r="F184" i="31"/>
  <c r="AG75" i="31"/>
  <c r="K184" i="31"/>
  <c r="AG167" i="31"/>
  <c r="AG178" i="31"/>
  <c r="AJ182" i="31"/>
  <c r="H108" i="33"/>
  <c r="E108" i="33"/>
  <c r="D108" i="33"/>
  <c r="C108" i="33"/>
  <c r="F106" i="33"/>
  <c r="I30" i="33"/>
  <c r="I106" i="33" s="1"/>
  <c r="X107" i="33"/>
  <c r="X106" i="33"/>
  <c r="AJ162" i="31"/>
  <c r="AJ183" i="31" s="1"/>
  <c r="AJ184" i="31"/>
  <c r="Y105" i="34"/>
  <c r="U104" i="33"/>
  <c r="O107" i="33"/>
  <c r="S106" i="33"/>
  <c r="J183" i="32"/>
  <c r="Y181" i="32"/>
  <c r="R107" i="33"/>
  <c r="U81" i="33"/>
  <c r="AG181" i="31"/>
  <c r="AE183" i="31"/>
  <c r="AG141" i="31"/>
  <c r="AG98" i="31"/>
  <c r="AM21" i="35"/>
  <c r="AM25" i="35" s="1"/>
  <c r="U94" i="33"/>
  <c r="P183" i="32"/>
  <c r="F183" i="32"/>
  <c r="I178" i="31"/>
  <c r="L178" i="31" s="1"/>
  <c r="AG161" i="31"/>
  <c r="AG131" i="31"/>
  <c r="N106" i="34"/>
  <c r="O106" i="34"/>
  <c r="O107" i="34" s="1"/>
  <c r="U98" i="33"/>
  <c r="L95" i="33"/>
  <c r="U95" i="33" s="1"/>
  <c r="U11" i="33"/>
  <c r="U105" i="33"/>
  <c r="F105" i="33"/>
  <c r="O106" i="33"/>
  <c r="AG155" i="31"/>
  <c r="L152" i="31"/>
  <c r="O182" i="31"/>
  <c r="AG41" i="31"/>
  <c r="Y106" i="34"/>
  <c r="U88" i="33"/>
  <c r="K107" i="33"/>
  <c r="K108" i="33" s="1"/>
  <c r="L106" i="33"/>
  <c r="U30" i="33"/>
  <c r="U101" i="33"/>
  <c r="I88" i="33"/>
  <c r="AG177" i="31"/>
  <c r="L155" i="31"/>
  <c r="I162" i="31"/>
  <c r="L162" i="31" s="1"/>
  <c r="AG152" i="31"/>
  <c r="AE182" i="31"/>
  <c r="L41" i="31"/>
  <c r="L182" i="31" s="1"/>
  <c r="Y107" i="34" l="1"/>
  <c r="N107" i="34"/>
  <c r="Y183" i="32"/>
  <c r="N183" i="32"/>
  <c r="O108" i="33"/>
  <c r="O183" i="31"/>
  <c r="O184" i="31"/>
  <c r="R108" i="33"/>
  <c r="T108" i="33"/>
  <c r="S108" i="33"/>
  <c r="U106" i="33"/>
  <c r="I107" i="33"/>
  <c r="F107" i="33"/>
  <c r="F108" i="33" s="1"/>
  <c r="I108" i="33" s="1"/>
  <c r="AF184" i="31"/>
  <c r="AE184" i="31"/>
  <c r="AG183" i="31"/>
  <c r="AG182" i="31"/>
  <c r="L108" i="33"/>
  <c r="L183" i="31"/>
  <c r="U107" i="33"/>
  <c r="I105" i="33"/>
  <c r="L107" i="33"/>
  <c r="I183" i="31"/>
  <c r="I184" i="31" s="1"/>
  <c r="L184" i="31" s="1"/>
  <c r="AL9" i="29"/>
  <c r="AK9" i="29"/>
  <c r="AJ9" i="29"/>
  <c r="AI9" i="29"/>
  <c r="AH9" i="29"/>
  <c r="AG9" i="29"/>
  <c r="AF9" i="29"/>
  <c r="AE9" i="29"/>
  <c r="AD9" i="29"/>
  <c r="AC9" i="29"/>
  <c r="AB9" i="29"/>
  <c r="AM8" i="29"/>
  <c r="U108" i="33" l="1"/>
  <c r="AG184" i="31"/>
  <c r="AM9" i="29"/>
  <c r="AS36" i="28"/>
  <c r="M31" i="28" l="1"/>
  <c r="Z31" i="28"/>
  <c r="Q13" i="24" l="1"/>
  <c r="L116" i="24" l="1"/>
  <c r="K116" i="24"/>
  <c r="I116" i="24"/>
  <c r="H116" i="24"/>
  <c r="F116" i="24"/>
  <c r="H110" i="24"/>
  <c r="F110" i="24"/>
  <c r="F115" i="24"/>
  <c r="H115" i="24"/>
  <c r="I115" i="24"/>
  <c r="K115" i="24"/>
  <c r="L115" i="24"/>
  <c r="G110" i="24" l="1"/>
  <c r="F10" i="24"/>
  <c r="F13" i="24"/>
  <c r="F113" i="24"/>
  <c r="H113" i="24"/>
  <c r="I113" i="24"/>
  <c r="K113" i="24"/>
  <c r="L113" i="24"/>
  <c r="AJ44" i="26" l="1"/>
  <c r="AI44" i="26"/>
  <c r="L114" i="24" l="1"/>
  <c r="K114" i="24"/>
  <c r="I114" i="24"/>
  <c r="H114" i="24"/>
  <c r="F114" i="24"/>
  <c r="Q10" i="24" l="1"/>
  <c r="G58" i="24"/>
  <c r="O58" i="24"/>
  <c r="N58" i="24"/>
  <c r="O57" i="24"/>
  <c r="N57" i="24"/>
  <c r="O56" i="24"/>
  <c r="N56" i="24"/>
  <c r="G57" i="24"/>
  <c r="G56" i="24"/>
  <c r="F22" i="24"/>
  <c r="F23" i="24" s="1"/>
  <c r="E22" i="24"/>
  <c r="E23" i="24" s="1"/>
  <c r="P56" i="24" l="1"/>
  <c r="P58" i="24"/>
  <c r="P57" i="24"/>
  <c r="F100" i="24" l="1"/>
  <c r="F102" i="24" s="1"/>
  <c r="Q100" i="24"/>
  <c r="Q102" i="24" s="1"/>
  <c r="E100" i="24"/>
  <c r="E102" i="24" s="1"/>
  <c r="P13" i="25" l="1"/>
  <c r="O13" i="25"/>
  <c r="D14" i="25"/>
  <c r="E13" i="25"/>
  <c r="C14" i="25"/>
  <c r="Q13" i="25" l="1"/>
  <c r="X51" i="26" l="1"/>
  <c r="O51" i="26"/>
  <c r="Z52" i="26" l="1"/>
  <c r="AA52" i="26"/>
  <c r="AB52" i="26"/>
  <c r="AC52" i="26"/>
  <c r="AD52" i="26"/>
  <c r="AE52" i="26"/>
  <c r="AF52" i="26"/>
  <c r="AG52" i="26"/>
  <c r="AH52" i="26"/>
  <c r="AK52" i="26"/>
  <c r="AL52" i="26"/>
  <c r="AM52" i="26"/>
  <c r="AN52" i="26"/>
  <c r="Y52" i="26"/>
  <c r="Q52" i="26"/>
  <c r="R52" i="26"/>
  <c r="S52" i="26"/>
  <c r="T52" i="26"/>
  <c r="U52" i="26"/>
  <c r="V52" i="26"/>
  <c r="W52" i="26"/>
  <c r="P52" i="26"/>
  <c r="E52" i="26"/>
  <c r="F52" i="26"/>
  <c r="G52" i="26"/>
  <c r="H52" i="26"/>
  <c r="I52" i="26"/>
  <c r="J52" i="26"/>
  <c r="K52" i="26"/>
  <c r="L52" i="26"/>
  <c r="M52" i="26"/>
  <c r="N52" i="26"/>
  <c r="D52" i="26"/>
  <c r="O27" i="26"/>
  <c r="O28" i="26"/>
  <c r="X52" i="26" l="1"/>
  <c r="O52" i="26"/>
  <c r="K117" i="24" l="1"/>
  <c r="Q94" i="24" l="1"/>
  <c r="Q89" i="24"/>
  <c r="Q85" i="24"/>
  <c r="O80" i="24"/>
  <c r="N80" i="24"/>
  <c r="Q82" i="24"/>
  <c r="Q78" i="24"/>
  <c r="G70" i="24"/>
  <c r="Q73" i="24"/>
  <c r="G64" i="24"/>
  <c r="Q67" i="24"/>
  <c r="Q62" i="24"/>
  <c r="Q54" i="24"/>
  <c r="Q50" i="24"/>
  <c r="O44" i="24"/>
  <c r="N44" i="24"/>
  <c r="F45" i="24"/>
  <c r="Q45" i="24"/>
  <c r="E45" i="24"/>
  <c r="O43" i="24"/>
  <c r="N43" i="24"/>
  <c r="G45" i="24"/>
  <c r="F42" i="24"/>
  <c r="Q42" i="24"/>
  <c r="E42" i="24"/>
  <c r="O40" i="24"/>
  <c r="O41" i="24"/>
  <c r="N40" i="24"/>
  <c r="N41" i="24"/>
  <c r="N39" i="24"/>
  <c r="O39" i="24"/>
  <c r="N34" i="24"/>
  <c r="F36" i="24"/>
  <c r="Q36" i="24"/>
  <c r="Q38" i="24" s="1"/>
  <c r="E36" i="24"/>
  <c r="E38" i="24" s="1"/>
  <c r="F31" i="24"/>
  <c r="F32" i="24" s="1"/>
  <c r="Q31" i="24"/>
  <c r="Q32" i="24" s="1"/>
  <c r="E31" i="24"/>
  <c r="E32" i="24" s="1"/>
  <c r="Q22" i="24"/>
  <c r="Q23" i="24" s="1"/>
  <c r="P44" i="24" l="1"/>
  <c r="P80" i="24"/>
  <c r="O42" i="24"/>
  <c r="E46" i="24"/>
  <c r="Q46" i="24"/>
  <c r="Q104" i="24" s="1"/>
  <c r="G42" i="24"/>
  <c r="G46" i="24" s="1"/>
  <c r="N42" i="24"/>
  <c r="F46" i="24"/>
  <c r="O45" i="24"/>
  <c r="N45" i="24"/>
  <c r="P43" i="24"/>
  <c r="P41" i="24"/>
  <c r="P40" i="24"/>
  <c r="P39" i="24"/>
  <c r="P45" i="24" l="1"/>
  <c r="O46" i="24"/>
  <c r="P42" i="24"/>
  <c r="N46" i="24"/>
  <c r="P46" i="24" l="1"/>
  <c r="AW36" i="28"/>
  <c r="AV36" i="28"/>
  <c r="AU36" i="28"/>
  <c r="AT36" i="28"/>
  <c r="AR36" i="28"/>
  <c r="AO36" i="28"/>
  <c r="AN36" i="28"/>
  <c r="AM36" i="28"/>
  <c r="AL36" i="28"/>
  <c r="AK36" i="28"/>
  <c r="AJ36" i="28"/>
  <c r="AI36" i="28"/>
  <c r="AH36" i="28"/>
  <c r="AG36" i="28"/>
  <c r="AF36" i="28"/>
  <c r="AE36" i="28"/>
  <c r="AD36" i="28"/>
  <c r="AC36" i="28"/>
  <c r="AB36" i="28"/>
  <c r="AA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L36" i="28"/>
  <c r="K36" i="28"/>
  <c r="J36" i="28"/>
  <c r="I36" i="28"/>
  <c r="H36" i="28"/>
  <c r="G36" i="28"/>
  <c r="F36" i="28"/>
  <c r="E36" i="28"/>
  <c r="D36" i="28"/>
  <c r="C36" i="28"/>
  <c r="B36" i="28"/>
  <c r="Z35" i="28"/>
  <c r="M35" i="28"/>
  <c r="Z34" i="28"/>
  <c r="M34" i="28"/>
  <c r="Z33" i="28"/>
  <c r="M33" i="28"/>
  <c r="Z32" i="28"/>
  <c r="M32" i="28"/>
  <c r="Z30" i="28"/>
  <c r="M30" i="28"/>
  <c r="Z29" i="28"/>
  <c r="M29" i="28"/>
  <c r="Z28" i="28"/>
  <c r="M28" i="28"/>
  <c r="Z27" i="28"/>
  <c r="M27" i="28"/>
  <c r="Z26" i="28"/>
  <c r="M26" i="28"/>
  <c r="AA17" i="28"/>
  <c r="X17" i="28"/>
  <c r="W17" i="28"/>
  <c r="V17" i="28"/>
  <c r="U17" i="28"/>
  <c r="T17" i="28"/>
  <c r="S17" i="28"/>
  <c r="L17" i="28"/>
  <c r="I17" i="28"/>
  <c r="H17" i="28"/>
  <c r="G17" i="28"/>
  <c r="F17" i="28"/>
  <c r="E17" i="28"/>
  <c r="D17" i="28"/>
  <c r="C17" i="28"/>
  <c r="B17" i="28"/>
  <c r="Y16" i="28"/>
  <c r="Q16" i="28"/>
  <c r="J16" i="28"/>
  <c r="Y15" i="28"/>
  <c r="Q15" i="28"/>
  <c r="J15" i="28"/>
  <c r="Y14" i="28"/>
  <c r="Q14" i="28"/>
  <c r="J14" i="28"/>
  <c r="Y13" i="28"/>
  <c r="Q13" i="28"/>
  <c r="J13" i="28"/>
  <c r="Y12" i="28"/>
  <c r="Q12" i="28"/>
  <c r="J12" i="28"/>
  <c r="Y11" i="28"/>
  <c r="Q11" i="28"/>
  <c r="J11" i="28"/>
  <c r="Y10" i="28"/>
  <c r="Q10" i="28"/>
  <c r="J10" i="28"/>
  <c r="Y9" i="28"/>
  <c r="Q9" i="28"/>
  <c r="J9" i="28"/>
  <c r="Y8" i="28"/>
  <c r="Q8" i="28"/>
  <c r="J8" i="28"/>
  <c r="Y7" i="28"/>
  <c r="Q7" i="28"/>
  <c r="J7" i="28"/>
  <c r="M36" i="28" l="1"/>
  <c r="Y17" i="28"/>
  <c r="AB7" i="28"/>
  <c r="AB11" i="28"/>
  <c r="AB15" i="28"/>
  <c r="AB10" i="28"/>
  <c r="AB8" i="28"/>
  <c r="AB12" i="28"/>
  <c r="AB16" i="28"/>
  <c r="Z36" i="28"/>
  <c r="AB14" i="28"/>
  <c r="AB9" i="28"/>
  <c r="AB13" i="28"/>
  <c r="J17" i="28"/>
  <c r="AB17" i="28" l="1"/>
  <c r="X54" i="26" l="1"/>
  <c r="O54" i="26"/>
  <c r="X50" i="26"/>
  <c r="O50" i="26"/>
  <c r="X49" i="26"/>
  <c r="O49" i="26"/>
  <c r="X48" i="26"/>
  <c r="O48" i="26"/>
  <c r="X47" i="26"/>
  <c r="O47" i="26"/>
  <c r="X46" i="26"/>
  <c r="O46" i="26"/>
  <c r="AN44" i="26"/>
  <c r="AM44" i="26"/>
  <c r="AL44" i="26"/>
  <c r="AK44" i="26"/>
  <c r="AH44" i="26"/>
  <c r="AG44" i="26"/>
  <c r="AF44" i="26"/>
  <c r="AE44" i="26"/>
  <c r="AD44" i="26"/>
  <c r="AC44" i="26"/>
  <c r="AB44" i="26"/>
  <c r="AA44" i="26"/>
  <c r="Z44" i="26"/>
  <c r="Y44" i="26"/>
  <c r="W44" i="26"/>
  <c r="V44" i="26"/>
  <c r="U44" i="26"/>
  <c r="T44" i="26"/>
  <c r="S44" i="26"/>
  <c r="R44" i="26"/>
  <c r="Q44" i="26"/>
  <c r="P44" i="26"/>
  <c r="N44" i="26"/>
  <c r="M44" i="26"/>
  <c r="L44" i="26"/>
  <c r="K44" i="26"/>
  <c r="J44" i="26"/>
  <c r="I44" i="26"/>
  <c r="H44" i="26"/>
  <c r="G44" i="26"/>
  <c r="F44" i="26"/>
  <c r="E44" i="26"/>
  <c r="D44" i="26"/>
  <c r="X43" i="26"/>
  <c r="O43" i="26"/>
  <c r="X42" i="26"/>
  <c r="O42" i="26"/>
  <c r="X41" i="26"/>
  <c r="O41" i="26"/>
  <c r="X40" i="26"/>
  <c r="O40" i="26"/>
  <c r="X39" i="26"/>
  <c r="O39" i="26"/>
  <c r="X38" i="26"/>
  <c r="O38" i="26"/>
  <c r="X37" i="26"/>
  <c r="O37" i="26"/>
  <c r="X36" i="26"/>
  <c r="O36" i="26"/>
  <c r="X35" i="26"/>
  <c r="O35" i="26"/>
  <c r="X34" i="26"/>
  <c r="O34" i="26"/>
  <c r="X33" i="26"/>
  <c r="O33" i="26"/>
  <c r="X32" i="26"/>
  <c r="O32" i="26"/>
  <c r="X31" i="26"/>
  <c r="O31" i="26"/>
  <c r="X30" i="26"/>
  <c r="O30" i="26"/>
  <c r="X29" i="26"/>
  <c r="O29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O8" i="26"/>
  <c r="X44" i="26" l="1"/>
  <c r="O44" i="26"/>
  <c r="M22" i="25"/>
  <c r="L22" i="25"/>
  <c r="J22" i="25"/>
  <c r="I22" i="25"/>
  <c r="G22" i="25"/>
  <c r="F22" i="25"/>
  <c r="D22" i="25"/>
  <c r="AF14" i="25"/>
  <c r="AE14" i="25"/>
  <c r="AD14" i="25"/>
  <c r="AC14" i="25"/>
  <c r="AB14" i="25"/>
  <c r="AA14" i="25"/>
  <c r="Z14" i="25"/>
  <c r="Y14" i="25"/>
  <c r="X14" i="25"/>
  <c r="W14" i="25"/>
  <c r="V14" i="25"/>
  <c r="AF13" i="25"/>
  <c r="AE13" i="25"/>
  <c r="AD13" i="25"/>
  <c r="AC13" i="25"/>
  <c r="AB13" i="25"/>
  <c r="AA13" i="25"/>
  <c r="Z13" i="25"/>
  <c r="Y13" i="25"/>
  <c r="X13" i="25"/>
  <c r="W13" i="25"/>
  <c r="V13" i="25"/>
  <c r="AF12" i="25"/>
  <c r="AE12" i="25"/>
  <c r="AD12" i="25"/>
  <c r="AC12" i="25"/>
  <c r="AB12" i="25"/>
  <c r="AA12" i="25"/>
  <c r="Z12" i="25"/>
  <c r="Y12" i="25"/>
  <c r="X12" i="25"/>
  <c r="W12" i="25"/>
  <c r="V12" i="25"/>
  <c r="AG11" i="25"/>
  <c r="P12" i="25"/>
  <c r="P24" i="25" s="1"/>
  <c r="O12" i="25"/>
  <c r="O24" i="25" s="1"/>
  <c r="E12" i="25"/>
  <c r="E24" i="25" s="1"/>
  <c r="AG10" i="25"/>
  <c r="P11" i="25"/>
  <c r="O11" i="25"/>
  <c r="E11" i="25"/>
  <c r="AF9" i="25"/>
  <c r="AE9" i="25"/>
  <c r="AD9" i="25"/>
  <c r="AC9" i="25"/>
  <c r="AB9" i="25"/>
  <c r="AA9" i="25"/>
  <c r="Z9" i="25"/>
  <c r="Y9" i="25"/>
  <c r="X9" i="25"/>
  <c r="W9" i="25"/>
  <c r="V9" i="25"/>
  <c r="P10" i="25"/>
  <c r="O10" i="25"/>
  <c r="E10" i="25"/>
  <c r="AG8" i="25"/>
  <c r="P9" i="25"/>
  <c r="O9" i="25"/>
  <c r="E9" i="25"/>
  <c r="AG7" i="25"/>
  <c r="P7" i="25"/>
  <c r="O7" i="25"/>
  <c r="E7" i="25"/>
  <c r="P6" i="25"/>
  <c r="O6" i="25"/>
  <c r="K23" i="25"/>
  <c r="H23" i="25"/>
  <c r="E6" i="25"/>
  <c r="L117" i="24"/>
  <c r="M117" i="24" s="1"/>
  <c r="I117" i="24"/>
  <c r="H117" i="24"/>
  <c r="F117" i="24"/>
  <c r="M116" i="24"/>
  <c r="J116" i="24"/>
  <c r="M114" i="24"/>
  <c r="L112" i="24"/>
  <c r="K112" i="24"/>
  <c r="I112" i="24"/>
  <c r="H112" i="24"/>
  <c r="F112" i="24"/>
  <c r="E112" i="24"/>
  <c r="L111" i="24"/>
  <c r="K111" i="24"/>
  <c r="I111" i="24"/>
  <c r="H111" i="24"/>
  <c r="F111" i="24"/>
  <c r="L110" i="24"/>
  <c r="K110" i="24"/>
  <c r="I110" i="24"/>
  <c r="J110" i="24" s="1"/>
  <c r="O103" i="24"/>
  <c r="N103" i="24"/>
  <c r="G103" i="24"/>
  <c r="O101" i="24"/>
  <c r="N101" i="24"/>
  <c r="G101" i="24"/>
  <c r="O99" i="24"/>
  <c r="N99" i="24"/>
  <c r="G99" i="24"/>
  <c r="O98" i="24"/>
  <c r="N98" i="24"/>
  <c r="G98" i="24"/>
  <c r="O97" i="24"/>
  <c r="N97" i="24"/>
  <c r="G97" i="24"/>
  <c r="O96" i="24"/>
  <c r="N96" i="24"/>
  <c r="G96" i="24"/>
  <c r="O95" i="24"/>
  <c r="N95" i="24"/>
  <c r="G95" i="24"/>
  <c r="F94" i="24"/>
  <c r="E94" i="24"/>
  <c r="O93" i="24"/>
  <c r="N93" i="24"/>
  <c r="G93" i="24"/>
  <c r="O92" i="24"/>
  <c r="N92" i="24"/>
  <c r="G92" i="24"/>
  <c r="O91" i="24"/>
  <c r="N91" i="24"/>
  <c r="G91" i="24"/>
  <c r="O90" i="24"/>
  <c r="N90" i="24"/>
  <c r="G90" i="24"/>
  <c r="F89" i="24"/>
  <c r="E89" i="24"/>
  <c r="O87" i="24"/>
  <c r="N87" i="24"/>
  <c r="G87" i="24"/>
  <c r="O88" i="24"/>
  <c r="N88" i="24"/>
  <c r="G88" i="24"/>
  <c r="O86" i="24"/>
  <c r="N86" i="24"/>
  <c r="G86" i="24"/>
  <c r="F85" i="24"/>
  <c r="E85" i="24"/>
  <c r="O84" i="24"/>
  <c r="N84" i="24"/>
  <c r="O83" i="24"/>
  <c r="N83" i="24"/>
  <c r="G83" i="24"/>
  <c r="F82" i="24"/>
  <c r="E82" i="24"/>
  <c r="O81" i="24"/>
  <c r="N81" i="24"/>
  <c r="G81" i="24"/>
  <c r="O79" i="24"/>
  <c r="N79" i="24"/>
  <c r="G79" i="24"/>
  <c r="F78" i="24"/>
  <c r="E78" i="24"/>
  <c r="O77" i="24"/>
  <c r="N77" i="24"/>
  <c r="G77" i="24"/>
  <c r="O76" i="24"/>
  <c r="N76" i="24"/>
  <c r="G76" i="24"/>
  <c r="O75" i="24"/>
  <c r="N75" i="24"/>
  <c r="G75" i="24"/>
  <c r="O74" i="24"/>
  <c r="N74" i="24"/>
  <c r="G74" i="24"/>
  <c r="F73" i="24"/>
  <c r="E73" i="24"/>
  <c r="O72" i="24"/>
  <c r="N72" i="24"/>
  <c r="G72" i="24"/>
  <c r="O71" i="24"/>
  <c r="N71" i="24"/>
  <c r="G71" i="24"/>
  <c r="O70" i="24"/>
  <c r="N70" i="24"/>
  <c r="O69" i="24"/>
  <c r="N69" i="24"/>
  <c r="G69" i="24"/>
  <c r="O68" i="24"/>
  <c r="N68" i="24"/>
  <c r="G68" i="24"/>
  <c r="F67" i="24"/>
  <c r="E67" i="24"/>
  <c r="O66" i="24"/>
  <c r="N66" i="24"/>
  <c r="G66" i="24"/>
  <c r="O65" i="24"/>
  <c r="N65" i="24"/>
  <c r="G65" i="24"/>
  <c r="O64" i="24"/>
  <c r="N64" i="24"/>
  <c r="O63" i="24"/>
  <c r="N63" i="24"/>
  <c r="G63" i="24"/>
  <c r="F62" i="24"/>
  <c r="O60" i="24"/>
  <c r="N60" i="24"/>
  <c r="G60" i="24"/>
  <c r="O59" i="24"/>
  <c r="N59" i="24"/>
  <c r="G59" i="24"/>
  <c r="O55" i="24"/>
  <c r="N55" i="24"/>
  <c r="G55" i="24"/>
  <c r="F54" i="24"/>
  <c r="E54" i="24"/>
  <c r="O53" i="24"/>
  <c r="N53" i="24"/>
  <c r="G53" i="24"/>
  <c r="F50" i="24"/>
  <c r="E50" i="24"/>
  <c r="O37" i="24"/>
  <c r="N37" i="24"/>
  <c r="O35" i="24"/>
  <c r="N35" i="24"/>
  <c r="N36" i="24" s="1"/>
  <c r="O34" i="24"/>
  <c r="G36" i="24"/>
  <c r="O33" i="24"/>
  <c r="N33" i="24"/>
  <c r="O30" i="24"/>
  <c r="O28" i="24"/>
  <c r="N28" i="24"/>
  <c r="O27" i="24"/>
  <c r="N27" i="24"/>
  <c r="O26" i="24"/>
  <c r="N26" i="24"/>
  <c r="O25" i="24"/>
  <c r="N25" i="24"/>
  <c r="O24" i="24"/>
  <c r="N24" i="24"/>
  <c r="O21" i="24"/>
  <c r="N21" i="24"/>
  <c r="O20" i="24"/>
  <c r="N20" i="24"/>
  <c r="O19" i="24"/>
  <c r="N19" i="24"/>
  <c r="O18" i="24"/>
  <c r="N18" i="24"/>
  <c r="O17" i="24"/>
  <c r="N17" i="24"/>
  <c r="O16" i="24"/>
  <c r="N16" i="24"/>
  <c r="O15" i="24"/>
  <c r="N15" i="24"/>
  <c r="O14" i="24"/>
  <c r="N14" i="24"/>
  <c r="E13" i="24"/>
  <c r="O12" i="24"/>
  <c r="N12" i="24"/>
  <c r="O11" i="24"/>
  <c r="N11" i="24"/>
  <c r="G11" i="24"/>
  <c r="E10" i="24"/>
  <c r="O9" i="24"/>
  <c r="N9" i="24"/>
  <c r="G9" i="24"/>
  <c r="G8" i="24"/>
  <c r="O7" i="24"/>
  <c r="N7" i="24"/>
  <c r="G7" i="24"/>
  <c r="O6" i="24"/>
  <c r="N6" i="24"/>
  <c r="G6" i="24"/>
  <c r="V15" i="25" l="1"/>
  <c r="P6" i="24"/>
  <c r="O112" i="24"/>
  <c r="AD15" i="25"/>
  <c r="Z15" i="25"/>
  <c r="E23" i="25"/>
  <c r="O23" i="25"/>
  <c r="P79" i="24"/>
  <c r="P23" i="25"/>
  <c r="N23" i="25"/>
  <c r="N22" i="25"/>
  <c r="E104" i="24"/>
  <c r="I104" i="24"/>
  <c r="L104" i="24"/>
  <c r="G115" i="24"/>
  <c r="M115" i="24"/>
  <c r="O115" i="24"/>
  <c r="H104" i="24"/>
  <c r="K104" i="24"/>
  <c r="J115" i="24"/>
  <c r="N115" i="24"/>
  <c r="O113" i="24"/>
  <c r="M113" i="24"/>
  <c r="J113" i="24"/>
  <c r="N113" i="24"/>
  <c r="G113" i="24"/>
  <c r="O116" i="24"/>
  <c r="J117" i="24"/>
  <c r="O110" i="24"/>
  <c r="M111" i="24"/>
  <c r="J112" i="24"/>
  <c r="E22" i="25"/>
  <c r="N100" i="24"/>
  <c r="N102" i="24" s="1"/>
  <c r="O114" i="24"/>
  <c r="G100" i="24"/>
  <c r="G102" i="24" s="1"/>
  <c r="O100" i="24"/>
  <c r="O102" i="24" s="1"/>
  <c r="M110" i="24"/>
  <c r="M112" i="24"/>
  <c r="J114" i="24"/>
  <c r="O117" i="24"/>
  <c r="N111" i="24"/>
  <c r="G111" i="24"/>
  <c r="G114" i="24"/>
  <c r="N114" i="24"/>
  <c r="O111" i="24"/>
  <c r="N116" i="24"/>
  <c r="G116" i="24"/>
  <c r="N117" i="24"/>
  <c r="G117" i="24"/>
  <c r="N110" i="24"/>
  <c r="J111" i="24"/>
  <c r="G112" i="24"/>
  <c r="N112" i="24"/>
  <c r="P112" i="24" s="1"/>
  <c r="AC15" i="25"/>
  <c r="Y15" i="25"/>
  <c r="AA15" i="25"/>
  <c r="X15" i="25"/>
  <c r="AB15" i="25"/>
  <c r="AF15" i="25"/>
  <c r="W15" i="25"/>
  <c r="AG14" i="25"/>
  <c r="K22" i="25"/>
  <c r="H22" i="25"/>
  <c r="O22" i="25"/>
  <c r="P22" i="25"/>
  <c r="Q10" i="25"/>
  <c r="O14" i="25"/>
  <c r="P14" i="25"/>
  <c r="G82" i="24"/>
  <c r="G85" i="24"/>
  <c r="N22" i="24"/>
  <c r="N23" i="24" s="1"/>
  <c r="G31" i="24"/>
  <c r="G32" i="24" s="1"/>
  <c r="O31" i="24"/>
  <c r="O32" i="24" s="1"/>
  <c r="G22" i="24"/>
  <c r="G23" i="24" s="1"/>
  <c r="O22" i="24"/>
  <c r="O23" i="24" s="1"/>
  <c r="P34" i="24"/>
  <c r="O36" i="24"/>
  <c r="P72" i="24"/>
  <c r="P75" i="24"/>
  <c r="G78" i="24"/>
  <c r="P81" i="24"/>
  <c r="N31" i="24"/>
  <c r="N32" i="24" s="1"/>
  <c r="P16" i="24"/>
  <c r="P19" i="24"/>
  <c r="O13" i="24"/>
  <c r="P55" i="24"/>
  <c r="P27" i="24"/>
  <c r="P68" i="24"/>
  <c r="P93" i="24"/>
  <c r="P65" i="24"/>
  <c r="P15" i="24"/>
  <c r="P63" i="24"/>
  <c r="P17" i="24"/>
  <c r="P35" i="24"/>
  <c r="G94" i="24"/>
  <c r="P97" i="24"/>
  <c r="P77" i="24"/>
  <c r="P87" i="24"/>
  <c r="P103" i="24"/>
  <c r="G73" i="24"/>
  <c r="P25" i="24"/>
  <c r="P26" i="24"/>
  <c r="P28" i="24"/>
  <c r="P59" i="24"/>
  <c r="N89" i="24"/>
  <c r="P96" i="24"/>
  <c r="P60" i="24"/>
  <c r="P70" i="24"/>
  <c r="P84" i="24"/>
  <c r="P88" i="24"/>
  <c r="P91" i="24"/>
  <c r="P92" i="24"/>
  <c r="O78" i="24"/>
  <c r="P8" i="24"/>
  <c r="G62" i="24"/>
  <c r="G67" i="24"/>
  <c r="O73" i="24"/>
  <c r="O82" i="24"/>
  <c r="AG9" i="25"/>
  <c r="P7" i="24"/>
  <c r="G50" i="24"/>
  <c r="P53" i="24"/>
  <c r="P71" i="24"/>
  <c r="P99" i="24"/>
  <c r="AE15" i="25"/>
  <c r="Q6" i="25"/>
  <c r="Q9" i="25"/>
  <c r="Q11" i="25"/>
  <c r="N10" i="24"/>
  <c r="P14" i="24"/>
  <c r="P18" i="24"/>
  <c r="P24" i="24"/>
  <c r="P30" i="24"/>
  <c r="P33" i="24"/>
  <c r="G54" i="24"/>
  <c r="N54" i="24"/>
  <c r="O62" i="24"/>
  <c r="P66" i="24"/>
  <c r="P69" i="24"/>
  <c r="P76" i="24"/>
  <c r="P101" i="24"/>
  <c r="G13" i="24"/>
  <c r="O54" i="24"/>
  <c r="P64" i="24"/>
  <c r="P74" i="24"/>
  <c r="P83" i="24"/>
  <c r="O89" i="24"/>
  <c r="P98" i="24"/>
  <c r="N67" i="24"/>
  <c r="P11" i="24"/>
  <c r="P37" i="24"/>
  <c r="O50" i="24"/>
  <c r="N62" i="24"/>
  <c r="O67" i="24"/>
  <c r="N82" i="24"/>
  <c r="O85" i="24"/>
  <c r="P86" i="24"/>
  <c r="P90" i="24"/>
  <c r="O94" i="24"/>
  <c r="P21" i="24"/>
  <c r="N73" i="24"/>
  <c r="F38" i="24"/>
  <c r="P95" i="24"/>
  <c r="N13" i="24"/>
  <c r="G10" i="24"/>
  <c r="O10" i="24"/>
  <c r="N50" i="24"/>
  <c r="Q12" i="25"/>
  <c r="Q24" i="25" s="1"/>
  <c r="P9" i="24"/>
  <c r="P12" i="24"/>
  <c r="P20" i="24"/>
  <c r="N78" i="24"/>
  <c r="N85" i="24"/>
  <c r="G89" i="24"/>
  <c r="AG12" i="25"/>
  <c r="E14" i="25"/>
  <c r="N94" i="24"/>
  <c r="AG13" i="25"/>
  <c r="Q7" i="25"/>
  <c r="P110" i="24" l="1"/>
  <c r="Q23" i="25"/>
  <c r="P115" i="24"/>
  <c r="J104" i="24"/>
  <c r="M104" i="24"/>
  <c r="O38" i="24"/>
  <c r="O104" i="24" s="1"/>
  <c r="F104" i="24"/>
  <c r="P113" i="24"/>
  <c r="P62" i="24"/>
  <c r="P116" i="24"/>
  <c r="P117" i="24"/>
  <c r="P114" i="24"/>
  <c r="P22" i="24"/>
  <c r="P23" i="24" s="1"/>
  <c r="P100" i="24"/>
  <c r="P102" i="24" s="1"/>
  <c r="P111" i="24"/>
  <c r="AG15" i="25"/>
  <c r="Q14" i="25"/>
  <c r="Q22" i="25"/>
  <c r="P89" i="24"/>
  <c r="P31" i="24"/>
  <c r="P32" i="24" s="1"/>
  <c r="P36" i="24"/>
  <c r="P73" i="24"/>
  <c r="P13" i="24"/>
  <c r="P10" i="24"/>
  <c r="P82" i="24"/>
  <c r="P94" i="24"/>
  <c r="P85" i="24"/>
  <c r="P78" i="24"/>
  <c r="P54" i="24"/>
  <c r="P50" i="24"/>
  <c r="P67" i="24"/>
  <c r="N38" i="24"/>
  <c r="G38" i="24"/>
  <c r="G104" i="24" s="1"/>
  <c r="P38" i="24" l="1"/>
  <c r="P104" i="24"/>
  <c r="N10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0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御船が丘小を一番下から、橘小と山内東小の間に移した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小野　絵里香（教育総務課）</author>
    <author>篠原　綾乃（教育総務課）</author>
  </authors>
  <commentList>
    <comment ref="P32" authorId="0" shapeId="0" xr:uid="{660554D7-F72C-40FE-98F5-788393D8554D}">
      <text>
        <r>
          <rPr>
            <b/>
            <sz val="9"/>
            <color indexed="81"/>
            <rFont val="MS P ゴシック"/>
            <family val="3"/>
            <charset val="128"/>
          </rPr>
          <t>小野　絵里香（教育総務課）:</t>
        </r>
        <r>
          <rPr>
            <sz val="9"/>
            <color indexed="81"/>
            <rFont val="MS P ゴシック"/>
            <family val="3"/>
            <charset val="128"/>
          </rPr>
          <t xml:space="preserve">
学校基本調査が正しい</t>
        </r>
      </text>
    </comment>
    <comment ref="B46" authorId="1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 xml:space="preserve">主事・実習助手要確認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久家　絵里香（教育総務課）</author>
  </authors>
  <commentList>
    <comment ref="AB8" authorId="0" shapeId="0" xr:uid="{80CE946D-240B-4784-A061-DA58A1DF8DA6}">
      <text>
        <r>
          <rPr>
            <b/>
            <sz val="9"/>
            <color indexed="81"/>
            <rFont val="MS P ゴシック"/>
            <family val="3"/>
            <charset val="128"/>
          </rPr>
          <t>高等部で計９
専攻科との内訳要確認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小野　絵里香（教育総務課）</author>
  </authors>
  <commentList>
    <comment ref="A8" authorId="0" shapeId="0" xr:uid="{12499F89-9F72-4B95-8AB0-6A068FBFAD39}">
      <text>
        <r>
          <rPr>
            <b/>
            <sz val="9"/>
            <color indexed="81"/>
            <rFont val="MS P ゴシック"/>
            <family val="3"/>
            <charset val="128"/>
          </rPr>
          <t>小野　絵里香（教育総務課）:</t>
        </r>
        <r>
          <rPr>
            <sz val="9"/>
            <color indexed="81"/>
            <rFont val="MS P ゴシック"/>
            <family val="3"/>
            <charset val="128"/>
          </rPr>
          <t xml:space="preserve">
学校基本調査に合わせる</t>
        </r>
      </text>
    </comment>
    <comment ref="AE32" authorId="0" shapeId="0" xr:uid="{4364C8C2-69E7-4476-87B2-A3D8224A4D0E}">
      <text>
        <r>
          <rPr>
            <sz val="9"/>
            <color indexed="81"/>
            <rFont val="MS P ゴシック"/>
            <family val="3"/>
            <charset val="128"/>
          </rPr>
          <t>おそらく０ではないが、学校基本調査が最終とする。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久家　絵里香（教育総務課）</author>
  </authors>
  <commentList>
    <comment ref="H25" authorId="0" shapeId="0" xr:uid="{BD61C73F-F231-40C1-8C9E-6704DC57F5A4}">
      <text>
        <r>
          <rPr>
            <b/>
            <sz val="9"/>
            <color indexed="81"/>
            <rFont val="MS P ゴシック"/>
            <family val="3"/>
            <charset val="128"/>
          </rPr>
          <t>Ｒ３まで複式になっていたが、
各学年あるため
枠を追加</t>
        </r>
      </text>
    </comment>
    <comment ref="O39" authorId="0" shapeId="0" xr:uid="{532D8F27-07E4-4C42-9B71-FE962F132810}">
      <text>
        <r>
          <rPr>
            <b/>
            <sz val="9"/>
            <color indexed="81"/>
            <rFont val="MS P ゴシック"/>
            <family val="3"/>
            <charset val="128"/>
          </rPr>
          <t>Ｒ３までこの行はなかったが、実際教職員としているため、枠を追加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篠原　綾乃（教育総務課）</author>
  </authors>
  <commentList>
    <comment ref="R25" authorId="0" shapeId="0" xr:uid="{0653095C-D3F6-489C-937B-76BE2E621728}">
      <text>
        <r>
          <rPr>
            <sz val="9"/>
            <color indexed="81"/>
            <rFont val="MS P ゴシック"/>
            <family val="3"/>
            <charset val="128"/>
          </rPr>
          <t xml:space="preserve">専攻科の生徒数（外数）を入力してください。
</t>
        </r>
      </text>
    </comment>
  </commentList>
</comments>
</file>

<file path=xl/sharedStrings.xml><?xml version="1.0" encoding="utf-8"?>
<sst xmlns="http://schemas.openxmlformats.org/spreadsheetml/2006/main" count="2728" uniqueCount="852">
  <si>
    <t>学校名</t>
  </si>
  <si>
    <t>単式学級</t>
    <rPh sb="0" eb="2">
      <t>タンシキ</t>
    </rPh>
    <rPh sb="2" eb="4">
      <t>ガッキュウ</t>
    </rPh>
    <phoneticPr fontId="4"/>
  </si>
  <si>
    <t>合計</t>
  </si>
  <si>
    <t>１年</t>
  </si>
  <si>
    <t>２年</t>
  </si>
  <si>
    <t>３年</t>
  </si>
  <si>
    <t>４年</t>
  </si>
  <si>
    <t>５年</t>
  </si>
  <si>
    <t>６年</t>
  </si>
  <si>
    <t>男</t>
  </si>
  <si>
    <t>女</t>
  </si>
  <si>
    <t>計</t>
  </si>
  <si>
    <t>厳木</t>
  </si>
  <si>
    <t>鳥栖</t>
  </si>
  <si>
    <t>伊万里</t>
  </si>
  <si>
    <t>武雄</t>
  </si>
  <si>
    <t>牛津</t>
  </si>
  <si>
    <t>神埼</t>
  </si>
  <si>
    <t>計</t>
    <rPh sb="0" eb="1">
      <t>ケイ</t>
    </rPh>
    <phoneticPr fontId="4"/>
  </si>
  <si>
    <t>（単位：人）</t>
    <rPh sb="1" eb="3">
      <t>タンイ</t>
    </rPh>
    <rPh sb="4" eb="5">
      <t>ニン</t>
    </rPh>
    <phoneticPr fontId="4"/>
  </si>
  <si>
    <t>負担法職員</t>
    <rPh sb="0" eb="2">
      <t>フタン</t>
    </rPh>
    <rPh sb="2" eb="3">
      <t>ホウ</t>
    </rPh>
    <rPh sb="3" eb="5">
      <t>ショクイン</t>
    </rPh>
    <phoneticPr fontId="4"/>
  </si>
  <si>
    <t>学  校  名</t>
  </si>
  <si>
    <t>副校長</t>
    <rPh sb="0" eb="3">
      <t>フクコウチョウ</t>
    </rPh>
    <phoneticPr fontId="4"/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</si>
  <si>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</si>
  <si>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</si>
  <si>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教諭</t>
    <rPh sb="0" eb="2">
      <t>キョウユ</t>
    </rPh>
    <phoneticPr fontId="4"/>
  </si>
  <si>
    <t>助教諭</t>
    <rPh sb="0" eb="3">
      <t>ジョキョウユ</t>
    </rPh>
    <phoneticPr fontId="4"/>
  </si>
  <si>
    <t>栄養教諭</t>
    <rPh sb="0" eb="2">
      <t>エイヨウ</t>
    </rPh>
    <rPh sb="2" eb="4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</si>
  <si>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</si>
  <si>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学校医</t>
  </si>
  <si>
    <t>学校歯科医</t>
  </si>
  <si>
    <t>学校薬剤師</t>
  </si>
  <si>
    <t>教務主任</t>
  </si>
  <si>
    <t>学年主任</t>
  </si>
  <si>
    <t>保健主事</t>
  </si>
  <si>
    <t>その他</t>
    <phoneticPr fontId="4"/>
  </si>
  <si>
    <t>育児休業</t>
  </si>
  <si>
    <t>充て指導主事</t>
    <rPh sb="0" eb="1">
      <t>ア</t>
    </rPh>
    <rPh sb="2" eb="4">
      <t>シドウ</t>
    </rPh>
    <phoneticPr fontId="4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</si>
  <si>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phoneticPr fontId="4"/>
  </si>
  <si>
    <t>致遠館</t>
  </si>
  <si>
    <t>唐津東</t>
  </si>
  <si>
    <t>小城</t>
  </si>
  <si>
    <t>本務職員数</t>
    <rPh sb="0" eb="2">
      <t>ホンム</t>
    </rPh>
    <rPh sb="2" eb="5">
      <t>ショクインスウ</t>
    </rPh>
    <phoneticPr fontId="4"/>
  </si>
  <si>
    <t>学校名</t>
    <rPh sb="0" eb="2">
      <t>ガッコウ</t>
    </rPh>
    <rPh sb="2" eb="3">
      <t>メイ</t>
    </rPh>
    <phoneticPr fontId="4"/>
  </si>
  <si>
    <t>～</t>
    <phoneticPr fontId="4"/>
  </si>
  <si>
    <t>歳</t>
    <rPh sb="0" eb="1">
      <t>サイ</t>
    </rPh>
    <phoneticPr fontId="4"/>
  </si>
  <si>
    <t>以上</t>
    <rPh sb="0" eb="2">
      <t>イジョウ</t>
    </rPh>
    <phoneticPr fontId="4"/>
  </si>
  <si>
    <t>合　　計</t>
  </si>
  <si>
    <t>講師</t>
    <rPh sb="0" eb="2">
      <t>コウシ</t>
    </rPh>
    <phoneticPr fontId="4"/>
  </si>
  <si>
    <t>実習助手</t>
    <rPh sb="0" eb="2">
      <t>ジッシュウ</t>
    </rPh>
    <rPh sb="2" eb="4">
      <t>ジョシュ</t>
    </rPh>
    <phoneticPr fontId="4"/>
  </si>
  <si>
    <t>用務員</t>
    <rPh sb="0" eb="3">
      <t>ヨウムイン</t>
    </rPh>
    <phoneticPr fontId="4"/>
  </si>
  <si>
    <t>生　　　　　　　徒　　　　　　　数　　　　（人）</t>
    <rPh sb="22" eb="23">
      <t>ニン</t>
    </rPh>
    <phoneticPr fontId="4"/>
  </si>
  <si>
    <t>普通科</t>
  </si>
  <si>
    <t>商業科</t>
  </si>
  <si>
    <t>計</t>
    <phoneticPr fontId="4"/>
  </si>
  <si>
    <t>（単位：学級）</t>
    <rPh sb="1" eb="3">
      <t>タンイ</t>
    </rPh>
    <rPh sb="4" eb="6">
      <t>ガッキュウ</t>
    </rPh>
    <phoneticPr fontId="4"/>
  </si>
  <si>
    <t>小学部</t>
  </si>
  <si>
    <t>中学部</t>
  </si>
  <si>
    <t>高等部</t>
  </si>
  <si>
    <t>学校給食調理員</t>
    <phoneticPr fontId="4"/>
  </si>
  <si>
    <t>養護職員</t>
    <phoneticPr fontId="4"/>
  </si>
  <si>
    <t>学校栄養職員</t>
    <phoneticPr fontId="4"/>
  </si>
  <si>
    <t>（６）県立高等学校</t>
    <phoneticPr fontId="17"/>
  </si>
  <si>
    <t>学級数</t>
  </si>
  <si>
    <t>大学科名</t>
  </si>
  <si>
    <t>小学科名</t>
  </si>
  <si>
    <t>１     年</t>
    <rPh sb="6" eb="7">
      <t>ネン</t>
    </rPh>
    <phoneticPr fontId="17"/>
  </si>
  <si>
    <t>２     年</t>
    <rPh sb="6" eb="7">
      <t>ネン</t>
    </rPh>
    <phoneticPr fontId="17"/>
  </si>
  <si>
    <t>３     年</t>
    <rPh sb="6" eb="7">
      <t>ネン</t>
    </rPh>
    <phoneticPr fontId="17"/>
  </si>
  <si>
    <t>合　　　計</t>
  </si>
  <si>
    <t>ﾎ-ﾑﾙ-ﾑ</t>
  </si>
  <si>
    <t>数</t>
  </si>
  <si>
    <t>佐賀東</t>
  </si>
  <si>
    <t>佐賀西</t>
  </si>
  <si>
    <t>佐賀北</t>
  </si>
  <si>
    <t>芸術科</t>
    <rPh sb="0" eb="2">
      <t>ゲイジュツ</t>
    </rPh>
    <rPh sb="2" eb="3">
      <t>カ</t>
    </rPh>
    <phoneticPr fontId="4"/>
  </si>
  <si>
    <t>理数科</t>
  </si>
  <si>
    <t>唐津西</t>
  </si>
  <si>
    <t>武雄</t>
    <phoneticPr fontId="4"/>
  </si>
  <si>
    <t>鹿島</t>
    <phoneticPr fontId="4"/>
  </si>
  <si>
    <t>赤門学舎</t>
    <rPh sb="0" eb="2">
      <t>アカモン</t>
    </rPh>
    <rPh sb="2" eb="4">
      <t>ガクシャ</t>
    </rPh>
    <phoneticPr fontId="4"/>
  </si>
  <si>
    <t>普通科</t>
    <phoneticPr fontId="4"/>
  </si>
  <si>
    <t>大手門学舎</t>
    <rPh sb="0" eb="3">
      <t>オオテモン</t>
    </rPh>
    <rPh sb="3" eb="5">
      <t>ガクシャ</t>
    </rPh>
    <phoneticPr fontId="4"/>
  </si>
  <si>
    <t>商業科</t>
    <rPh sb="0" eb="3">
      <t>ショウギョウカ</t>
    </rPh>
    <phoneticPr fontId="4"/>
  </si>
  <si>
    <t>家庭科</t>
    <rPh sb="0" eb="3">
      <t>カテイカ</t>
    </rPh>
    <phoneticPr fontId="4"/>
  </si>
  <si>
    <t>食品調理科</t>
    <rPh sb="0" eb="2">
      <t>ショクヒン</t>
    </rPh>
    <rPh sb="2" eb="4">
      <t>チョウリ</t>
    </rPh>
    <rPh sb="4" eb="5">
      <t>カ</t>
    </rPh>
    <phoneticPr fontId="4"/>
  </si>
  <si>
    <t>三養基</t>
  </si>
  <si>
    <t>白石</t>
    <phoneticPr fontId="4"/>
  </si>
  <si>
    <t>普通科キャンパス</t>
    <rPh sb="0" eb="3">
      <t>フツウカ</t>
    </rPh>
    <phoneticPr fontId="4"/>
  </si>
  <si>
    <t>商業科キャンパス</t>
    <rPh sb="0" eb="3">
      <t>ショウギョウカ</t>
    </rPh>
    <phoneticPr fontId="4"/>
  </si>
  <si>
    <t>情報ビジネス科</t>
    <rPh sb="0" eb="2">
      <t>ジョウホウ</t>
    </rPh>
    <rPh sb="6" eb="7">
      <t>カ</t>
    </rPh>
    <phoneticPr fontId="4"/>
  </si>
  <si>
    <t>太良</t>
  </si>
  <si>
    <t>唐津南</t>
  </si>
  <si>
    <t>農業科</t>
  </si>
  <si>
    <t>生産技術科</t>
  </si>
  <si>
    <t>食品流通科</t>
  </si>
  <si>
    <t>家庭科</t>
  </si>
  <si>
    <t>生活教養科</t>
    <rPh sb="2" eb="4">
      <t>キョウヨウ</t>
    </rPh>
    <phoneticPr fontId="4"/>
  </si>
  <si>
    <t>高志館</t>
  </si>
  <si>
    <t>園芸科学科</t>
    <rPh sb="0" eb="2">
      <t>エンゲイ</t>
    </rPh>
    <rPh sb="2" eb="4">
      <t>カガク</t>
    </rPh>
    <rPh sb="4" eb="5">
      <t>カ</t>
    </rPh>
    <phoneticPr fontId="5"/>
  </si>
  <si>
    <t>佐賀農業</t>
  </si>
  <si>
    <t>環境工学科</t>
    <rPh sb="0" eb="2">
      <t>カンキョウ</t>
    </rPh>
    <rPh sb="2" eb="5">
      <t>コウガクカ</t>
    </rPh>
    <phoneticPr fontId="5"/>
  </si>
  <si>
    <t>食品科学科</t>
    <rPh sb="0" eb="1">
      <t>ショクヒン</t>
    </rPh>
    <rPh sb="1" eb="4">
      <t>カガクカ</t>
    </rPh>
    <phoneticPr fontId="5"/>
  </si>
  <si>
    <t>農業科学科</t>
    <rPh sb="0" eb="2">
      <t>ノウギョウ</t>
    </rPh>
    <rPh sb="2" eb="5">
      <t>カガクカ</t>
    </rPh>
    <phoneticPr fontId="5"/>
  </si>
  <si>
    <t>佐賀工業</t>
  </si>
  <si>
    <t>工業科</t>
  </si>
  <si>
    <t>機械科</t>
  </si>
  <si>
    <t>電気科</t>
  </si>
  <si>
    <t>建築科</t>
  </si>
  <si>
    <t>唐津工業</t>
  </si>
  <si>
    <t>土木科</t>
  </si>
  <si>
    <t>鳥栖工業</t>
  </si>
  <si>
    <t>電子機械科</t>
  </si>
  <si>
    <t>有田工業</t>
  </si>
  <si>
    <t>ﾃﾞｻﾞｲﾝ科</t>
  </si>
  <si>
    <t>ｾﾗﾐｯｸ科</t>
  </si>
  <si>
    <t>佐賀商業</t>
  </si>
  <si>
    <t>情報処理科</t>
  </si>
  <si>
    <t>唐津商業</t>
  </si>
  <si>
    <t>会計科</t>
  </si>
  <si>
    <t>鳥栖商業</t>
  </si>
  <si>
    <t>情報管理科</t>
    <rPh sb="2" eb="4">
      <t>カンリ</t>
    </rPh>
    <phoneticPr fontId="4"/>
  </si>
  <si>
    <t>流通経済科</t>
  </si>
  <si>
    <t>生活経営科</t>
  </si>
  <si>
    <t>服飾ﾃﾞｻﾞｲﾝ科</t>
  </si>
  <si>
    <t>食品調理科</t>
  </si>
  <si>
    <t>ﾌｰﾄﾞﾃﾞｻﾞｲﾝ科</t>
    <rPh sb="10" eb="11">
      <t>カ</t>
    </rPh>
    <phoneticPr fontId="4"/>
  </si>
  <si>
    <t>神埼清明</t>
  </si>
  <si>
    <t>総合学科</t>
  </si>
  <si>
    <t>多久</t>
  </si>
  <si>
    <t>嬉野</t>
    <phoneticPr fontId="4"/>
  </si>
  <si>
    <t>塩田校舎</t>
    <rPh sb="0" eb="2">
      <t>シオタ</t>
    </rPh>
    <rPh sb="2" eb="4">
      <t>コウシャ</t>
    </rPh>
    <phoneticPr fontId="4"/>
  </si>
  <si>
    <t>工業科</t>
    <phoneticPr fontId="4"/>
  </si>
  <si>
    <t>機械科</t>
    <phoneticPr fontId="4"/>
  </si>
  <si>
    <t>電気科</t>
    <phoneticPr fontId="4"/>
  </si>
  <si>
    <t>建築科</t>
    <rPh sb="0" eb="2">
      <t>ケンチク</t>
    </rPh>
    <phoneticPr fontId="4"/>
  </si>
  <si>
    <t>嬉野校舎</t>
    <rPh sb="0" eb="2">
      <t>ウレシノ</t>
    </rPh>
    <rPh sb="2" eb="4">
      <t>コウシャ</t>
    </rPh>
    <phoneticPr fontId="4"/>
  </si>
  <si>
    <t>総合学科</t>
    <rPh sb="0" eb="2">
      <t>ソウゴウ</t>
    </rPh>
    <rPh sb="2" eb="4">
      <t>ガッカ</t>
    </rPh>
    <phoneticPr fontId="4"/>
  </si>
  <si>
    <t>唐津青翔</t>
  </si>
  <si>
    <r>
      <t>①</t>
    </r>
    <r>
      <rPr>
        <vertAlign val="superscript"/>
        <sz val="11"/>
        <rFont val="ＭＳ 明朝"/>
        <family val="1"/>
        <charset val="128"/>
      </rPr>
      <t>-2</t>
    </r>
    <r>
      <rPr>
        <sz val="11"/>
        <rFont val="ＭＳ 明朝"/>
        <family val="1"/>
        <charset val="128"/>
      </rPr>
      <t>大学科別生徒数内訳（再掲）[全日制]</t>
    </r>
    <phoneticPr fontId="17"/>
  </si>
  <si>
    <t>生                 徒                 数　　　（人）</t>
    <rPh sb="41" eb="42">
      <t>ニン</t>
    </rPh>
    <phoneticPr fontId="4"/>
  </si>
  <si>
    <t>合        計</t>
    <phoneticPr fontId="4"/>
  </si>
  <si>
    <t>大 学 科</t>
    <phoneticPr fontId="4"/>
  </si>
  <si>
    <t>芸術科</t>
    <rPh sb="0" eb="2">
      <t>ゲイジュツ</t>
    </rPh>
    <phoneticPr fontId="4"/>
  </si>
  <si>
    <t>別 内 訳</t>
    <phoneticPr fontId="4"/>
  </si>
  <si>
    <t>総合学科</t>
    <phoneticPr fontId="4"/>
  </si>
  <si>
    <t>生                    徒                    数　　　　　　（人）</t>
    <rPh sb="50" eb="51">
      <t>ニン</t>
    </rPh>
    <phoneticPr fontId="4"/>
  </si>
  <si>
    <t>学　校　名</t>
    <phoneticPr fontId="4"/>
  </si>
  <si>
    <t>小 学 科 名</t>
    <phoneticPr fontId="4"/>
  </si>
  <si>
    <t>区分</t>
  </si>
  <si>
    <t>生                    徒                    数　　　　（人）</t>
    <rPh sb="48" eb="49">
      <t>ニン</t>
    </rPh>
    <phoneticPr fontId="4"/>
  </si>
  <si>
    <t>１年</t>
    <rPh sb="1" eb="2">
      <t>ネン</t>
    </rPh>
    <phoneticPr fontId="17"/>
  </si>
  <si>
    <t>２年</t>
    <rPh sb="1" eb="2">
      <t>ネン</t>
    </rPh>
    <phoneticPr fontId="17"/>
  </si>
  <si>
    <t>３年</t>
    <rPh sb="1" eb="2">
      <t>ネン</t>
    </rPh>
    <phoneticPr fontId="17"/>
  </si>
  <si>
    <t>４年</t>
    <rPh sb="1" eb="2">
      <t>ネン</t>
    </rPh>
    <phoneticPr fontId="17"/>
  </si>
  <si>
    <t>合計</t>
    <rPh sb="0" eb="2">
      <t>ゴウケイ</t>
    </rPh>
    <phoneticPr fontId="17"/>
  </si>
  <si>
    <t>ﾎｰﾑﾙｰﾑ</t>
  </si>
  <si>
    <t>～</t>
    <phoneticPr fontId="4"/>
  </si>
  <si>
    <t>～</t>
    <phoneticPr fontId="4"/>
  </si>
  <si>
    <t>～</t>
    <phoneticPr fontId="4"/>
  </si>
  <si>
    <t>機械･電気科</t>
    <phoneticPr fontId="4"/>
  </si>
  <si>
    <t>普通科</t>
    <phoneticPr fontId="4"/>
  </si>
  <si>
    <t>ｾﾗﾐｯｸ･ﾃﾞｻﾞｲﾝ科</t>
    <rPh sb="12" eb="13">
      <t>カ</t>
    </rPh>
    <phoneticPr fontId="3"/>
  </si>
  <si>
    <t>被服科</t>
  </si>
  <si>
    <t>合　　　　計</t>
    <phoneticPr fontId="4"/>
  </si>
  <si>
    <r>
      <t>②</t>
    </r>
    <r>
      <rPr>
        <vertAlign val="superscript"/>
        <sz val="11"/>
        <rFont val="ＭＳ 明朝"/>
        <family val="1"/>
        <charset val="128"/>
      </rPr>
      <t>-2</t>
    </r>
    <r>
      <rPr>
        <sz val="11"/>
        <rFont val="ＭＳ 明朝"/>
        <family val="1"/>
        <charset val="128"/>
      </rPr>
      <t>大学科別生徒数内訳（再掲）[定時制]</t>
    </r>
    <phoneticPr fontId="17"/>
  </si>
  <si>
    <t>大学科名</t>
    <rPh sb="0" eb="1">
      <t>ダイ</t>
    </rPh>
    <phoneticPr fontId="4"/>
  </si>
  <si>
    <t>生        　　　　徒       　　　　 数　　　　（人）</t>
    <rPh sb="0" eb="1">
      <t>ショウ</t>
    </rPh>
    <rPh sb="13" eb="14">
      <t>タダ</t>
    </rPh>
    <rPh sb="26" eb="27">
      <t>カズ</t>
    </rPh>
    <rPh sb="32" eb="33">
      <t>ニン</t>
    </rPh>
    <phoneticPr fontId="17"/>
  </si>
  <si>
    <t>大学科
別内訳</t>
    <phoneticPr fontId="4"/>
  </si>
  <si>
    <t>普通科</t>
    <phoneticPr fontId="4"/>
  </si>
  <si>
    <t>本務教員数</t>
    <rPh sb="0" eb="2">
      <t>ホンム</t>
    </rPh>
    <rPh sb="2" eb="4">
      <t>キョウイン</t>
    </rPh>
    <rPh sb="4" eb="5">
      <t>カズ</t>
    </rPh>
    <phoneticPr fontId="17"/>
  </si>
  <si>
    <t>主      任      等</t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</si>
  <si>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17"/>
  </si>
  <si>
    <t>( 再           掲 )</t>
  </si>
  <si>
    <t>休職者等(再掲)</t>
  </si>
  <si>
    <t>校長</t>
  </si>
  <si>
    <t>教頭</t>
  </si>
  <si>
    <t>養護教諭</t>
  </si>
  <si>
    <t>養護助教諭</t>
  </si>
  <si>
    <t>学校図書館事務員</t>
    <phoneticPr fontId="17"/>
  </si>
  <si>
    <t>養護職員</t>
  </si>
  <si>
    <t>農場員</t>
    <rPh sb="0" eb="2">
      <t>ノウジョウ</t>
    </rPh>
    <rPh sb="2" eb="3">
      <t>イン</t>
    </rPh>
    <phoneticPr fontId="4"/>
  </si>
  <si>
    <t>生徒指導主事</t>
  </si>
  <si>
    <t>進路指導主事</t>
  </si>
  <si>
    <t>学科主任</t>
  </si>
  <si>
    <t>農場長</t>
  </si>
  <si>
    <t>司書教諭</t>
    <rPh sb="0" eb="2">
      <t>シショ</t>
    </rPh>
    <rPh sb="2" eb="4">
      <t>キョウユ</t>
    </rPh>
    <phoneticPr fontId="17"/>
  </si>
  <si>
    <t>休職</t>
  </si>
  <si>
    <t>充て指導主事</t>
    <rPh sb="0" eb="1">
      <t>ア</t>
    </rPh>
    <rPh sb="2" eb="4">
      <t>シドウ</t>
    </rPh>
    <phoneticPr fontId="17"/>
  </si>
  <si>
    <t>教委事務局等勤務者・
その他</t>
    <rPh sb="0" eb="1">
      <t>キョウ</t>
    </rPh>
    <rPh sb="1" eb="2">
      <t>イ</t>
    </rPh>
    <rPh sb="2" eb="5">
      <t>ジムキョク</t>
    </rPh>
    <rPh sb="5" eb="6">
      <t>トウ</t>
    </rPh>
    <rPh sb="6" eb="9">
      <t>キンムシャ</t>
    </rPh>
    <rPh sb="13" eb="14">
      <t>ホカ</t>
    </rPh>
    <phoneticPr fontId="4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</si>
  <si>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rPh sb="11" eb="13">
      <t>カイガイ</t>
    </rPh>
    <rPh sb="13" eb="16">
      <t>ニホンジン</t>
    </rPh>
    <rPh sb="16" eb="18">
      <t>ガッコウ</t>
    </rPh>
    <rPh sb="18" eb="20">
      <t>ハケン</t>
    </rPh>
    <rPh sb="20" eb="21">
      <t>シャ</t>
    </rPh>
    <phoneticPr fontId="4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</si>
  <si>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17"/>
  </si>
  <si>
    <t>その他</t>
    <phoneticPr fontId="4"/>
  </si>
  <si>
    <t>組合専従</t>
    <phoneticPr fontId="17"/>
  </si>
  <si>
    <t>職務上疾病</t>
    <rPh sb="0" eb="2">
      <t>ショクム</t>
    </rPh>
    <rPh sb="2" eb="3">
      <t>ジョウ</t>
    </rPh>
    <rPh sb="3" eb="4">
      <t>シツ</t>
    </rPh>
    <rPh sb="4" eb="5">
      <t>ビョウ</t>
    </rPh>
    <phoneticPr fontId="4"/>
  </si>
  <si>
    <t>（全日制）</t>
    <rPh sb="1" eb="4">
      <t>ゼンニチセイ</t>
    </rPh>
    <phoneticPr fontId="17"/>
  </si>
  <si>
    <t>佐賀東</t>
    <phoneticPr fontId="4"/>
  </si>
  <si>
    <t>佐賀西</t>
    <rPh sb="2" eb="3">
      <t>ニシ</t>
    </rPh>
    <phoneticPr fontId="4"/>
  </si>
  <si>
    <t>佐賀北</t>
    <phoneticPr fontId="4"/>
  </si>
  <si>
    <t>致遠館</t>
    <phoneticPr fontId="4"/>
  </si>
  <si>
    <t>唐津東</t>
    <phoneticPr fontId="4"/>
  </si>
  <si>
    <t>唐津西</t>
    <phoneticPr fontId="4"/>
  </si>
  <si>
    <t>鳥栖</t>
    <phoneticPr fontId="4"/>
  </si>
  <si>
    <t>伊万里</t>
    <phoneticPr fontId="4"/>
  </si>
  <si>
    <t>武雄</t>
    <phoneticPr fontId="4"/>
  </si>
  <si>
    <t>（赤門）</t>
    <rPh sb="1" eb="3">
      <t>アカモン</t>
    </rPh>
    <phoneticPr fontId="4"/>
  </si>
  <si>
    <t>鹿島</t>
    <rPh sb="0" eb="2">
      <t>カシマ</t>
    </rPh>
    <phoneticPr fontId="4"/>
  </si>
  <si>
    <t>（大手門）</t>
    <rPh sb="1" eb="4">
      <t>オオテモン</t>
    </rPh>
    <phoneticPr fontId="4"/>
  </si>
  <si>
    <t>神埼</t>
    <phoneticPr fontId="4"/>
  </si>
  <si>
    <t>三養基</t>
    <phoneticPr fontId="4"/>
  </si>
  <si>
    <t>小城</t>
    <phoneticPr fontId="4"/>
  </si>
  <si>
    <t>厳木</t>
    <phoneticPr fontId="4"/>
  </si>
  <si>
    <t>（普通）</t>
    <rPh sb="1" eb="3">
      <t>フツウ</t>
    </rPh>
    <phoneticPr fontId="4"/>
  </si>
  <si>
    <t>白石</t>
    <rPh sb="0" eb="2">
      <t>シロイシ</t>
    </rPh>
    <phoneticPr fontId="4"/>
  </si>
  <si>
    <t>（商業）</t>
    <rPh sb="1" eb="3">
      <t>ショウギョウ</t>
    </rPh>
    <phoneticPr fontId="4"/>
  </si>
  <si>
    <t>太良</t>
    <phoneticPr fontId="4"/>
  </si>
  <si>
    <t>唐津南</t>
    <phoneticPr fontId="4"/>
  </si>
  <si>
    <t>高志館</t>
    <rPh sb="0" eb="1">
      <t>コウ</t>
    </rPh>
    <rPh sb="1" eb="2">
      <t>シ</t>
    </rPh>
    <rPh sb="2" eb="3">
      <t>カン</t>
    </rPh>
    <phoneticPr fontId="4"/>
  </si>
  <si>
    <t>佐賀農業</t>
    <rPh sb="0" eb="2">
      <t>サガ</t>
    </rPh>
    <rPh sb="2" eb="4">
      <t>ノウギョウ</t>
    </rPh>
    <phoneticPr fontId="4"/>
  </si>
  <si>
    <t>佐賀工業</t>
    <phoneticPr fontId="4"/>
  </si>
  <si>
    <t>唐津工業</t>
    <phoneticPr fontId="4"/>
  </si>
  <si>
    <t>鳥栖工業</t>
    <phoneticPr fontId="4"/>
  </si>
  <si>
    <t>鳥栖工業</t>
    <phoneticPr fontId="4"/>
  </si>
  <si>
    <t>有田工業</t>
    <phoneticPr fontId="4"/>
  </si>
  <si>
    <t>佐賀商業</t>
    <phoneticPr fontId="4"/>
  </si>
  <si>
    <t>唐津商業</t>
    <phoneticPr fontId="4"/>
  </si>
  <si>
    <t>鳥栖商業</t>
    <phoneticPr fontId="4"/>
  </si>
  <si>
    <t>牛津</t>
    <phoneticPr fontId="4"/>
  </si>
  <si>
    <t>神埼清明</t>
    <rPh sb="0" eb="2">
      <t>カンザキ</t>
    </rPh>
    <rPh sb="2" eb="4">
      <t>セイメイ</t>
    </rPh>
    <phoneticPr fontId="4"/>
  </si>
  <si>
    <t>多久</t>
    <rPh sb="0" eb="2">
      <t>タク</t>
    </rPh>
    <phoneticPr fontId="4"/>
  </si>
  <si>
    <t>嬉野</t>
    <phoneticPr fontId="4"/>
  </si>
  <si>
    <t>（塩田）</t>
    <rPh sb="1" eb="3">
      <t>シオタ</t>
    </rPh>
    <phoneticPr fontId="4"/>
  </si>
  <si>
    <t>嬉野</t>
    <rPh sb="0" eb="2">
      <t>ウレシノ</t>
    </rPh>
    <phoneticPr fontId="4"/>
  </si>
  <si>
    <t>（嬉野）</t>
    <rPh sb="1" eb="3">
      <t>ウレシノ</t>
    </rPh>
    <phoneticPr fontId="4"/>
  </si>
  <si>
    <t>唐津青翔</t>
    <phoneticPr fontId="4"/>
  </si>
  <si>
    <t>（定時制）</t>
    <rPh sb="1" eb="3">
      <t>テイジ</t>
    </rPh>
    <rPh sb="3" eb="4">
      <t>セイ</t>
    </rPh>
    <phoneticPr fontId="17"/>
  </si>
  <si>
    <t>（通信制）</t>
    <rPh sb="1" eb="4">
      <t>ツウシンセイ</t>
    </rPh>
    <phoneticPr fontId="17"/>
  </si>
  <si>
    <t>（７）公立特別支援学校</t>
    <rPh sb="5" eb="7">
      <t>トクベツ</t>
    </rPh>
    <rPh sb="7" eb="9">
      <t>シエン</t>
    </rPh>
    <phoneticPr fontId="4"/>
  </si>
  <si>
    <t>幼児</t>
    <rPh sb="1" eb="2">
      <t>ジ</t>
    </rPh>
    <phoneticPr fontId="4"/>
  </si>
  <si>
    <t>訪問学級生</t>
    <rPh sb="4" eb="5">
      <t>セイ</t>
    </rPh>
    <phoneticPr fontId="4"/>
  </si>
  <si>
    <t>寄宿生</t>
  </si>
  <si>
    <t>再  掲</t>
    <phoneticPr fontId="4"/>
  </si>
  <si>
    <t>再  掲</t>
    <phoneticPr fontId="4"/>
  </si>
  <si>
    <t>盲</t>
  </si>
  <si>
    <t>幼稚部</t>
  </si>
  <si>
    <t>高等部専攻科</t>
  </si>
  <si>
    <t>ろう</t>
  </si>
  <si>
    <t>金立特別支援</t>
    <rPh sb="2" eb="4">
      <t>トクベツ</t>
    </rPh>
    <rPh sb="4" eb="6">
      <t>シエン</t>
    </rPh>
    <phoneticPr fontId="4"/>
  </si>
  <si>
    <t>大和特別支援</t>
    <rPh sb="2" eb="4">
      <t>トクベツ</t>
    </rPh>
    <rPh sb="4" eb="6">
      <t>シエン</t>
    </rPh>
    <phoneticPr fontId="4"/>
  </si>
  <si>
    <t>中原特別支援</t>
    <rPh sb="2" eb="4">
      <t>トクベツ</t>
    </rPh>
    <rPh sb="4" eb="6">
      <t>シエン</t>
    </rPh>
    <phoneticPr fontId="4"/>
  </si>
  <si>
    <t>高等部</t>
    <rPh sb="0" eb="2">
      <t>コウトウ</t>
    </rPh>
    <phoneticPr fontId="4"/>
  </si>
  <si>
    <t>高等部</t>
    <rPh sb="0" eb="2">
      <t>コウトウ</t>
    </rPh>
    <rPh sb="2" eb="3">
      <t>ブ</t>
    </rPh>
    <phoneticPr fontId="4"/>
  </si>
  <si>
    <t>中原特別支援
鳥栖田代分校</t>
    <rPh sb="2" eb="4">
      <t>トクベツ</t>
    </rPh>
    <rPh sb="4" eb="6">
      <t>シエン</t>
    </rPh>
    <phoneticPr fontId="4"/>
  </si>
  <si>
    <t>伊万里
特別支援</t>
    <phoneticPr fontId="4"/>
  </si>
  <si>
    <t>伊万里
特別支援</t>
    <phoneticPr fontId="4"/>
  </si>
  <si>
    <t>唐津特別支援</t>
    <rPh sb="0" eb="2">
      <t>カラツ</t>
    </rPh>
    <rPh sb="2" eb="4">
      <t>トクベツ</t>
    </rPh>
    <rPh sb="4" eb="6">
      <t>シエン</t>
    </rPh>
    <phoneticPr fontId="4"/>
  </si>
  <si>
    <t>唐津特別支援
好学舎分校</t>
    <rPh sb="0" eb="2">
      <t>カラツ</t>
    </rPh>
    <rPh sb="2" eb="4">
      <t>トクベツ</t>
    </rPh>
    <rPh sb="4" eb="6">
      <t>シエン</t>
    </rPh>
    <rPh sb="7" eb="9">
      <t>コウガク</t>
    </rPh>
    <rPh sb="9" eb="10">
      <t>シャ</t>
    </rPh>
    <phoneticPr fontId="4"/>
  </si>
  <si>
    <t>うれしの
特別支援</t>
    <phoneticPr fontId="4"/>
  </si>
  <si>
    <t>うれしの
特別支援</t>
    <phoneticPr fontId="4"/>
  </si>
  <si>
    <t>特別支援計</t>
    <rPh sb="0" eb="2">
      <t>トクベツ</t>
    </rPh>
    <rPh sb="2" eb="4">
      <t>シエン</t>
    </rPh>
    <rPh sb="4" eb="5">
      <t>ケイ</t>
    </rPh>
    <phoneticPr fontId="4"/>
  </si>
  <si>
    <t>幼稚部</t>
    <phoneticPr fontId="4"/>
  </si>
  <si>
    <t>小学部</t>
    <phoneticPr fontId="4"/>
  </si>
  <si>
    <t>高等部</t>
    <rPh sb="0" eb="3">
      <t>コウトウブ</t>
    </rPh>
    <phoneticPr fontId="4"/>
  </si>
  <si>
    <t>高等部専攻科</t>
    <rPh sb="0" eb="3">
      <t>コウトウブ</t>
    </rPh>
    <rPh sb="3" eb="5">
      <t>センコウ</t>
    </rPh>
    <phoneticPr fontId="4"/>
  </si>
  <si>
    <t>小学部</t>
    <rPh sb="0" eb="1">
      <t>ショウ</t>
    </rPh>
    <rPh sb="1" eb="3">
      <t>ガクブ</t>
    </rPh>
    <phoneticPr fontId="4"/>
  </si>
  <si>
    <t>中学部</t>
    <rPh sb="0" eb="2">
      <t>チュウガク</t>
    </rPh>
    <rPh sb="2" eb="3">
      <t>ブ</t>
    </rPh>
    <phoneticPr fontId="4"/>
  </si>
  <si>
    <t>高    等    部</t>
    <rPh sb="0" eb="1">
      <t>コウ</t>
    </rPh>
    <rPh sb="5" eb="6">
      <t>トウ</t>
    </rPh>
    <rPh sb="10" eb="11">
      <t>ブ</t>
    </rPh>
    <phoneticPr fontId="4"/>
  </si>
  <si>
    <t>合　計</t>
    <rPh sb="0" eb="1">
      <t>ゴウ</t>
    </rPh>
    <rPh sb="2" eb="3">
      <t>ケイ</t>
    </rPh>
    <phoneticPr fontId="4"/>
  </si>
  <si>
    <t>幼</t>
  </si>
  <si>
    <t>単式学級</t>
    <phoneticPr fontId="4"/>
  </si>
  <si>
    <t>本     科</t>
  </si>
  <si>
    <t>　稚　部</t>
  </si>
  <si>
    <t>　１年</t>
  </si>
  <si>
    <t>　２年</t>
  </si>
  <si>
    <t>　３年</t>
  </si>
  <si>
    <t>　４年</t>
  </si>
  <si>
    <t>　５年</t>
  </si>
  <si>
    <t>　６年</t>
  </si>
  <si>
    <t>複式学級</t>
  </si>
  <si>
    <t>専攻科</t>
  </si>
  <si>
    <t>別科　</t>
  </si>
  <si>
    <t>計　</t>
  </si>
  <si>
    <t>学  校  名</t>
    <phoneticPr fontId="4"/>
  </si>
  <si>
    <t>金立特別支援</t>
    <phoneticPr fontId="4"/>
  </si>
  <si>
    <t>金立特別支援</t>
    <phoneticPr fontId="4"/>
  </si>
  <si>
    <t>大和特別支援</t>
    <phoneticPr fontId="4"/>
  </si>
  <si>
    <t>大和特別支援</t>
    <phoneticPr fontId="4"/>
  </si>
  <si>
    <t>中原特別支援</t>
    <phoneticPr fontId="4"/>
  </si>
  <si>
    <t>中原特別支援</t>
    <phoneticPr fontId="4"/>
  </si>
  <si>
    <r>
      <t>中原特支</t>
    </r>
    <r>
      <rPr>
        <i/>
        <sz val="8"/>
        <rFont val="ＭＳ 明朝"/>
        <family val="1"/>
        <charset val="128"/>
      </rPr>
      <t>鳥栖田代分校</t>
    </r>
    <rPh sb="0" eb="2">
      <t>ナカバル</t>
    </rPh>
    <rPh sb="2" eb="3">
      <t>トク</t>
    </rPh>
    <rPh sb="3" eb="4">
      <t>シ</t>
    </rPh>
    <rPh sb="4" eb="6">
      <t>トス</t>
    </rPh>
    <rPh sb="6" eb="8">
      <t>タシロ</t>
    </rPh>
    <rPh sb="8" eb="10">
      <t>ブンコウ</t>
    </rPh>
    <phoneticPr fontId="4"/>
  </si>
  <si>
    <r>
      <rPr>
        <i/>
        <sz val="6"/>
        <rFont val="ＭＳ 明朝"/>
        <family val="1"/>
        <charset val="128"/>
      </rPr>
      <t>中原特支</t>
    </r>
    <r>
      <rPr>
        <i/>
        <sz val="8"/>
        <rFont val="ＭＳ 明朝"/>
        <family val="1"/>
        <charset val="128"/>
      </rPr>
      <t>鳥栖田代分校</t>
    </r>
    <phoneticPr fontId="4"/>
  </si>
  <si>
    <t>伊万里特別支援</t>
    <rPh sb="3" eb="5">
      <t>トクベツ</t>
    </rPh>
    <rPh sb="5" eb="7">
      <t>シエン</t>
    </rPh>
    <phoneticPr fontId="4"/>
  </si>
  <si>
    <t>伊万里特別支援</t>
    <phoneticPr fontId="4"/>
  </si>
  <si>
    <t>唐津特別支援</t>
    <phoneticPr fontId="4"/>
  </si>
  <si>
    <r>
      <t>唐津特支</t>
    </r>
    <r>
      <rPr>
        <i/>
        <sz val="8"/>
        <rFont val="ＭＳ 明朝"/>
        <family val="1"/>
        <charset val="128"/>
      </rPr>
      <t>好学舎分校</t>
    </r>
    <rPh sb="0" eb="2">
      <t>カラツ</t>
    </rPh>
    <rPh sb="2" eb="3">
      <t>トク</t>
    </rPh>
    <rPh sb="3" eb="4">
      <t>シ</t>
    </rPh>
    <rPh sb="4" eb="6">
      <t>コウガク</t>
    </rPh>
    <rPh sb="6" eb="7">
      <t>シャ</t>
    </rPh>
    <rPh sb="7" eb="9">
      <t>ブンコウ</t>
    </rPh>
    <phoneticPr fontId="4"/>
  </si>
  <si>
    <r>
      <rPr>
        <i/>
        <sz val="6"/>
        <rFont val="ＭＳ 明朝"/>
        <family val="1"/>
        <charset val="128"/>
      </rPr>
      <t>唐津特支</t>
    </r>
    <r>
      <rPr>
        <i/>
        <sz val="8"/>
        <rFont val="ＭＳ 明朝"/>
        <family val="1"/>
        <charset val="128"/>
      </rPr>
      <t>好学舎分校</t>
    </r>
    <rPh sb="0" eb="2">
      <t>カラツ</t>
    </rPh>
    <rPh sb="4" eb="6">
      <t>コウガク</t>
    </rPh>
    <rPh sb="6" eb="7">
      <t>シャ</t>
    </rPh>
    <phoneticPr fontId="4"/>
  </si>
  <si>
    <t>うれしの特別支援</t>
    <phoneticPr fontId="4"/>
  </si>
  <si>
    <t>合計</t>
    <phoneticPr fontId="4"/>
  </si>
  <si>
    <t>本務教員数</t>
    <rPh sb="0" eb="2">
      <t>ホンム</t>
    </rPh>
    <rPh sb="2" eb="4">
      <t>キョウイン</t>
    </rPh>
    <rPh sb="4" eb="5">
      <t>カズ</t>
    </rPh>
    <phoneticPr fontId="4"/>
  </si>
  <si>
    <t>学校医等</t>
    <rPh sb="0" eb="2">
      <t>ガッコウ</t>
    </rPh>
    <rPh sb="2" eb="3">
      <t>イ</t>
    </rPh>
    <rPh sb="3" eb="4">
      <t>ナド</t>
    </rPh>
    <phoneticPr fontId="4"/>
  </si>
  <si>
    <t>主任等(再掲)</t>
    <phoneticPr fontId="4"/>
  </si>
  <si>
    <t>本務教員のうち
休職者等（再掲）</t>
    <rPh sb="0" eb="2">
      <t>ホンム</t>
    </rPh>
    <rPh sb="2" eb="4">
      <t>キョウイン</t>
    </rPh>
    <phoneticPr fontId="4"/>
  </si>
  <si>
    <t>本務教員のうち教委事務局や教育機関に勤務する者(再掲)</t>
    <rPh sb="0" eb="2">
      <t>ホンム</t>
    </rPh>
    <rPh sb="2" eb="4">
      <t>キョウイン</t>
    </rPh>
    <rPh sb="7" eb="8">
      <t>キョウ</t>
    </rPh>
    <rPh sb="8" eb="9">
      <t>イ</t>
    </rPh>
    <rPh sb="9" eb="12">
      <t>ジムキョク</t>
    </rPh>
    <rPh sb="13" eb="15">
      <t>キョウイク</t>
    </rPh>
    <rPh sb="15" eb="17">
      <t>キカン</t>
    </rPh>
    <rPh sb="18" eb="20">
      <t>キンム</t>
    </rPh>
    <rPh sb="22" eb="23">
      <t>モノ</t>
    </rPh>
    <rPh sb="24" eb="26">
      <t>サイケイ</t>
    </rPh>
    <phoneticPr fontId="4"/>
  </si>
  <si>
    <t>その他の者</t>
    <rPh sb="2" eb="3">
      <t>タ</t>
    </rPh>
    <rPh sb="4" eb="5">
      <t>モノ</t>
    </rPh>
    <phoneticPr fontId="4"/>
  </si>
  <si>
    <t>計</t>
    <phoneticPr fontId="4"/>
  </si>
  <si>
    <t>部主事</t>
  </si>
  <si>
    <t>免許状所有者</t>
    <rPh sb="0" eb="3">
      <t>メンキョジョウ</t>
    </rPh>
    <rPh sb="3" eb="6">
      <t>ショユウシャ</t>
    </rPh>
    <phoneticPr fontId="4"/>
  </si>
  <si>
    <t>寮務主任</t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</si>
  <si>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4"/>
  </si>
  <si>
    <t>司書教諭</t>
    <rPh sb="0" eb="2">
      <t>シショ</t>
    </rPh>
    <rPh sb="2" eb="4">
      <t>キョウユ</t>
    </rPh>
    <phoneticPr fontId="4"/>
  </si>
  <si>
    <t>舎監</t>
    <rPh sb="0" eb="1">
      <t>シャ</t>
    </rPh>
    <rPh sb="1" eb="2">
      <t>ラン</t>
    </rPh>
    <phoneticPr fontId="4"/>
  </si>
  <si>
    <t>寄宿舎指導員</t>
    <rPh sb="0" eb="3">
      <t>キシュクシャ</t>
    </rPh>
    <rPh sb="3" eb="6">
      <t>シドウイン</t>
    </rPh>
    <phoneticPr fontId="4"/>
  </si>
  <si>
    <t>事務職員</t>
    <phoneticPr fontId="4"/>
  </si>
  <si>
    <t>実習助手</t>
    <phoneticPr fontId="4"/>
  </si>
  <si>
    <t>組合専従</t>
    <phoneticPr fontId="4"/>
  </si>
  <si>
    <t>金立特別支援</t>
  </si>
  <si>
    <t>大和特別支援</t>
  </si>
  <si>
    <t>中原特別支援</t>
  </si>
  <si>
    <r>
      <t>中原特支</t>
    </r>
    <r>
      <rPr>
        <i/>
        <sz val="8"/>
        <rFont val="ＭＳ 明朝"/>
        <family val="1"/>
        <charset val="128"/>
      </rPr>
      <t>鳥栖田代分校</t>
    </r>
    <rPh sb="0" eb="2">
      <t>ナカハラ</t>
    </rPh>
    <rPh sb="2" eb="3">
      <t>トク</t>
    </rPh>
    <rPh sb="3" eb="4">
      <t>シ</t>
    </rPh>
    <rPh sb="4" eb="6">
      <t>トス</t>
    </rPh>
    <rPh sb="6" eb="8">
      <t>タシロ</t>
    </rPh>
    <rPh sb="8" eb="10">
      <t>ブンコウ</t>
    </rPh>
    <phoneticPr fontId="4"/>
  </si>
  <si>
    <t>伊万里特別支援</t>
  </si>
  <si>
    <t>唐津特別支援</t>
  </si>
  <si>
    <t>うれしの特別支援</t>
  </si>
  <si>
    <r>
      <t>①</t>
    </r>
    <r>
      <rPr>
        <vertAlign val="superscript"/>
        <sz val="11"/>
        <rFont val="ＭＳ 明朝"/>
        <family val="1"/>
        <charset val="128"/>
      </rPr>
      <t>-1　</t>
    </r>
    <r>
      <rPr>
        <sz val="11"/>
        <rFont val="ＭＳ 明朝"/>
        <family val="1"/>
        <charset val="128"/>
      </rPr>
      <t>学校別・学科別・学年別生徒数[全日制］</t>
    </r>
    <phoneticPr fontId="17"/>
  </si>
  <si>
    <r>
      <t>②</t>
    </r>
    <r>
      <rPr>
        <vertAlign val="superscript"/>
        <sz val="11"/>
        <rFont val="ＭＳ 明朝"/>
        <family val="1"/>
        <charset val="128"/>
      </rPr>
      <t>-1　</t>
    </r>
    <r>
      <rPr>
        <sz val="11"/>
        <rFont val="ＭＳ 明朝"/>
        <family val="1"/>
        <charset val="128"/>
      </rPr>
      <t>学校別・学科別・学年別生徒数[定時制]</t>
    </r>
    <phoneticPr fontId="17"/>
  </si>
  <si>
    <t>③　年令別生徒数[通信制]</t>
    <phoneticPr fontId="17"/>
  </si>
  <si>
    <t>④　教職員数（全定通）</t>
    <rPh sb="7" eb="8">
      <t>ゼン</t>
    </rPh>
    <rPh sb="8" eb="9">
      <t>テイ</t>
    </rPh>
    <rPh sb="9" eb="10">
      <t>ツウ</t>
    </rPh>
    <phoneticPr fontId="17"/>
  </si>
  <si>
    <t>①　児童・生徒数</t>
    <phoneticPr fontId="4"/>
  </si>
  <si>
    <t>②　学級数</t>
    <rPh sb="2" eb="4">
      <t>ガッキュウ</t>
    </rPh>
    <phoneticPr fontId="4"/>
  </si>
  <si>
    <t>③　教職員数</t>
    <rPh sb="2" eb="3">
      <t>キョウ</t>
    </rPh>
    <rPh sb="3" eb="6">
      <t>ショクインスウ</t>
    </rPh>
    <phoneticPr fontId="4"/>
  </si>
  <si>
    <t>伊万里実業</t>
    <rPh sb="0" eb="3">
      <t>イマリ</t>
    </rPh>
    <rPh sb="3" eb="5">
      <t>ジツギョウ</t>
    </rPh>
    <phoneticPr fontId="4"/>
  </si>
  <si>
    <t>計</t>
    <rPh sb="0" eb="1">
      <t>ケイ</t>
    </rPh>
    <phoneticPr fontId="4"/>
  </si>
  <si>
    <t>農林キャンパス</t>
    <rPh sb="0" eb="2">
      <t>ノウリン</t>
    </rPh>
    <phoneticPr fontId="4"/>
  </si>
  <si>
    <t>農業科</t>
    <phoneticPr fontId="4"/>
  </si>
  <si>
    <t>生物科学科</t>
    <rPh sb="0" eb="2">
      <t>セイブツ</t>
    </rPh>
    <rPh sb="2" eb="4">
      <t>カガク</t>
    </rPh>
    <rPh sb="4" eb="5">
      <t>カ</t>
    </rPh>
    <phoneticPr fontId="4"/>
  </si>
  <si>
    <t>森林環境科</t>
    <rPh sb="0" eb="2">
      <t>シンリン</t>
    </rPh>
    <rPh sb="2" eb="4">
      <t>カンキョウ</t>
    </rPh>
    <rPh sb="4" eb="5">
      <t>カ</t>
    </rPh>
    <phoneticPr fontId="4"/>
  </si>
  <si>
    <t>フードビジネス科</t>
    <rPh sb="7" eb="8">
      <t>カ</t>
    </rPh>
    <phoneticPr fontId="4"/>
  </si>
  <si>
    <t>計</t>
    <phoneticPr fontId="4"/>
  </si>
  <si>
    <t>商業科</t>
    <rPh sb="0" eb="3">
      <t>ショウギョウカ</t>
    </rPh>
    <phoneticPr fontId="4"/>
  </si>
  <si>
    <t>情報処理科</t>
    <phoneticPr fontId="4"/>
  </si>
  <si>
    <t>商業キャンパス</t>
    <phoneticPr fontId="4"/>
  </si>
  <si>
    <t>グローバルビジネス科</t>
    <rPh sb="9" eb="10">
      <t>カ</t>
    </rPh>
    <phoneticPr fontId="4"/>
  </si>
  <si>
    <t>伊万里実業</t>
    <rPh sb="0" eb="3">
      <t>イマリ</t>
    </rPh>
    <rPh sb="3" eb="5">
      <t>ジツギョウ</t>
    </rPh>
    <phoneticPr fontId="4"/>
  </si>
  <si>
    <t>（農林）</t>
  </si>
  <si>
    <t>（農林）</t>
    <rPh sb="1" eb="3">
      <t>ノウリン</t>
    </rPh>
    <phoneticPr fontId="4"/>
  </si>
  <si>
    <t>（商業）</t>
    <rPh sb="1" eb="3">
      <t>ショウギョウ</t>
    </rPh>
    <phoneticPr fontId="4"/>
  </si>
  <si>
    <t>伊万里実業</t>
    <phoneticPr fontId="4"/>
  </si>
  <si>
    <t>（商業）</t>
    <phoneticPr fontId="4"/>
  </si>
  <si>
    <t>学級(再掲）</t>
    <phoneticPr fontId="4"/>
  </si>
  <si>
    <t>訪問教育</t>
    <phoneticPr fontId="4"/>
  </si>
  <si>
    <t>伊万里実業</t>
    <rPh sb="0" eb="5">
      <t>イマリジツギョウ</t>
    </rPh>
    <phoneticPr fontId="4"/>
  </si>
  <si>
    <t>商業科</t>
    <phoneticPr fontId="4"/>
  </si>
  <si>
    <t>伊万里</t>
    <phoneticPr fontId="4"/>
  </si>
  <si>
    <t>警備員・その他</t>
    <rPh sb="0" eb="3">
      <t>ケイビイン</t>
    </rPh>
    <rPh sb="6" eb="7">
      <t>ホカ</t>
    </rPh>
    <phoneticPr fontId="4"/>
  </si>
  <si>
    <t>機械ｼｽﾃﾑ科</t>
    <rPh sb="0" eb="2">
      <t>キカイ</t>
    </rPh>
    <rPh sb="6" eb="7">
      <t>カ</t>
    </rPh>
    <phoneticPr fontId="4"/>
  </si>
  <si>
    <t>電子科</t>
    <rPh sb="0" eb="3">
      <t>デンシカ</t>
    </rPh>
    <phoneticPr fontId="4"/>
  </si>
  <si>
    <t>建築科</t>
    <phoneticPr fontId="4"/>
  </si>
  <si>
    <t>情報ｼｽﾃﾑ科</t>
    <rPh sb="0" eb="2">
      <t>ジョウホウ</t>
    </rPh>
    <rPh sb="6" eb="7">
      <t>カ</t>
    </rPh>
    <phoneticPr fontId="4"/>
  </si>
  <si>
    <t>電子情報科</t>
    <rPh sb="0" eb="2">
      <t>デンシ</t>
    </rPh>
    <rPh sb="2" eb="4">
      <t>ジョウホウ</t>
    </rPh>
    <rPh sb="4" eb="5">
      <t>カ</t>
    </rPh>
    <phoneticPr fontId="4"/>
  </si>
  <si>
    <t>本務教員のうち</t>
    <phoneticPr fontId="4"/>
  </si>
  <si>
    <t>介護休業</t>
    <rPh sb="0" eb="4">
      <t>カイゴキュウギョウ</t>
    </rPh>
    <phoneticPr fontId="4"/>
  </si>
  <si>
    <t>介護休業</t>
    <rPh sb="0" eb="2">
      <t>カイゴ</t>
    </rPh>
    <phoneticPr fontId="4"/>
  </si>
  <si>
    <t>技術職員</t>
    <rPh sb="0" eb="2">
      <t>ギジュツ</t>
    </rPh>
    <rPh sb="2" eb="4">
      <t>ショクイン</t>
    </rPh>
    <phoneticPr fontId="4"/>
  </si>
  <si>
    <t>（１１）私立中学校・高等学校</t>
    <phoneticPr fontId="4"/>
  </si>
  <si>
    <t>①　私立中学校（学級数及び生徒数）</t>
    <rPh sb="6" eb="7">
      <t>コウ</t>
    </rPh>
    <phoneticPr fontId="4"/>
  </si>
  <si>
    <t>③　私立高等学校（年令別生徒数）[通信制]</t>
    <rPh sb="2" eb="4">
      <t>シリツ</t>
    </rPh>
    <rPh sb="4" eb="6">
      <t>コウトウ</t>
    </rPh>
    <rPh sb="6" eb="8">
      <t>ガッコウ</t>
    </rPh>
    <rPh sb="9" eb="11">
      <t>ネンレイ</t>
    </rPh>
    <rPh sb="11" eb="12">
      <t>ベツ</t>
    </rPh>
    <rPh sb="12" eb="15">
      <t>セイトスウ</t>
    </rPh>
    <rPh sb="17" eb="20">
      <t>ツウシンセイ</t>
    </rPh>
    <phoneticPr fontId="4"/>
  </si>
  <si>
    <t>学級数　（学級）</t>
    <rPh sb="0" eb="2">
      <t>ガッキュウ</t>
    </rPh>
    <rPh sb="2" eb="3">
      <t>スウ</t>
    </rPh>
    <rPh sb="5" eb="7">
      <t>ガッキュウ</t>
    </rPh>
    <phoneticPr fontId="4"/>
  </si>
  <si>
    <t>生          徒          数　　（人）</t>
    <rPh sb="26" eb="27">
      <t>ニン</t>
    </rPh>
    <phoneticPr fontId="4"/>
  </si>
  <si>
    <t>学科名</t>
    <rPh sb="0" eb="2">
      <t>ガッカ</t>
    </rPh>
    <rPh sb="2" eb="3">
      <t>メイ</t>
    </rPh>
    <phoneticPr fontId="4"/>
  </si>
  <si>
    <t>区分</t>
    <rPh sb="0" eb="2">
      <t>クブン</t>
    </rPh>
    <phoneticPr fontId="4"/>
  </si>
  <si>
    <t>生　　　　徒　　　　数　　　　（人）</t>
    <rPh sb="0" eb="1">
      <t>セイ</t>
    </rPh>
    <rPh sb="5" eb="6">
      <t>ト</t>
    </rPh>
    <rPh sb="10" eb="11">
      <t>カズ</t>
    </rPh>
    <rPh sb="16" eb="17">
      <t>ニン</t>
    </rPh>
    <phoneticPr fontId="4"/>
  </si>
  <si>
    <t>学 校 名</t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</si>
  <si>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</si>
  <si>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</si>
  <si>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</si>
  <si>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佐賀清和</t>
  </si>
  <si>
    <t>龍谷</t>
  </si>
  <si>
    <t>敬徳</t>
    <rPh sb="0" eb="1">
      <t>ケイ</t>
    </rPh>
    <rPh sb="1" eb="2">
      <t>トク</t>
    </rPh>
    <phoneticPr fontId="4"/>
  </si>
  <si>
    <t>普通科</t>
    <rPh sb="0" eb="3">
      <t>フツウカ</t>
    </rPh>
    <phoneticPr fontId="4"/>
  </si>
  <si>
    <t>男</t>
    <rPh sb="0" eb="1">
      <t>オトコ</t>
    </rPh>
    <phoneticPr fontId="4"/>
  </si>
  <si>
    <t>弘学館</t>
  </si>
  <si>
    <t>女</t>
    <rPh sb="0" eb="1">
      <t>オンナ</t>
    </rPh>
    <phoneticPr fontId="4"/>
  </si>
  <si>
    <t>東明館</t>
  </si>
  <si>
    <t>成穎</t>
  </si>
  <si>
    <t>早稲田佐賀</t>
    <rPh sb="0" eb="3">
      <t>ワセダ</t>
    </rPh>
    <rPh sb="3" eb="5">
      <t>サガ</t>
    </rPh>
    <phoneticPr fontId="4"/>
  </si>
  <si>
    <t>④　私立中学校・高等学校教職員数（本務者）</t>
    <rPh sb="6" eb="7">
      <t>コウ</t>
    </rPh>
    <phoneticPr fontId="4"/>
  </si>
  <si>
    <t>（単位：人）</t>
    <phoneticPr fontId="4"/>
  </si>
  <si>
    <t>本　　　務　　　教　　　員　　　数</t>
    <phoneticPr fontId="4"/>
  </si>
  <si>
    <t>本　　　務　　　職　　　員　　　数</t>
    <phoneticPr fontId="4"/>
  </si>
  <si>
    <t>校長</t>
    <phoneticPr fontId="4"/>
  </si>
  <si>
    <t>教頭</t>
    <rPh sb="0" eb="2">
      <t>キョウトウ</t>
    </rPh>
    <phoneticPr fontId="4"/>
  </si>
  <si>
    <t>養護教諭</t>
    <rPh sb="0" eb="2">
      <t>ヨウゴ</t>
    </rPh>
    <rPh sb="2" eb="4">
      <t>キョウユ</t>
    </rPh>
    <phoneticPr fontId="4"/>
  </si>
  <si>
    <t>養護助教諭</t>
    <rPh sb="0" eb="2">
      <t>ヨウゴ</t>
    </rPh>
    <rPh sb="2" eb="3">
      <t>ジョ</t>
    </rPh>
    <rPh sb="3" eb="5">
      <t>キョウユ</t>
    </rPh>
    <phoneticPr fontId="4"/>
  </si>
  <si>
    <t>学校図書館事務員</t>
    <rPh sb="0" eb="2">
      <t>ガッコウ</t>
    </rPh>
    <rPh sb="2" eb="4">
      <t>トショ</t>
    </rPh>
    <rPh sb="4" eb="5">
      <t>カン</t>
    </rPh>
    <rPh sb="5" eb="8">
      <t>ジムイン</t>
    </rPh>
    <phoneticPr fontId="4"/>
  </si>
  <si>
    <t>技術職員
養護職員</t>
    <rPh sb="0" eb="2">
      <t>ギジュツ</t>
    </rPh>
    <rPh sb="2" eb="4">
      <t>ショクイン</t>
    </rPh>
    <rPh sb="5" eb="7">
      <t>ヨウゴ</t>
    </rPh>
    <rPh sb="7" eb="9">
      <t>ショクイン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</si>
  <si>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</si>
  <si>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4"/>
  </si>
  <si>
    <t>警備員・その他</t>
  </si>
  <si>
    <t>学科名</t>
  </si>
  <si>
    <t>合　　　　　計</t>
    <rPh sb="0" eb="1">
      <t>ア</t>
    </rPh>
    <rPh sb="6" eb="7">
      <t>ケイ</t>
    </rPh>
    <phoneticPr fontId="4"/>
  </si>
  <si>
    <t>（中学校）</t>
    <rPh sb="1" eb="4">
      <t>チュウガッコウ</t>
    </rPh>
    <phoneticPr fontId="4"/>
  </si>
  <si>
    <t>佐賀女子</t>
  </si>
  <si>
    <t>食物科</t>
    <rPh sb="0" eb="2">
      <t>ショクモツ</t>
    </rPh>
    <phoneticPr fontId="4"/>
  </si>
  <si>
    <t>中学校計</t>
  </si>
  <si>
    <t>トータル　　　ビューティ科</t>
    <rPh sb="11" eb="12">
      <t>カ</t>
    </rPh>
    <phoneticPr fontId="4"/>
  </si>
  <si>
    <t>（全日制）</t>
    <rPh sb="1" eb="2">
      <t>ゼン</t>
    </rPh>
    <rPh sb="2" eb="3">
      <t>ニチ</t>
    </rPh>
    <rPh sb="3" eb="4">
      <t>セイ</t>
    </rPh>
    <phoneticPr fontId="4"/>
  </si>
  <si>
    <t>衛生看護科</t>
    <rPh sb="0" eb="2">
      <t>エイセイ</t>
    </rPh>
    <phoneticPr fontId="4"/>
  </si>
  <si>
    <t>佐賀学園</t>
  </si>
  <si>
    <t>北陵</t>
  </si>
  <si>
    <t>敬徳</t>
  </si>
  <si>
    <t>自動車科</t>
    <rPh sb="0" eb="4">
      <t>ジドウシャカ</t>
    </rPh>
    <phoneticPr fontId="4"/>
  </si>
  <si>
    <t>全日制計</t>
    <rPh sb="0" eb="3">
      <t>ゼンニチセイ</t>
    </rPh>
    <phoneticPr fontId="4"/>
  </si>
  <si>
    <t>航空科</t>
    <rPh sb="0" eb="3">
      <t>コウクウカ</t>
    </rPh>
    <phoneticPr fontId="4"/>
  </si>
  <si>
    <t>（通信制）</t>
    <rPh sb="1" eb="4">
      <t>ツウシンセイ</t>
    </rPh>
    <phoneticPr fontId="4"/>
  </si>
  <si>
    <t>敬徳</t>
    <phoneticPr fontId="4"/>
  </si>
  <si>
    <t>自動車
整備科</t>
    <rPh sb="0" eb="3">
      <t>ジドウシャ</t>
    </rPh>
    <rPh sb="4" eb="6">
      <t>セイビ</t>
    </rPh>
    <rPh sb="6" eb="7">
      <t>カ</t>
    </rPh>
    <phoneticPr fontId="4"/>
  </si>
  <si>
    <t>※生徒数合計の(   )は専攻科で外書</t>
    <rPh sb="4" eb="6">
      <t>ゴウケイ</t>
    </rPh>
    <phoneticPr fontId="4"/>
  </si>
  <si>
    <t>（８）国立幼稚園</t>
    <rPh sb="5" eb="8">
      <t>ヨウチエン</t>
    </rPh>
    <phoneticPr fontId="4"/>
  </si>
  <si>
    <t>教職員数・園児数・学級数</t>
    <rPh sb="0" eb="1">
      <t>キョウ</t>
    </rPh>
    <rPh sb="1" eb="4">
      <t>ショクインスウ</t>
    </rPh>
    <rPh sb="5" eb="7">
      <t>エンジ</t>
    </rPh>
    <rPh sb="7" eb="8">
      <t>スウ</t>
    </rPh>
    <rPh sb="9" eb="11">
      <t>ガッキュウ</t>
    </rPh>
    <rPh sb="11" eb="12">
      <t>スウ</t>
    </rPh>
    <phoneticPr fontId="4"/>
  </si>
  <si>
    <t>（単位：人、学級）</t>
    <rPh sb="6" eb="8">
      <t>ガッキュウ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</si>
  <si>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</si>
  <si>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園　　　　　児　　　　　数　　　　　（人）</t>
    <rPh sb="0" eb="1">
      <t>エン</t>
    </rPh>
    <rPh sb="6" eb="7">
      <t>ジ</t>
    </rPh>
    <rPh sb="12" eb="13">
      <t>スウ</t>
    </rPh>
    <rPh sb="19" eb="20">
      <t>ニン</t>
    </rPh>
    <phoneticPr fontId="4"/>
  </si>
  <si>
    <t>学級数</t>
    <rPh sb="0" eb="2">
      <t>ガッキュウ</t>
    </rPh>
    <rPh sb="2" eb="3">
      <t>スウ</t>
    </rPh>
    <phoneticPr fontId="4"/>
  </si>
  <si>
    <t>園名</t>
    <rPh sb="0" eb="1">
      <t>エン</t>
    </rPh>
    <phoneticPr fontId="4"/>
  </si>
  <si>
    <t>園長</t>
    <rPh sb="0" eb="2">
      <t>エンチョウ</t>
    </rPh>
    <phoneticPr fontId="4"/>
  </si>
  <si>
    <t>副園長</t>
    <rPh sb="0" eb="1">
      <t>フク</t>
    </rPh>
    <rPh sb="1" eb="3">
      <t>エンチョウ</t>
    </rPh>
    <phoneticPr fontId="4"/>
  </si>
  <si>
    <t>主幹教諭</t>
    <rPh sb="0" eb="2">
      <t>シュカン</t>
    </rPh>
    <rPh sb="2" eb="4">
      <t>キョウユ</t>
    </rPh>
    <phoneticPr fontId="8"/>
  </si>
  <si>
    <t>教諭</t>
    <rPh sb="0" eb="2">
      <t>キョウユ</t>
    </rPh>
    <phoneticPr fontId="8"/>
  </si>
  <si>
    <t>教育補助員</t>
    <rPh sb="0" eb="2">
      <t>キョウイク</t>
    </rPh>
    <rPh sb="2" eb="5">
      <t>ホジョイン</t>
    </rPh>
    <phoneticPr fontId="4"/>
  </si>
  <si>
    <t>その他</t>
    <rPh sb="2" eb="3">
      <t>ホカ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</si>
  <si>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</si>
  <si>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</si>
  <si>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</si>
  <si>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合計</t>
    <rPh sb="0" eb="2">
      <t>ゴウケイ</t>
    </rPh>
    <phoneticPr fontId="4"/>
  </si>
  <si>
    <t>佐賀大学教育学部
附属幼稚園</t>
    <rPh sb="11" eb="14">
      <t>ヨウチエン</t>
    </rPh>
    <phoneticPr fontId="4"/>
  </si>
  <si>
    <t>（９）国立小・中学校</t>
    <phoneticPr fontId="4"/>
  </si>
  <si>
    <t xml:space="preserve"> </t>
    <phoneticPr fontId="4"/>
  </si>
  <si>
    <t>①　学級数及び児童・生徒数</t>
    <rPh sb="2" eb="4">
      <t>ガッキュウ</t>
    </rPh>
    <rPh sb="4" eb="5">
      <t>スウ</t>
    </rPh>
    <rPh sb="5" eb="6">
      <t>オヨ</t>
    </rPh>
    <rPh sb="7" eb="9">
      <t>ジドウ</t>
    </rPh>
    <rPh sb="10" eb="12">
      <t>セイト</t>
    </rPh>
    <rPh sb="12" eb="13">
      <t>スウ</t>
    </rPh>
    <phoneticPr fontId="8"/>
  </si>
  <si>
    <t>学校名</t>
    <rPh sb="0" eb="2">
      <t>ガッコウ</t>
    </rPh>
    <rPh sb="2" eb="3">
      <t>メイ</t>
    </rPh>
    <phoneticPr fontId="8"/>
  </si>
  <si>
    <t>学　　級　　数　（学級）</t>
    <rPh sb="0" eb="1">
      <t>ガク</t>
    </rPh>
    <rPh sb="3" eb="4">
      <t>キュウ</t>
    </rPh>
    <rPh sb="6" eb="7">
      <t>スウ</t>
    </rPh>
    <rPh sb="9" eb="11">
      <t>ガッキュウ</t>
    </rPh>
    <phoneticPr fontId="8"/>
  </si>
  <si>
    <t>児　　　　　　　　童　　　　　　　　・　　　　　　　　生　　　　　　　　徒　　　　　　　　数　　　　　　（人）</t>
    <rPh sb="0" eb="1">
      <t>ジ</t>
    </rPh>
    <rPh sb="9" eb="10">
      <t>ワラベ</t>
    </rPh>
    <rPh sb="27" eb="28">
      <t>セイ</t>
    </rPh>
    <rPh sb="36" eb="37">
      <t>ト</t>
    </rPh>
    <rPh sb="45" eb="46">
      <t>スウ</t>
    </rPh>
    <rPh sb="53" eb="54">
      <t>ニン</t>
    </rPh>
    <phoneticPr fontId="8"/>
  </si>
  <si>
    <t>1年</t>
    <rPh sb="1" eb="2">
      <t>ネン</t>
    </rPh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</si>
  <si>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</si>
  <si>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</si>
  <si>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</si>
  <si>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5年</t>
    <rPh sb="1" eb="2">
      <t>ネン</t>
    </rPh>
    <phoneticPr fontId="8"/>
  </si>
  <si>
    <t>6年</t>
    <rPh sb="1" eb="2">
      <t>ネン</t>
    </rPh>
    <phoneticPr fontId="8"/>
  </si>
  <si>
    <t>合計</t>
    <rPh sb="0" eb="2">
      <t>ゴウケイ</t>
    </rPh>
    <phoneticPr fontId="8"/>
  </si>
  <si>
    <t>合計</t>
    <rPh sb="0" eb="1">
      <t>ゴウ</t>
    </rPh>
    <rPh sb="1" eb="2">
      <t>ケイ</t>
    </rPh>
    <phoneticPr fontId="8"/>
  </si>
  <si>
    <t>佐賀大学教育学部
附属小学校</t>
    <phoneticPr fontId="4"/>
  </si>
  <si>
    <t>佐賀大学教育学部
附属中学校</t>
    <phoneticPr fontId="4"/>
  </si>
  <si>
    <t>②　教職員数</t>
    <rPh sb="2" eb="3">
      <t>キョウ</t>
    </rPh>
    <rPh sb="3" eb="6">
      <t>ショクインスウ</t>
    </rPh>
    <phoneticPr fontId="4"/>
  </si>
  <si>
    <t>校　　長</t>
    <phoneticPr fontId="4"/>
  </si>
  <si>
    <t>学校図書
事務員</t>
    <rPh sb="0" eb="2">
      <t>ガッコウ</t>
    </rPh>
    <rPh sb="2" eb="4">
      <t>トショ</t>
    </rPh>
    <rPh sb="5" eb="8">
      <t>ジムイン</t>
    </rPh>
    <phoneticPr fontId="4"/>
  </si>
  <si>
    <t>養護職員
(看護師等)</t>
    <rPh sb="0" eb="2">
      <t>ヨウゴ</t>
    </rPh>
    <rPh sb="2" eb="4">
      <t>ショクイン</t>
    </rPh>
    <rPh sb="6" eb="8">
      <t>カンゴ</t>
    </rPh>
    <rPh sb="8" eb="9">
      <t>シ</t>
    </rPh>
    <rPh sb="9" eb="10">
      <t>トウ</t>
    </rPh>
    <phoneticPr fontId="4"/>
  </si>
  <si>
    <t>学校給食
調理従事員</t>
    <rPh sb="0" eb="2">
      <t>ガッコウ</t>
    </rPh>
    <rPh sb="2" eb="4">
      <t>キュウショク</t>
    </rPh>
    <rPh sb="5" eb="7">
      <t>チョウリ</t>
    </rPh>
    <rPh sb="7" eb="9">
      <t>ジュウジ</t>
    </rPh>
    <rPh sb="9" eb="10">
      <t>イン</t>
    </rPh>
    <phoneticPr fontId="8"/>
  </si>
  <si>
    <t>用務員</t>
    <rPh sb="0" eb="3">
      <t>ヨウムイン</t>
    </rPh>
    <phoneticPr fontId="8"/>
  </si>
  <si>
    <t>警備員・
その他</t>
    <rPh sb="0" eb="3">
      <t>ケイビイン</t>
    </rPh>
    <rPh sb="7" eb="8">
      <t>タ</t>
    </rPh>
    <phoneticPr fontId="4"/>
  </si>
  <si>
    <t>学校名</t>
    <rPh sb="1" eb="2">
      <t>コウ</t>
    </rPh>
    <phoneticPr fontId="4"/>
  </si>
  <si>
    <t>（１０）国立特別支援学校</t>
    <rPh sb="4" eb="6">
      <t>コクリツ</t>
    </rPh>
    <rPh sb="6" eb="8">
      <t>トクベツ</t>
    </rPh>
    <rPh sb="8" eb="10">
      <t>シエン</t>
    </rPh>
    <rPh sb="10" eb="12">
      <t>ガッコウ</t>
    </rPh>
    <phoneticPr fontId="4"/>
  </si>
  <si>
    <t>①　学級数</t>
    <phoneticPr fontId="4"/>
  </si>
  <si>
    <t>中  学  部</t>
  </si>
  <si>
    <t>高  等  部</t>
  </si>
  <si>
    <t>複式</t>
  </si>
  <si>
    <t>佐賀大学教育学部
附属特別支援学校</t>
    <rPh sb="11" eb="13">
      <t>トクベツ</t>
    </rPh>
    <rPh sb="13" eb="15">
      <t>シエン</t>
    </rPh>
    <phoneticPr fontId="4"/>
  </si>
  <si>
    <t>②　児童・生徒数</t>
    <phoneticPr fontId="4"/>
  </si>
  <si>
    <t>児　　　　　　　　童　　　　　　　　・　　　　　　　　生　　　　　　　　徒　　　　　　　　数　　　　　　（人）</t>
    <phoneticPr fontId="4"/>
  </si>
  <si>
    <t>１年</t>
    <phoneticPr fontId="4"/>
  </si>
  <si>
    <t>佐賀大学教育学部</t>
    <rPh sb="6" eb="8">
      <t>ガクブ</t>
    </rPh>
    <phoneticPr fontId="4"/>
  </si>
  <si>
    <t>附属特別支援学校</t>
    <rPh sb="2" eb="4">
      <t>トクベツ</t>
    </rPh>
    <rPh sb="4" eb="6">
      <t>シエン</t>
    </rPh>
    <rPh sb="6" eb="8">
      <t>ガッコウ</t>
    </rPh>
    <phoneticPr fontId="4"/>
  </si>
  <si>
    <t>③　教職員数</t>
    <phoneticPr fontId="4"/>
  </si>
  <si>
    <t>事務職員</t>
  </si>
  <si>
    <t>警備員・
その他</t>
    <phoneticPr fontId="4"/>
  </si>
  <si>
    <t>学校名</t>
    <rPh sb="2" eb="3">
      <t>メイ</t>
    </rPh>
    <phoneticPr fontId="4"/>
  </si>
  <si>
    <t>学校医</t>
    <rPh sb="2" eb="3">
      <t>イ</t>
    </rPh>
    <phoneticPr fontId="4"/>
  </si>
  <si>
    <t>（３）公立小学校</t>
    <phoneticPr fontId="4"/>
  </si>
  <si>
    <t>①　学級数及び児童数</t>
    <phoneticPr fontId="4"/>
  </si>
  <si>
    <t>市町名</t>
    <phoneticPr fontId="4"/>
  </si>
  <si>
    <t>学校名</t>
    <phoneticPr fontId="4"/>
  </si>
  <si>
    <t>学        級        数　　（学級）</t>
    <rPh sb="0" eb="1">
      <t>ガク</t>
    </rPh>
    <rPh sb="9" eb="10">
      <t>キュウ</t>
    </rPh>
    <rPh sb="18" eb="19">
      <t>スウ</t>
    </rPh>
    <rPh sb="22" eb="24">
      <t>ガッキュウ</t>
    </rPh>
    <phoneticPr fontId="4"/>
  </si>
  <si>
    <t>学　　　　　年　　　　　別　　　　　児　　　　　童　　　　　数　　（人）</t>
    <rPh sb="34" eb="35">
      <t>ニン</t>
    </rPh>
    <phoneticPr fontId="4"/>
  </si>
  <si>
    <t>再掲
特別支援学級
児童数(人)</t>
    <rPh sb="0" eb="2">
      <t>サイケイ</t>
    </rPh>
    <rPh sb="3" eb="5">
      <t>トクベツ</t>
    </rPh>
    <rPh sb="5" eb="7">
      <t>シエン</t>
    </rPh>
    <rPh sb="7" eb="9">
      <t>ガッキュウ</t>
    </rPh>
    <rPh sb="10" eb="12">
      <t>ジドウ</t>
    </rPh>
    <rPh sb="12" eb="13">
      <t>スウ</t>
    </rPh>
    <rPh sb="14" eb="15">
      <t>ニン</t>
    </rPh>
    <phoneticPr fontId="4"/>
  </si>
  <si>
    <t>複式
学級</t>
    <rPh sb="3" eb="5">
      <t>ガッキュウ</t>
    </rPh>
    <phoneticPr fontId="4"/>
  </si>
  <si>
    <t>特別
支援
学級</t>
    <rPh sb="0" eb="2">
      <t>トクベツ</t>
    </rPh>
    <rPh sb="3" eb="5">
      <t>シエン</t>
    </rPh>
    <rPh sb="6" eb="8">
      <t>ガッキュウ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</si>
  <si>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</si>
  <si>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</si>
  <si>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</si>
  <si>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男</t>
    <phoneticPr fontId="4"/>
  </si>
  <si>
    <t>佐賀市</t>
  </si>
  <si>
    <t>勧興</t>
  </si>
  <si>
    <t>循誘</t>
  </si>
  <si>
    <t>日新</t>
  </si>
  <si>
    <t>赤松</t>
  </si>
  <si>
    <t>神野</t>
  </si>
  <si>
    <t>西与賀</t>
  </si>
  <si>
    <t>嘉瀬</t>
  </si>
  <si>
    <t>巨勢</t>
  </si>
  <si>
    <t>兵庫</t>
  </si>
  <si>
    <t>高木瀬</t>
  </si>
  <si>
    <t>北川副</t>
  </si>
  <si>
    <t>本庄</t>
  </si>
  <si>
    <t>鍋島</t>
  </si>
  <si>
    <t>金立</t>
    <rPh sb="1" eb="2">
      <t>タ</t>
    </rPh>
    <phoneticPr fontId="5"/>
  </si>
  <si>
    <t>久保泉</t>
  </si>
  <si>
    <t>芙蓉</t>
  </si>
  <si>
    <t>新栄</t>
  </si>
  <si>
    <t>若楠</t>
  </si>
  <si>
    <t>開成</t>
  </si>
  <si>
    <t>諸富北</t>
  </si>
  <si>
    <t>諸富南</t>
  </si>
  <si>
    <t>中川副</t>
  </si>
  <si>
    <t>大詫間</t>
  </si>
  <si>
    <t>南川副</t>
  </si>
  <si>
    <t>西川副</t>
  </si>
  <si>
    <t>東与賀</t>
  </si>
  <si>
    <t>思斉</t>
  </si>
  <si>
    <t>春日</t>
  </si>
  <si>
    <t>川上</t>
  </si>
  <si>
    <t>松梅</t>
  </si>
  <si>
    <t>春日北</t>
  </si>
  <si>
    <t>富士</t>
  </si>
  <si>
    <t>北山</t>
  </si>
  <si>
    <t>北山東部</t>
  </si>
  <si>
    <t>三瀬</t>
  </si>
  <si>
    <t>佐賀市計</t>
  </si>
  <si>
    <t>唐津市</t>
  </si>
  <si>
    <t>東唐津</t>
    <phoneticPr fontId="28"/>
  </si>
  <si>
    <t>東唐津</t>
  </si>
  <si>
    <t>外町</t>
  </si>
  <si>
    <t>うち分校３校</t>
    <rPh sb="2" eb="4">
      <t>ブンコウ</t>
    </rPh>
    <rPh sb="5" eb="6">
      <t>コウ</t>
    </rPh>
    <phoneticPr fontId="4"/>
  </si>
  <si>
    <t>長松</t>
  </si>
  <si>
    <t>西唐津</t>
  </si>
  <si>
    <t>竹木場</t>
  </si>
  <si>
    <t>高島</t>
  </si>
  <si>
    <t>佐志</t>
  </si>
  <si>
    <t>鏡山</t>
  </si>
  <si>
    <t>久里</t>
  </si>
  <si>
    <t>鬼塚</t>
  </si>
  <si>
    <t>大良</t>
  </si>
  <si>
    <t>湊</t>
  </si>
  <si>
    <t>成和</t>
  </si>
  <si>
    <t>大志</t>
  </si>
  <si>
    <t>浜崎</t>
  </si>
  <si>
    <t>虹の松原分校</t>
  </si>
  <si>
    <t>玉島</t>
  </si>
  <si>
    <t>平原</t>
  </si>
  <si>
    <t>相知</t>
  </si>
  <si>
    <t>伊岐佐</t>
  </si>
  <si>
    <t>北波多</t>
  </si>
  <si>
    <t>切木</t>
  </si>
  <si>
    <t>向島分校</t>
    <rPh sb="2" eb="4">
      <t>ブンコウ</t>
    </rPh>
    <phoneticPr fontId="4"/>
  </si>
  <si>
    <t>名護屋</t>
  </si>
  <si>
    <t>馬渡</t>
  </si>
  <si>
    <t>加唐</t>
  </si>
  <si>
    <t>松島分校</t>
    <rPh sb="0" eb="2">
      <t>マツシマ</t>
    </rPh>
    <rPh sb="2" eb="4">
      <t>ブンコウ</t>
    </rPh>
    <phoneticPr fontId="5"/>
  </si>
  <si>
    <t>打上</t>
  </si>
  <si>
    <t>呼子</t>
  </si>
  <si>
    <t>小川</t>
    <rPh sb="0" eb="2">
      <t>オガワ</t>
    </rPh>
    <phoneticPr fontId="5"/>
  </si>
  <si>
    <t>七山</t>
  </si>
  <si>
    <t>唐津市計</t>
  </si>
  <si>
    <t>鳥栖市</t>
  </si>
  <si>
    <t>鳥栖北</t>
  </si>
  <si>
    <t>田代</t>
  </si>
  <si>
    <t>基里</t>
  </si>
  <si>
    <t>麓</t>
  </si>
  <si>
    <t>旭</t>
  </si>
  <si>
    <t>若葉</t>
  </si>
  <si>
    <t>弥生が丘</t>
  </si>
  <si>
    <t>鳥栖市計</t>
  </si>
  <si>
    <t>伊万里市</t>
  </si>
  <si>
    <t>牧島</t>
  </si>
  <si>
    <t>大坪</t>
  </si>
  <si>
    <t>大川内</t>
  </si>
  <si>
    <t>黒川</t>
  </si>
  <si>
    <t>波多津</t>
  </si>
  <si>
    <t>大川</t>
  </si>
  <si>
    <t>松浦</t>
  </si>
  <si>
    <t>二里</t>
  </si>
  <si>
    <t>東山代</t>
  </si>
  <si>
    <t>山代東</t>
  </si>
  <si>
    <t>山代西</t>
  </si>
  <si>
    <t>立花</t>
    <rPh sb="0" eb="2">
      <t>タチバナ</t>
    </rPh>
    <phoneticPr fontId="5"/>
  </si>
  <si>
    <t>伊万里市計</t>
  </si>
  <si>
    <t>武雄市</t>
  </si>
  <si>
    <t>朝日</t>
  </si>
  <si>
    <t>若木</t>
  </si>
  <si>
    <t>武内</t>
  </si>
  <si>
    <t>西川登</t>
  </si>
  <si>
    <t>東川登</t>
  </si>
  <si>
    <t>橘</t>
  </si>
  <si>
    <t>御船が丘</t>
  </si>
  <si>
    <t>山内東</t>
  </si>
  <si>
    <t>犬走分校</t>
  </si>
  <si>
    <t>舟原分校</t>
  </si>
  <si>
    <t>山内西</t>
  </si>
  <si>
    <t>立野川内分校</t>
    <rPh sb="0" eb="1">
      <t>タ</t>
    </rPh>
    <phoneticPr fontId="5"/>
  </si>
  <si>
    <t>北方</t>
  </si>
  <si>
    <t>武雄市計</t>
  </si>
  <si>
    <t>鹿島市</t>
  </si>
  <si>
    <t>鹿島</t>
  </si>
  <si>
    <t>能古見</t>
  </si>
  <si>
    <t>うち分校１校</t>
    <rPh sb="2" eb="4">
      <t>ブンコウ</t>
    </rPh>
    <rPh sb="5" eb="6">
      <t>コウ</t>
    </rPh>
    <phoneticPr fontId="4"/>
  </si>
  <si>
    <t>古枝</t>
  </si>
  <si>
    <t>浜</t>
  </si>
  <si>
    <t>北鹿島</t>
  </si>
  <si>
    <t>七浦</t>
  </si>
  <si>
    <t>音成分校</t>
  </si>
  <si>
    <t>明倫</t>
  </si>
  <si>
    <t>鹿島市計</t>
  </si>
  <si>
    <t>小城市</t>
  </si>
  <si>
    <t>桜岡</t>
  </si>
  <si>
    <t>三里</t>
  </si>
  <si>
    <t>晴田</t>
  </si>
  <si>
    <t>岩松</t>
  </si>
  <si>
    <t>三日月</t>
  </si>
  <si>
    <t>砥川</t>
  </si>
  <si>
    <t>芦刈</t>
  </si>
  <si>
    <t>小城市計</t>
  </si>
  <si>
    <t>嬉野市</t>
  </si>
  <si>
    <t>嬉野</t>
    <phoneticPr fontId="28"/>
  </si>
  <si>
    <t>嬉野</t>
  </si>
  <si>
    <t>大野原</t>
  </si>
  <si>
    <t>吉田</t>
  </si>
  <si>
    <t>轟</t>
  </si>
  <si>
    <t>五町田</t>
  </si>
  <si>
    <t>谷所分校</t>
  </si>
  <si>
    <t>久間</t>
  </si>
  <si>
    <t>塩田</t>
  </si>
  <si>
    <t>大草野</t>
  </si>
  <si>
    <t>嬉野市計</t>
  </si>
  <si>
    <t>神埼市</t>
  </si>
  <si>
    <t>西郷</t>
  </si>
  <si>
    <t>仁比山</t>
  </si>
  <si>
    <t>千代田東部</t>
  </si>
  <si>
    <t>千代田中部</t>
  </si>
  <si>
    <t>千代田西部</t>
  </si>
  <si>
    <t>脊振</t>
  </si>
  <si>
    <t>神埼市計</t>
  </si>
  <si>
    <t>吉野ヶ里町</t>
  </si>
  <si>
    <t>三田川</t>
  </si>
  <si>
    <t>東脊振</t>
    <phoneticPr fontId="4"/>
  </si>
  <si>
    <t>東脊振</t>
  </si>
  <si>
    <t>神埼郡計</t>
  </si>
  <si>
    <t>基山町</t>
  </si>
  <si>
    <t>基山</t>
  </si>
  <si>
    <t>若基</t>
  </si>
  <si>
    <t>基山町計</t>
    <rPh sb="0" eb="3">
      <t>キヤマチョウ</t>
    </rPh>
    <rPh sb="3" eb="4">
      <t>ケイ</t>
    </rPh>
    <phoneticPr fontId="4"/>
  </si>
  <si>
    <t>上峰町</t>
  </si>
  <si>
    <t>上峰</t>
  </si>
  <si>
    <t>みやき町</t>
  </si>
  <si>
    <t>中原</t>
  </si>
  <si>
    <t>北茂安</t>
  </si>
  <si>
    <t>三根東</t>
  </si>
  <si>
    <t>三根西</t>
  </si>
  <si>
    <t>みやき町計</t>
    <rPh sb="3" eb="4">
      <t>チョウ</t>
    </rPh>
    <rPh sb="4" eb="5">
      <t>ケイ</t>
    </rPh>
    <phoneticPr fontId="4"/>
  </si>
  <si>
    <t>三養基郡計</t>
  </si>
  <si>
    <t>有田町</t>
  </si>
  <si>
    <t>有田</t>
  </si>
  <si>
    <t>有田中部</t>
  </si>
  <si>
    <t>曲川</t>
  </si>
  <si>
    <t>大山</t>
  </si>
  <si>
    <t>西松浦郡計</t>
  </si>
  <si>
    <t>江北町</t>
  </si>
  <si>
    <t>江北</t>
  </si>
  <si>
    <t>白石町</t>
  </si>
  <si>
    <t>須古</t>
  </si>
  <si>
    <t>六角</t>
  </si>
  <si>
    <t>白石</t>
  </si>
  <si>
    <t>北明</t>
  </si>
  <si>
    <t>福富</t>
  </si>
  <si>
    <t>有明東</t>
  </si>
  <si>
    <t>有明西</t>
  </si>
  <si>
    <t>有明南</t>
  </si>
  <si>
    <t>白石町計</t>
    <rPh sb="0" eb="3">
      <t>シロイシチョウ</t>
    </rPh>
    <rPh sb="3" eb="4">
      <t>ケイ</t>
    </rPh>
    <phoneticPr fontId="4"/>
  </si>
  <si>
    <t>杵島郡計</t>
  </si>
  <si>
    <t>太良町</t>
  </si>
  <si>
    <t>多良</t>
  </si>
  <si>
    <t>大浦</t>
  </si>
  <si>
    <t>藤津郡計</t>
  </si>
  <si>
    <t>市 部 計</t>
  </si>
  <si>
    <t>郡 部 計</t>
  </si>
  <si>
    <t>県　　計</t>
  </si>
  <si>
    <t>②　教職員数</t>
    <phoneticPr fontId="4"/>
  </si>
  <si>
    <t>本  　　務　  　教　  　員　  　数</t>
    <phoneticPr fontId="4"/>
  </si>
  <si>
    <t>本　　　務　　　職　　　員　　　数</t>
    <rPh sb="0" eb="1">
      <t>ホン</t>
    </rPh>
    <rPh sb="4" eb="5">
      <t>ツトム</t>
    </rPh>
    <rPh sb="8" eb="9">
      <t>ショク</t>
    </rPh>
    <rPh sb="12" eb="13">
      <t>イン</t>
    </rPh>
    <rPh sb="16" eb="17">
      <t>カズ</t>
    </rPh>
    <phoneticPr fontId="4"/>
  </si>
  <si>
    <t>学 校 医 等</t>
  </si>
  <si>
    <t>主 任 等</t>
  </si>
  <si>
    <t>本 務 教 員 の う ち</t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</si>
  <si>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4"/>
  </si>
  <si>
    <t>負 担 法 以 外 の 職 員</t>
    <phoneticPr fontId="4"/>
  </si>
  <si>
    <t>( 再 掲 )</t>
  </si>
  <si>
    <t>休 職 者 等 (再 掲)</t>
  </si>
  <si>
    <t>市 町 名</t>
    <phoneticPr fontId="4"/>
  </si>
  <si>
    <t>校　長</t>
  </si>
  <si>
    <t>教　頭</t>
  </si>
  <si>
    <t>講　師</t>
  </si>
  <si>
    <t>教員</t>
    <phoneticPr fontId="4"/>
  </si>
  <si>
    <t>学校図書館事務員</t>
    <phoneticPr fontId="4"/>
  </si>
  <si>
    <t>用務員</t>
    <phoneticPr fontId="4"/>
  </si>
  <si>
    <t>警備員・その他</t>
    <phoneticPr fontId="4"/>
  </si>
  <si>
    <t>職務上疾病</t>
    <phoneticPr fontId="4"/>
  </si>
  <si>
    <t>介護休業</t>
    <rPh sb="0" eb="2">
      <t>カイゴ</t>
    </rPh>
    <rPh sb="2" eb="4">
      <t>キュウギョウ</t>
    </rPh>
    <phoneticPr fontId="4"/>
  </si>
  <si>
    <t>教委事務局等勤務者・
その他</t>
    <rPh sb="0" eb="2">
      <t>キョウイ</t>
    </rPh>
    <rPh sb="2" eb="5">
      <t>ジムキョク</t>
    </rPh>
    <rPh sb="5" eb="6">
      <t>トウ</t>
    </rPh>
    <rPh sb="6" eb="9">
      <t>キンムシャ</t>
    </rPh>
    <rPh sb="13" eb="14">
      <t>ホカ</t>
    </rPh>
    <phoneticPr fontId="4"/>
  </si>
  <si>
    <t>三瀬</t>
    <phoneticPr fontId="4"/>
  </si>
  <si>
    <t>玉島</t>
    <phoneticPr fontId="4"/>
  </si>
  <si>
    <t>北波多</t>
    <phoneticPr fontId="4"/>
  </si>
  <si>
    <t>牧島</t>
    <phoneticPr fontId="4"/>
  </si>
  <si>
    <t>芦刈</t>
    <phoneticPr fontId="4"/>
  </si>
  <si>
    <t>（４）公立中学校</t>
    <phoneticPr fontId="4"/>
  </si>
  <si>
    <t>①　学級数及び生徒数</t>
    <phoneticPr fontId="4"/>
  </si>
  <si>
    <t>学          級          数　　（学級）</t>
    <rPh sb="26" eb="28">
      <t>ガッキュウ</t>
    </rPh>
    <phoneticPr fontId="4"/>
  </si>
  <si>
    <t>学        年        別        生        徒        数　　　（人）</t>
    <rPh sb="0" eb="1">
      <t>ガク</t>
    </rPh>
    <rPh sb="9" eb="10">
      <t>ネン</t>
    </rPh>
    <rPh sb="18" eb="19">
      <t>ベツ</t>
    </rPh>
    <rPh sb="50" eb="51">
      <t>ニン</t>
    </rPh>
    <phoneticPr fontId="4"/>
  </si>
  <si>
    <t>再掲　特別支援
学級生徒数(人)</t>
    <rPh sb="10" eb="12">
      <t>セイト</t>
    </rPh>
    <rPh sb="14" eb="15">
      <t>ニン</t>
    </rPh>
    <phoneticPr fontId="4"/>
  </si>
  <si>
    <t>単     式　　　学　　級</t>
    <rPh sb="10" eb="11">
      <t>ガク</t>
    </rPh>
    <rPh sb="13" eb="14">
      <t>キュウ</t>
    </rPh>
    <phoneticPr fontId="4"/>
  </si>
  <si>
    <t>特別支</t>
    <rPh sb="0" eb="2">
      <t>トクベツ</t>
    </rPh>
    <rPh sb="2" eb="3">
      <t>ササ</t>
    </rPh>
    <phoneticPr fontId="4"/>
  </si>
  <si>
    <t>1              年</t>
    <phoneticPr fontId="4"/>
  </si>
  <si>
    <t>2          年</t>
  </si>
  <si>
    <t>3          年</t>
  </si>
  <si>
    <t>合          計</t>
  </si>
  <si>
    <t>1年</t>
  </si>
  <si>
    <t>2年</t>
  </si>
  <si>
    <t>3年</t>
  </si>
  <si>
    <t>学級</t>
  </si>
  <si>
    <t>援学級</t>
    <rPh sb="0" eb="1">
      <t>エン</t>
    </rPh>
    <rPh sb="1" eb="3">
      <t>ガッキュウ</t>
    </rPh>
    <phoneticPr fontId="4"/>
  </si>
  <si>
    <t>県立中</t>
    <rPh sb="0" eb="2">
      <t>ケンリツ</t>
    </rPh>
    <rPh sb="2" eb="3">
      <t>チュウ</t>
    </rPh>
    <phoneticPr fontId="4"/>
  </si>
  <si>
    <t>香楠</t>
  </si>
  <si>
    <t>武雄青陵</t>
  </si>
  <si>
    <t>県立中計</t>
    <rPh sb="0" eb="2">
      <t>ケンリツ</t>
    </rPh>
    <rPh sb="2" eb="3">
      <t>チュウ</t>
    </rPh>
    <phoneticPr fontId="4"/>
  </si>
  <si>
    <t>県立中計</t>
    <rPh sb="0" eb="2">
      <t>ケンリツ</t>
    </rPh>
    <rPh sb="2" eb="3">
      <t>チュウ</t>
    </rPh>
    <rPh sb="3" eb="4">
      <t>ケイ</t>
    </rPh>
    <phoneticPr fontId="4"/>
  </si>
  <si>
    <t>成章</t>
  </si>
  <si>
    <t>城南</t>
  </si>
  <si>
    <t>昭栄</t>
  </si>
  <si>
    <t>城東</t>
  </si>
  <si>
    <t>城西</t>
  </si>
  <si>
    <t>城北</t>
  </si>
  <si>
    <t>金泉</t>
  </si>
  <si>
    <t>諸富</t>
  </si>
  <si>
    <t>川副</t>
    <rPh sb="0" eb="2">
      <t>カワソエ</t>
    </rPh>
    <phoneticPr fontId="4"/>
  </si>
  <si>
    <t>東与賀</t>
    <phoneticPr fontId="4"/>
  </si>
  <si>
    <t>思斉</t>
    <phoneticPr fontId="4"/>
  </si>
  <si>
    <t>大和</t>
    <phoneticPr fontId="4"/>
  </si>
  <si>
    <t>北山</t>
    <rPh sb="0" eb="2">
      <t>ホクザン</t>
    </rPh>
    <phoneticPr fontId="4"/>
  </si>
  <si>
    <t>三瀬</t>
    <rPh sb="0" eb="2">
      <t>ミツセ</t>
    </rPh>
    <phoneticPr fontId="4"/>
  </si>
  <si>
    <t>佐賀市計</t>
    <rPh sb="0" eb="3">
      <t>サガシ</t>
    </rPh>
    <rPh sb="3" eb="4">
      <t>ケイ</t>
    </rPh>
    <phoneticPr fontId="4"/>
  </si>
  <si>
    <t>第一</t>
  </si>
  <si>
    <t>第五</t>
  </si>
  <si>
    <t>鏡</t>
  </si>
  <si>
    <t>高峰</t>
    <rPh sb="0" eb="2">
      <t>タカミネ</t>
    </rPh>
    <phoneticPr fontId="4"/>
  </si>
  <si>
    <t>浜玉</t>
  </si>
  <si>
    <t>虹の松原分校</t>
    <phoneticPr fontId="4"/>
  </si>
  <si>
    <t>肥前</t>
  </si>
  <si>
    <t>海青</t>
    <rPh sb="0" eb="1">
      <t>カイ</t>
    </rPh>
    <rPh sb="1" eb="2">
      <t>セイ</t>
    </rPh>
    <phoneticPr fontId="4"/>
  </si>
  <si>
    <t>小川</t>
  </si>
  <si>
    <t>七山</t>
    <phoneticPr fontId="4"/>
  </si>
  <si>
    <t>唐津市計</t>
    <rPh sb="0" eb="3">
      <t>カラツシ</t>
    </rPh>
    <rPh sb="3" eb="4">
      <t>ケイ</t>
    </rPh>
    <phoneticPr fontId="4"/>
  </si>
  <si>
    <t>鳥栖西</t>
  </si>
  <si>
    <t>鳥栖市計</t>
    <rPh sb="0" eb="3">
      <t>トスシ</t>
    </rPh>
    <rPh sb="3" eb="4">
      <t>ケイ</t>
    </rPh>
    <phoneticPr fontId="4"/>
  </si>
  <si>
    <t>国見</t>
  </si>
  <si>
    <t>山代</t>
  </si>
  <si>
    <t>啓成</t>
  </si>
  <si>
    <t>東陵</t>
  </si>
  <si>
    <t>青嶺</t>
  </si>
  <si>
    <t>伊万里市計</t>
    <rPh sb="0" eb="3">
      <t>イマリ</t>
    </rPh>
    <rPh sb="3" eb="4">
      <t>シ</t>
    </rPh>
    <rPh sb="4" eb="5">
      <t>ケイ</t>
    </rPh>
    <phoneticPr fontId="4"/>
  </si>
  <si>
    <t>川登</t>
  </si>
  <si>
    <t>武雄北</t>
  </si>
  <si>
    <t>山内</t>
  </si>
  <si>
    <t>武雄市計</t>
    <rPh sb="0" eb="2">
      <t>タケオ</t>
    </rPh>
    <rPh sb="2" eb="3">
      <t>シ</t>
    </rPh>
    <rPh sb="3" eb="4">
      <t>ケイ</t>
    </rPh>
    <phoneticPr fontId="4"/>
  </si>
  <si>
    <t>東部</t>
  </si>
  <si>
    <t>西部</t>
  </si>
  <si>
    <t>鹿島市計</t>
    <rPh sb="0" eb="2">
      <t>カシマ</t>
    </rPh>
    <rPh sb="2" eb="3">
      <t>シ</t>
    </rPh>
    <rPh sb="3" eb="4">
      <t>ケイ</t>
    </rPh>
    <phoneticPr fontId="4"/>
  </si>
  <si>
    <t>小城市計</t>
    <rPh sb="0" eb="2">
      <t>オギ</t>
    </rPh>
    <rPh sb="2" eb="3">
      <t>シ</t>
    </rPh>
    <rPh sb="3" eb="4">
      <t>ケイ</t>
    </rPh>
    <phoneticPr fontId="4"/>
  </si>
  <si>
    <t>嬉野市計</t>
    <rPh sb="0" eb="2">
      <t>ウレシノ</t>
    </rPh>
    <rPh sb="2" eb="3">
      <t>シ</t>
    </rPh>
    <rPh sb="3" eb="4">
      <t>ケイ</t>
    </rPh>
    <phoneticPr fontId="4"/>
  </si>
  <si>
    <t>千代田</t>
  </si>
  <si>
    <t>神埼市計</t>
    <rPh sb="0" eb="2">
      <t>カンザキ</t>
    </rPh>
    <rPh sb="2" eb="3">
      <t>シ</t>
    </rPh>
    <rPh sb="3" eb="4">
      <t>ケイ</t>
    </rPh>
    <phoneticPr fontId="4"/>
  </si>
  <si>
    <t>神埼郡計</t>
    <rPh sb="0" eb="3">
      <t>カンザキグン</t>
    </rPh>
    <rPh sb="3" eb="4">
      <t>ケイ</t>
    </rPh>
    <phoneticPr fontId="4"/>
  </si>
  <si>
    <t>三根</t>
  </si>
  <si>
    <t>みやき町計</t>
    <rPh sb="3" eb="4">
      <t>チョウ</t>
    </rPh>
    <phoneticPr fontId="4"/>
  </si>
  <si>
    <t>三養基郡計</t>
    <rPh sb="0" eb="4">
      <t>ミヤキグン</t>
    </rPh>
    <rPh sb="4" eb="5">
      <t>ケイ</t>
    </rPh>
    <phoneticPr fontId="4"/>
  </si>
  <si>
    <t>西有田</t>
  </si>
  <si>
    <t>西松浦郡計</t>
    <rPh sb="0" eb="4">
      <t>ニシマツウラグン</t>
    </rPh>
    <rPh sb="4" eb="5">
      <t>ケイ</t>
    </rPh>
    <phoneticPr fontId="4"/>
  </si>
  <si>
    <t>杵島郡計</t>
    <rPh sb="0" eb="3">
      <t>キシマグン</t>
    </rPh>
    <rPh sb="3" eb="4">
      <t>ケイ</t>
    </rPh>
    <phoneticPr fontId="4"/>
  </si>
  <si>
    <t>本務教員数</t>
    <phoneticPr fontId="4"/>
  </si>
  <si>
    <t>負担法以外の職員</t>
    <rPh sb="0" eb="2">
      <t>フタン</t>
    </rPh>
    <rPh sb="2" eb="3">
      <t>ホウ</t>
    </rPh>
    <rPh sb="3" eb="5">
      <t>イガイ</t>
    </rPh>
    <rPh sb="6" eb="8">
      <t>ショクイン</t>
    </rPh>
    <phoneticPr fontId="4"/>
  </si>
  <si>
    <t xml:space="preserve">学校図書館事務員 </t>
    <phoneticPr fontId="4"/>
  </si>
  <si>
    <t xml:space="preserve">学校給食調理員 </t>
    <phoneticPr fontId="4"/>
  </si>
  <si>
    <t xml:space="preserve">警備員・その他 </t>
    <phoneticPr fontId="4"/>
  </si>
  <si>
    <t>育児休業</t>
    <rPh sb="0" eb="2">
      <t>イクジ</t>
    </rPh>
    <rPh sb="2" eb="4">
      <t>キュウギョウ</t>
    </rPh>
    <phoneticPr fontId="4"/>
  </si>
  <si>
    <t>川副</t>
  </si>
  <si>
    <t>大和</t>
  </si>
  <si>
    <t>高峰</t>
  </si>
  <si>
    <t>海青</t>
  </si>
  <si>
    <t>伊万里市計</t>
    <rPh sb="0" eb="4">
      <t>イマリシ</t>
    </rPh>
    <rPh sb="4" eb="5">
      <t>ケイ</t>
    </rPh>
    <phoneticPr fontId="4"/>
  </si>
  <si>
    <t>武雄市計</t>
    <rPh sb="0" eb="3">
      <t>タケオシ</t>
    </rPh>
    <rPh sb="3" eb="4">
      <t>ケイ</t>
    </rPh>
    <phoneticPr fontId="4"/>
  </si>
  <si>
    <t>中原</t>
    <rPh sb="0" eb="2">
      <t>ナカバル</t>
    </rPh>
    <phoneticPr fontId="5"/>
  </si>
  <si>
    <t>三養基郡計</t>
    <rPh sb="0" eb="3">
      <t>ミヤキ</t>
    </rPh>
    <rPh sb="3" eb="4">
      <t>グン</t>
    </rPh>
    <rPh sb="4" eb="5">
      <t>ケイ</t>
    </rPh>
    <phoneticPr fontId="4"/>
  </si>
  <si>
    <t>藤津郡計</t>
    <rPh sb="0" eb="3">
      <t>フジツグン</t>
    </rPh>
    <rPh sb="3" eb="4">
      <t>ケイ</t>
    </rPh>
    <phoneticPr fontId="4"/>
  </si>
  <si>
    <t>（５）公立義務教育学校</t>
    <rPh sb="5" eb="7">
      <t>ギム</t>
    </rPh>
    <rPh sb="7" eb="9">
      <t>キョウイク</t>
    </rPh>
    <rPh sb="9" eb="11">
      <t>ガッコウ</t>
    </rPh>
    <phoneticPr fontId="4"/>
  </si>
  <si>
    <t>①　学級数及び児童・生徒数</t>
    <rPh sb="10" eb="12">
      <t>セイト</t>
    </rPh>
    <phoneticPr fontId="4"/>
  </si>
  <si>
    <t>再掲　児童生徒別特別支援学級数(学級)</t>
    <rPh sb="0" eb="2">
      <t>サイケイ</t>
    </rPh>
    <rPh sb="3" eb="5">
      <t>ジドウ</t>
    </rPh>
    <rPh sb="5" eb="7">
      <t>セイト</t>
    </rPh>
    <rPh sb="7" eb="8">
      <t>ベツ</t>
    </rPh>
    <rPh sb="8" eb="10">
      <t>トクベツ</t>
    </rPh>
    <rPh sb="10" eb="12">
      <t>シエン</t>
    </rPh>
    <rPh sb="12" eb="14">
      <t>ガッキュウ</t>
    </rPh>
    <rPh sb="14" eb="15">
      <t>スウ</t>
    </rPh>
    <rPh sb="16" eb="18">
      <t>ガッキュウ</t>
    </rPh>
    <phoneticPr fontId="4"/>
  </si>
  <si>
    <t>７年</t>
    <rPh sb="1" eb="2">
      <t>ネン</t>
    </rPh>
    <phoneticPr fontId="4"/>
  </si>
  <si>
    <t>８年</t>
    <rPh sb="1" eb="2">
      <t>ネン</t>
    </rPh>
    <phoneticPr fontId="4"/>
  </si>
  <si>
    <t>９年</t>
    <rPh sb="1" eb="2">
      <t>ネン</t>
    </rPh>
    <phoneticPr fontId="4"/>
  </si>
  <si>
    <t>児童</t>
    <rPh sb="0" eb="2">
      <t>ジドウ</t>
    </rPh>
    <phoneticPr fontId="4"/>
  </si>
  <si>
    <t>生徒</t>
    <rPh sb="0" eb="2">
      <t>セイト</t>
    </rPh>
    <phoneticPr fontId="4"/>
  </si>
  <si>
    <t>多久市</t>
    <rPh sb="0" eb="3">
      <t>タクシ</t>
    </rPh>
    <phoneticPr fontId="4"/>
  </si>
  <si>
    <t>東原庠舎東部校</t>
    <phoneticPr fontId="2"/>
  </si>
  <si>
    <t>東原庠舎中央校</t>
    <phoneticPr fontId="2"/>
  </si>
  <si>
    <t>東原庠舎西渓校</t>
    <phoneticPr fontId="2"/>
  </si>
  <si>
    <t>伊万里市</t>
    <rPh sb="0" eb="4">
      <t>イマリシ</t>
    </rPh>
    <phoneticPr fontId="4"/>
  </si>
  <si>
    <t>南波多郷学館</t>
    <rPh sb="0" eb="2">
      <t>ミナミハタ</t>
    </rPh>
    <rPh sb="2" eb="3">
      <t>ゴウ</t>
    </rPh>
    <rPh sb="3" eb="4">
      <t>ガク</t>
    </rPh>
    <rPh sb="5" eb="6">
      <t>カン</t>
    </rPh>
    <phoneticPr fontId="4"/>
  </si>
  <si>
    <t>玄海町</t>
    <rPh sb="0" eb="3">
      <t>ゲンカイチョウ</t>
    </rPh>
    <phoneticPr fontId="4"/>
  </si>
  <si>
    <t>玄海みらい学園</t>
    <rPh sb="0" eb="1">
      <t>ゲンカイ</t>
    </rPh>
    <rPh sb="4" eb="6">
      <t>ガクエン</t>
    </rPh>
    <phoneticPr fontId="4"/>
  </si>
  <si>
    <t>大町町</t>
    <phoneticPr fontId="4"/>
  </si>
  <si>
    <t>大町ひじり学園</t>
    <rPh sb="5" eb="7">
      <t>ガクエン</t>
    </rPh>
    <phoneticPr fontId="4"/>
  </si>
  <si>
    <t>学　年　別　児　童　・　生　徒　数　（人）</t>
    <phoneticPr fontId="4"/>
  </si>
  <si>
    <t>再掲　児童・生徒数(人)</t>
    <rPh sb="0" eb="2">
      <t>サイケイ</t>
    </rPh>
    <rPh sb="3" eb="5">
      <t>ジドウ</t>
    </rPh>
    <rPh sb="6" eb="9">
      <t>セイトスウ</t>
    </rPh>
    <rPh sb="10" eb="11">
      <t>ニン</t>
    </rPh>
    <phoneticPr fontId="4"/>
  </si>
  <si>
    <t>再掲　特別支援児童生徒数(人)</t>
    <rPh sb="0" eb="2">
      <t>サイケイ</t>
    </rPh>
    <rPh sb="3" eb="5">
      <t>トクベツ</t>
    </rPh>
    <rPh sb="5" eb="7">
      <t>シエン</t>
    </rPh>
    <rPh sb="7" eb="9">
      <t>ジドウ</t>
    </rPh>
    <rPh sb="9" eb="11">
      <t>セイト</t>
    </rPh>
    <rPh sb="11" eb="12">
      <t>スウ</t>
    </rPh>
    <phoneticPr fontId="4"/>
  </si>
  <si>
    <t>児童数</t>
    <rPh sb="0" eb="2">
      <t>ジドウ</t>
    </rPh>
    <rPh sb="2" eb="3">
      <t>スウ</t>
    </rPh>
    <phoneticPr fontId="4"/>
  </si>
  <si>
    <t>生徒数</t>
    <rPh sb="0" eb="3">
      <t>セイトスウ</t>
    </rPh>
    <phoneticPr fontId="4"/>
  </si>
  <si>
    <t>東原庠舎東部校</t>
    <rPh sb="0" eb="1">
      <t>ヒガシ</t>
    </rPh>
    <rPh sb="1" eb="2">
      <t>ハラ</t>
    </rPh>
    <rPh sb="2" eb="3">
      <t>ショウ</t>
    </rPh>
    <rPh sb="3" eb="4">
      <t>シャ</t>
    </rPh>
    <rPh sb="4" eb="6">
      <t>トウブ</t>
    </rPh>
    <rPh sb="6" eb="7">
      <t>コウ</t>
    </rPh>
    <phoneticPr fontId="2"/>
  </si>
  <si>
    <t>東原庠舎中央校</t>
    <rPh sb="4" eb="6">
      <t>チュウオウ</t>
    </rPh>
    <phoneticPr fontId="2"/>
  </si>
  <si>
    <t>東原庠舎西渓校</t>
    <rPh sb="4" eb="5">
      <t>ニシ</t>
    </rPh>
    <rPh sb="5" eb="6">
      <t>タニ</t>
    </rPh>
    <rPh sb="6" eb="7">
      <t>コウ</t>
    </rPh>
    <phoneticPr fontId="2"/>
  </si>
  <si>
    <t>②教職員数</t>
    <rPh sb="1" eb="4">
      <t>キョウショクイン</t>
    </rPh>
    <rPh sb="4" eb="5">
      <t>スウ</t>
    </rPh>
    <phoneticPr fontId="4"/>
  </si>
  <si>
    <t>本  　　務　  　教　  　員　  　数</t>
  </si>
  <si>
    <t>本　　務　　職　　員　　数</t>
    <rPh sb="0" eb="1">
      <t>ホン</t>
    </rPh>
    <rPh sb="3" eb="4">
      <t>ツトム</t>
    </rPh>
    <rPh sb="6" eb="7">
      <t>ショク</t>
    </rPh>
    <rPh sb="9" eb="10">
      <t>イン</t>
    </rPh>
    <rPh sb="12" eb="13">
      <t>カズ</t>
    </rPh>
    <phoneticPr fontId="4"/>
  </si>
  <si>
    <t>育児休業</t>
    <rPh sb="0" eb="4">
      <t>イクジキュウギョウ</t>
    </rPh>
    <phoneticPr fontId="4"/>
  </si>
  <si>
    <t>機械科</t>
    <rPh sb="2" eb="3">
      <t>カ</t>
    </rPh>
    <phoneticPr fontId="4"/>
  </si>
  <si>
    <t>電気科</t>
    <rPh sb="0" eb="3">
      <t>デンキカ</t>
    </rPh>
    <phoneticPr fontId="4"/>
  </si>
  <si>
    <t>食品流通科</t>
    <rPh sb="0" eb="2">
      <t>ショクヒン</t>
    </rPh>
    <rPh sb="2" eb="4">
      <t>リュウツウ</t>
    </rPh>
    <rPh sb="4" eb="5">
      <t>カ</t>
    </rPh>
    <phoneticPr fontId="5"/>
  </si>
  <si>
    <t>環境緑地科</t>
    <rPh sb="0" eb="1">
      <t>カンキョウ</t>
    </rPh>
    <rPh sb="1" eb="3">
      <t>リョクチ</t>
    </rPh>
    <rPh sb="3" eb="4">
      <t>カ</t>
    </rPh>
    <phoneticPr fontId="4"/>
  </si>
  <si>
    <t>技術職員</t>
    <rPh sb="0" eb="4">
      <t>ギジュツショクイン</t>
    </rPh>
    <phoneticPr fontId="4"/>
  </si>
  <si>
    <t>情報ビジネス科</t>
    <phoneticPr fontId="4"/>
  </si>
  <si>
    <t>用務員</t>
    <rPh sb="0" eb="3">
      <t>ヨウムイン</t>
    </rPh>
    <phoneticPr fontId="4"/>
  </si>
  <si>
    <t>学校給食調理員</t>
    <rPh sb="0" eb="2">
      <t>ガッコウ</t>
    </rPh>
    <rPh sb="2" eb="4">
      <t>キュウショク</t>
    </rPh>
    <rPh sb="4" eb="7">
      <t>チョウリイン</t>
    </rPh>
    <phoneticPr fontId="4"/>
  </si>
  <si>
    <t>大学及び教セ研修者・
海外日本人学校派遣者</t>
    <phoneticPr fontId="4"/>
  </si>
  <si>
    <t>ろう</t>
    <phoneticPr fontId="4"/>
  </si>
  <si>
    <t>②　私立高等学校（学校別・学科別・学年別学級数及び生徒数）[全日制]</t>
    <rPh sb="20" eb="23">
      <t>ガッキュウスウ</t>
    </rPh>
    <rPh sb="23" eb="24">
      <t>オヨ</t>
    </rPh>
    <rPh sb="30" eb="31">
      <t>ゼン</t>
    </rPh>
    <rPh sb="31" eb="32">
      <t>ニチ</t>
    </rPh>
    <rPh sb="32" eb="33">
      <t>セイ</t>
    </rPh>
    <phoneticPr fontId="4"/>
  </si>
  <si>
    <t>肥前</t>
    <rPh sb="0" eb="2">
      <t>ヒゼン</t>
    </rPh>
    <phoneticPr fontId="4"/>
  </si>
  <si>
    <t>彩志学舎</t>
    <rPh sb="0" eb="4">
      <t>サイシガクシャ</t>
    </rPh>
    <phoneticPr fontId="4"/>
  </si>
  <si>
    <t>R6.4白石中・福富中・有明中が統合し、白石中に。福富中・有明中を削除</t>
    <rPh sb="4" eb="6">
      <t>シロイシ</t>
    </rPh>
    <rPh sb="6" eb="7">
      <t>チュウ</t>
    </rPh>
    <rPh sb="8" eb="10">
      <t>フクドミ</t>
    </rPh>
    <rPh sb="10" eb="11">
      <t>チュウ</t>
    </rPh>
    <rPh sb="12" eb="15">
      <t>アリアケチュウ</t>
    </rPh>
    <rPh sb="16" eb="18">
      <t>トウゴウ</t>
    </rPh>
    <rPh sb="20" eb="23">
      <t>シロイシチュウ</t>
    </rPh>
    <rPh sb="25" eb="27">
      <t>フクドミ</t>
    </rPh>
    <rPh sb="27" eb="28">
      <t>チュウ</t>
    </rPh>
    <rPh sb="29" eb="32">
      <t>アリアケチュウ</t>
    </rPh>
    <rPh sb="33" eb="35">
      <t>サクジョ</t>
    </rPh>
    <phoneticPr fontId="4"/>
  </si>
  <si>
    <t>電気情報科</t>
    <rPh sb="0" eb="2">
      <t>デンキ</t>
    </rPh>
    <rPh sb="2" eb="4">
      <t>ジョウホウ</t>
    </rPh>
    <rPh sb="4" eb="5">
      <t>カ</t>
    </rPh>
    <phoneticPr fontId="4"/>
  </si>
  <si>
    <t>建築デザイン科</t>
    <rPh sb="6" eb="7">
      <t>カ</t>
    </rPh>
    <phoneticPr fontId="4"/>
  </si>
  <si>
    <t>交通サービス科</t>
    <rPh sb="0" eb="2">
      <t>コウツウ</t>
    </rPh>
    <rPh sb="6" eb="7">
      <t>カ</t>
    </rPh>
    <phoneticPr fontId="4"/>
  </si>
  <si>
    <t>生活教養科</t>
    <rPh sb="0" eb="2">
      <t>セイカツ</t>
    </rPh>
    <rPh sb="2" eb="4">
      <t>キョウヨウ</t>
    </rPh>
    <rPh sb="4" eb="5">
      <t>カ</t>
    </rPh>
    <phoneticPr fontId="4"/>
  </si>
  <si>
    <t>建築科</t>
    <rPh sb="0" eb="3">
      <t>ケンチクカ</t>
    </rPh>
    <phoneticPr fontId="4"/>
  </si>
  <si>
    <t>土木科</t>
    <rPh sb="0" eb="3">
      <t>ドボクカ</t>
    </rPh>
    <phoneticPr fontId="4"/>
  </si>
  <si>
    <t>生活文化科</t>
    <rPh sb="0" eb="2">
      <t>セイカツ</t>
    </rPh>
    <rPh sb="2" eb="4">
      <t>ブンカ</t>
    </rPh>
    <rPh sb="4" eb="5">
      <t>カ</t>
    </rPh>
    <phoneticPr fontId="4"/>
  </si>
  <si>
    <t>-</t>
    <phoneticPr fontId="4"/>
  </si>
  <si>
    <t>　R6：電子情報科を非表示に</t>
    <rPh sb="4" eb="6">
      <t>デンシ</t>
    </rPh>
    <rPh sb="6" eb="8">
      <t>ジョウホウ</t>
    </rPh>
    <rPh sb="8" eb="9">
      <t>カ</t>
    </rPh>
    <rPh sb="10" eb="13">
      <t>ヒヒョウジ</t>
    </rPh>
    <phoneticPr fontId="4"/>
  </si>
  <si>
    <t>　R6：フードデザイン科を非表示に</t>
    <rPh sb="11" eb="12">
      <t>カ</t>
    </rPh>
    <rPh sb="13" eb="16">
      <t>ヒヒョウジ</t>
    </rPh>
    <phoneticPr fontId="4"/>
  </si>
  <si>
    <t>R6：流通経済科と情報管理科を入れ替え</t>
    <rPh sb="3" eb="5">
      <t>リュウツウ</t>
    </rPh>
    <rPh sb="5" eb="7">
      <t>ケイザイ</t>
    </rPh>
    <rPh sb="7" eb="8">
      <t>カ</t>
    </rPh>
    <rPh sb="9" eb="11">
      <t>ジョウホウ</t>
    </rPh>
    <rPh sb="11" eb="13">
      <t>カンリ</t>
    </rPh>
    <rPh sb="13" eb="14">
      <t>カ</t>
    </rPh>
    <rPh sb="15" eb="16">
      <t>イ</t>
    </rPh>
    <rPh sb="17" eb="18">
      <t>カ</t>
    </rPh>
    <phoneticPr fontId="4"/>
  </si>
  <si>
    <t>学校基本調査の数値を最終値とする。特支データ：１０</t>
    <rPh sb="0" eb="6">
      <t>ガッコウキホンチョウサ</t>
    </rPh>
    <rPh sb="7" eb="9">
      <t>スウチ</t>
    </rPh>
    <rPh sb="10" eb="13">
      <t>サイシュウチ</t>
    </rPh>
    <rPh sb="17" eb="19">
      <t>トクシ</t>
    </rPh>
    <phoneticPr fontId="3"/>
  </si>
  <si>
    <t>学校基本調査の数値を最終値とする。特支データ：２２</t>
    <rPh sb="0" eb="6">
      <t>ガッコウキホンチョウサ</t>
    </rPh>
    <rPh sb="7" eb="9">
      <t>スウチ</t>
    </rPh>
    <rPh sb="10" eb="13">
      <t>サイシュウチ</t>
    </rPh>
    <rPh sb="17" eb="19">
      <t>トクシ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</si>
</sst>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#;;\-"/>
    <numFmt numFmtId="177" formatCode="#,###;;"/>
    <numFmt numFmtId="178" formatCode="#,##0;[Red]\-#,##0;\-"/>
    <numFmt numFmtId="179" formatCode="\(#,###\);;"/>
    <numFmt numFmtId="180" formatCode="\(#&quot;校&quot;\)"/>
    <numFmt numFmtId="181" formatCode="#,##0;\-#,##0;\-"/>
  </numFmts>
  <fonts count="38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i/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i/>
      <sz val="10"/>
      <name val="ＭＳ 明朝"/>
      <family val="1"/>
      <charset val="128"/>
    </font>
    <font>
      <sz val="9"/>
      <name val="明朝"/>
      <family val="1"/>
      <charset val="128"/>
    </font>
    <font>
      <sz val="13.5"/>
      <name val="System"/>
      <charset val="128"/>
    </font>
    <font>
      <sz val="9"/>
      <color rgb="FFFF0000"/>
      <name val="ＭＳ 明朝"/>
      <family val="1"/>
      <charset val="128"/>
    </font>
    <font>
      <sz val="6"/>
      <name val="標準明朝"/>
      <family val="1"/>
      <charset val="128"/>
    </font>
    <font>
      <vertAlign val="superscript"/>
      <sz val="11"/>
      <name val="ＭＳ 明朝"/>
      <family val="1"/>
      <charset val="128"/>
    </font>
    <font>
      <sz val="9"/>
      <name val="標準明朝"/>
      <family val="1"/>
      <charset val="128"/>
    </font>
    <font>
      <i/>
      <sz val="8"/>
      <name val="ＭＳ 明朝"/>
      <family val="1"/>
      <charset val="128"/>
    </font>
    <font>
      <i/>
      <sz val="11"/>
      <name val="ＭＳ 明朝"/>
      <family val="1"/>
      <charset val="128"/>
    </font>
    <font>
      <i/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9"/>
      <color indexed="81"/>
      <name val="MS P ゴシック"/>
      <family val="3"/>
      <charset val="128"/>
    </font>
    <font>
      <b/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</font>
    <font>
      <i/>
      <sz val="11"/>
      <name val="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明朝"/>
      <family val="1"/>
      <charset val="128"/>
    </font>
    <font>
      <i/>
      <sz val="10"/>
      <name val="明朝"/>
      <family val="1"/>
      <charset val="128"/>
    </font>
    <font>
      <sz val="11"/>
      <name val="ＭＳ Ｐゴシック"/>
      <family val="1"/>
      <charset val="128"/>
    </font>
    <font>
      <sz val="10"/>
      <name val="ＭＳ Ｐゴシック"/>
      <family val="1"/>
      <charset val="128"/>
    </font>
    <font>
      <sz val="10"/>
      <name val="MS UI Gothic"/>
      <family val="1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 diagonalDown="1"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 diagonalDown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 diagonalDown="1">
      <left style="dotted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 diagonalDown="1"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" fontId="15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3" fillId="0" borderId="0"/>
    <xf numFmtId="0" fontId="24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23" fillId="0" borderId="0">
      <alignment vertical="center"/>
    </xf>
    <xf numFmtId="0" fontId="36" fillId="0" borderId="0"/>
  </cellStyleXfs>
  <cellXfs count="2514">
    <xf numFmtId="0" fontId="0" fillId="0" borderId="0" xfId="0"/>
    <xf numFmtId="176" fontId="6" fillId="0" borderId="0" xfId="0" applyNumberFormat="1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6" fillId="0" borderId="26" xfId="0" applyFont="1" applyFill="1" applyBorder="1" applyAlignment="1" applyProtection="1">
      <alignment horizontal="distributed" vertical="center"/>
      <protection locked="0"/>
    </xf>
    <xf numFmtId="0" fontId="6" fillId="0" borderId="61" xfId="0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Protection="1">
      <protection locked="0"/>
    </xf>
    <xf numFmtId="0" fontId="6" fillId="0" borderId="109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6" fillId="0" borderId="49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9" xfId="0" applyFont="1" applyFill="1" applyBorder="1" applyProtection="1">
      <protection locked="0"/>
    </xf>
    <xf numFmtId="176" fontId="6" fillId="0" borderId="2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76" fontId="6" fillId="0" borderId="52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Continuous" vertical="center"/>
      <protection locked="0"/>
    </xf>
    <xf numFmtId="0" fontId="6" fillId="0" borderId="6" xfId="0" applyFont="1" applyFill="1" applyBorder="1" applyAlignment="1" applyProtection="1">
      <alignment horizontal="centerContinuous" vertical="center"/>
      <protection locked="0"/>
    </xf>
    <xf numFmtId="0" fontId="6" fillId="0" borderId="7" xfId="0" applyFont="1" applyFill="1" applyBorder="1" applyAlignment="1" applyProtection="1">
      <alignment horizontal="centerContinuous" vertical="center"/>
      <protection locked="0"/>
    </xf>
    <xf numFmtId="176" fontId="6" fillId="0" borderId="55" xfId="0" applyNumberFormat="1" applyFont="1" applyFill="1" applyBorder="1" applyAlignment="1" applyProtection="1">
      <alignment vertical="center"/>
    </xf>
    <xf numFmtId="176" fontId="6" fillId="0" borderId="56" xfId="0" applyNumberFormat="1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horizontal="centerContinuous" vertical="center"/>
      <protection locked="0"/>
    </xf>
    <xf numFmtId="0" fontId="19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6" fillId="0" borderId="59" xfId="0" applyFont="1" applyFill="1" applyBorder="1" applyAlignment="1" applyProtection="1">
      <alignment horizontal="centerContinuous" vertical="center"/>
      <protection locked="0"/>
    </xf>
    <xf numFmtId="0" fontId="6" fillId="0" borderId="95" xfId="0" applyFont="1" applyFill="1" applyBorder="1" applyAlignment="1" applyProtection="1">
      <alignment horizontal="centerContinuous" vertical="center"/>
      <protection locked="0"/>
    </xf>
    <xf numFmtId="0" fontId="6" fillId="0" borderId="65" xfId="0" applyFont="1" applyFill="1" applyBorder="1" applyAlignment="1" applyProtection="1">
      <alignment horizontal="centerContinuous" vertical="center"/>
      <protection locked="0"/>
    </xf>
    <xf numFmtId="0" fontId="6" fillId="0" borderId="98" xfId="0" applyFont="1" applyFill="1" applyBorder="1" applyAlignment="1" applyProtection="1">
      <alignment horizontal="centerContinuous" vertical="center"/>
      <protection locked="0"/>
    </xf>
    <xf numFmtId="0" fontId="6" fillId="0" borderId="29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100" xfId="0" applyFont="1" applyFill="1" applyBorder="1" applyAlignment="1" applyProtection="1">
      <alignment horizontal="center" vertical="distributed" textRotation="255" indent="1"/>
      <protection locked="0"/>
    </xf>
    <xf numFmtId="0" fontId="8" fillId="0" borderId="6" xfId="0" applyFont="1" applyFill="1" applyBorder="1" applyAlignment="1" applyProtection="1">
      <alignment horizontal="center" vertical="distributed" wrapText="1"/>
      <protection locked="0"/>
    </xf>
    <xf numFmtId="0" fontId="8" fillId="0" borderId="6" xfId="0" applyFont="1" applyFill="1" applyBorder="1" applyAlignment="1" applyProtection="1">
      <alignment vertical="distributed" wrapText="1"/>
      <protection locked="0"/>
    </xf>
    <xf numFmtId="0" fontId="6" fillId="0" borderId="6" xfId="0" quotePrefix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justify"/>
      <protection locked="0"/>
    </xf>
    <xf numFmtId="0" fontId="6" fillId="0" borderId="6" xfId="0" applyFont="1" applyFill="1" applyBorder="1" applyAlignment="1" applyProtection="1">
      <alignment horizontal="center" vertical="distributed" wrapText="1"/>
      <protection locked="0"/>
    </xf>
    <xf numFmtId="0" fontId="6" fillId="0" borderId="151" xfId="0" applyNumberFormat="1" applyFont="1" applyFill="1" applyBorder="1" applyAlignment="1" applyProtection="1">
      <alignment horizontal="distributed" vertical="center"/>
      <protection locked="0"/>
    </xf>
    <xf numFmtId="0" fontId="6" fillId="0" borderId="152" xfId="0" applyNumberFormat="1" applyFont="1" applyFill="1" applyBorder="1" applyAlignment="1" applyProtection="1">
      <alignment horizontal="distributed" vertical="center"/>
      <protection locked="0"/>
    </xf>
    <xf numFmtId="0" fontId="6" fillId="0" borderId="96" xfId="0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32" xfId="0" applyFont="1" applyFill="1" applyBorder="1" applyAlignment="1" applyProtection="1">
      <alignment horizontal="distributed"/>
      <protection locked="0"/>
    </xf>
    <xf numFmtId="0" fontId="9" fillId="0" borderId="150" xfId="0" applyNumberFormat="1" applyFont="1" applyFill="1" applyBorder="1" applyAlignment="1" applyProtection="1">
      <alignment horizontal="distributed" vertical="center"/>
      <protection locked="0"/>
    </xf>
    <xf numFmtId="0" fontId="9" fillId="0" borderId="32" xfId="0" applyFont="1" applyFill="1" applyBorder="1" applyAlignment="1" applyProtection="1">
      <alignment horizontal="distributed"/>
      <protection locked="0"/>
    </xf>
    <xf numFmtId="0" fontId="6" fillId="0" borderId="152" xfId="0" applyFont="1" applyFill="1" applyBorder="1" applyAlignment="1" applyProtection="1">
      <alignment horizontal="distributed"/>
      <protection locked="0"/>
    </xf>
    <xf numFmtId="0" fontId="6" fillId="0" borderId="0" xfId="0" applyNumberFormat="1" applyFont="1" applyFill="1" applyBorder="1" applyAlignment="1" applyProtection="1">
      <alignment horizontal="distributed"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8" fillId="0" borderId="96" xfId="0" applyNumberFormat="1" applyFont="1" applyFill="1" applyBorder="1" applyAlignment="1" applyProtection="1">
      <alignment horizontal="distributed" vertical="center" shrinkToFit="1"/>
      <protection locked="0"/>
    </xf>
    <xf numFmtId="0" fontId="8" fillId="0" borderId="127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Protection="1"/>
    <xf numFmtId="0" fontId="6" fillId="0" borderId="8" xfId="0" applyFont="1" applyFill="1" applyBorder="1" applyAlignment="1" applyProtection="1">
      <alignment horizontal="distributed"/>
      <protection locked="0"/>
    </xf>
    <xf numFmtId="0" fontId="6" fillId="0" borderId="94" xfId="0" applyFont="1" applyFill="1" applyBorder="1" applyProtection="1">
      <protection locked="0"/>
    </xf>
    <xf numFmtId="0" fontId="6" fillId="0" borderId="19" xfId="0" applyFont="1" applyFill="1" applyBorder="1" applyAlignment="1" applyProtection="1">
      <alignment horizontal="distributed"/>
      <protection locked="0"/>
    </xf>
    <xf numFmtId="0" fontId="6" fillId="0" borderId="96" xfId="0" applyFont="1" applyFill="1" applyBorder="1" applyAlignment="1" applyProtection="1">
      <alignment horizontal="center"/>
      <protection locked="0"/>
    </xf>
    <xf numFmtId="0" fontId="14" fillId="0" borderId="60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6" fillId="0" borderId="60" xfId="0" applyFont="1" applyFill="1" applyBorder="1" applyProtection="1">
      <protection locked="0"/>
    </xf>
    <xf numFmtId="0" fontId="6" fillId="0" borderId="16" xfId="0" applyFont="1" applyFill="1" applyBorder="1" applyProtection="1">
      <protection locked="0"/>
    </xf>
    <xf numFmtId="0" fontId="6" fillId="0" borderId="83" xfId="0" applyFont="1" applyFill="1" applyBorder="1" applyProtection="1">
      <protection locked="0"/>
    </xf>
    <xf numFmtId="0" fontId="6" fillId="0" borderId="75" xfId="0" applyFont="1" applyFill="1" applyBorder="1" applyProtection="1">
      <protection locked="0"/>
    </xf>
    <xf numFmtId="0" fontId="6" fillId="0" borderId="96" xfId="0" applyFont="1" applyFill="1" applyBorder="1" applyAlignment="1" applyProtection="1">
      <alignment vertical="top" textRotation="255"/>
      <protection locked="0"/>
    </xf>
    <xf numFmtId="0" fontId="6" fillId="0" borderId="76" xfId="0" applyFont="1" applyFill="1" applyBorder="1" applyAlignment="1" applyProtection="1">
      <alignment vertical="distributed" textRotation="255" justifyLastLine="1"/>
      <protection locked="0"/>
    </xf>
    <xf numFmtId="0" fontId="6" fillId="0" borderId="82" xfId="0" applyFont="1" applyFill="1" applyBorder="1" applyAlignment="1" applyProtection="1">
      <alignment vertical="distributed" textRotation="255" justifyLastLine="1"/>
      <protection locked="0"/>
    </xf>
    <xf numFmtId="0" fontId="6" fillId="0" borderId="74" xfId="0" applyFont="1" applyFill="1" applyBorder="1" applyAlignment="1" applyProtection="1">
      <alignment vertical="distributed" textRotation="255" justifyLastLine="1"/>
      <protection locked="0"/>
    </xf>
    <xf numFmtId="0" fontId="6" fillId="0" borderId="60" xfId="0" applyFont="1" applyFill="1" applyBorder="1" applyAlignment="1" applyProtection="1">
      <alignment vertical="distributed" textRotation="255"/>
      <protection locked="0"/>
    </xf>
    <xf numFmtId="0" fontId="9" fillId="0" borderId="60" xfId="0" applyFont="1" applyFill="1" applyBorder="1" applyAlignment="1" applyProtection="1">
      <alignment vertical="distributed" textRotation="255"/>
      <protection locked="0"/>
    </xf>
    <xf numFmtId="0" fontId="9" fillId="0" borderId="10" xfId="0" applyFont="1" applyFill="1" applyBorder="1" applyAlignment="1" applyProtection="1">
      <alignment vertical="distributed" textRotation="255"/>
      <protection locked="0"/>
    </xf>
    <xf numFmtId="0" fontId="6" fillId="0" borderId="112" xfId="0" applyFont="1" applyFill="1" applyBorder="1" applyAlignment="1" applyProtection="1">
      <alignment vertical="distributed" textRotation="255" justifyLastLine="1"/>
      <protection locked="0"/>
    </xf>
    <xf numFmtId="0" fontId="6" fillId="0" borderId="31" xfId="0" applyFont="1" applyFill="1" applyBorder="1" applyAlignment="1" applyProtection="1">
      <alignment horizontal="distributed"/>
      <protection locked="0"/>
    </xf>
    <xf numFmtId="0" fontId="6" fillId="0" borderId="99" xfId="0" applyFont="1" applyFill="1" applyBorder="1" applyProtection="1">
      <protection locked="0"/>
    </xf>
    <xf numFmtId="0" fontId="6" fillId="0" borderId="57" xfId="0" applyFont="1" applyFill="1" applyBorder="1" applyAlignment="1" applyProtection="1">
      <alignment vertical="distributed" textRotation="255" justifyLastLine="1"/>
      <protection locked="0"/>
    </xf>
    <xf numFmtId="0" fontId="6" fillId="0" borderId="54" xfId="0" applyFont="1" applyFill="1" applyBorder="1" applyAlignment="1" applyProtection="1">
      <alignment vertical="distributed" textRotation="255" justifyLastLine="1"/>
      <protection locked="0"/>
    </xf>
    <xf numFmtId="0" fontId="6" fillId="0" borderId="55" xfId="0" applyFont="1" applyFill="1" applyBorder="1" applyAlignment="1" applyProtection="1">
      <alignment vertical="distributed" textRotation="255" justifyLastLine="1"/>
      <protection locked="0"/>
    </xf>
    <xf numFmtId="0" fontId="6" fillId="0" borderId="61" xfId="0" applyFont="1" applyFill="1" applyBorder="1" applyAlignment="1" applyProtection="1">
      <alignment vertical="distributed" textRotation="255"/>
      <protection locked="0"/>
    </xf>
    <xf numFmtId="0" fontId="6" fillId="0" borderId="27" xfId="0" applyFont="1" applyFill="1" applyBorder="1" applyAlignment="1" applyProtection="1">
      <alignment vertical="distributed" textRotation="255"/>
      <protection locked="0"/>
    </xf>
    <xf numFmtId="0" fontId="6" fillId="0" borderId="104" xfId="0" applyFont="1" applyFill="1" applyBorder="1" applyAlignment="1" applyProtection="1">
      <alignment vertical="distributed" textRotation="255" justifyLastLine="1"/>
      <protection locked="0"/>
    </xf>
    <xf numFmtId="0" fontId="6" fillId="0" borderId="61" xfId="0" applyFont="1" applyFill="1" applyBorder="1" applyAlignment="1" applyProtection="1">
      <alignment horizontal="center" vertical="distributed" textRotation="255"/>
      <protection locked="0"/>
    </xf>
    <xf numFmtId="0" fontId="22" fillId="0" borderId="19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6" fillId="0" borderId="69" xfId="0" applyFont="1" applyFill="1" applyBorder="1" applyAlignment="1" applyProtection="1">
      <alignment horizontal="distributed" vertical="center" shrinkToFit="1"/>
      <protection locked="0"/>
    </xf>
    <xf numFmtId="0" fontId="6" fillId="0" borderId="0" xfId="0" applyFont="1" applyFill="1" applyBorder="1" applyAlignment="1" applyProtection="1">
      <alignment horizontal="distributed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6" fillId="0" borderId="69" xfId="0" applyFont="1" applyFill="1" applyBorder="1" applyAlignment="1" applyProtection="1">
      <alignment horizontal="distributed" vertical="distributed" shrinkToFit="1"/>
      <protection locked="0"/>
    </xf>
    <xf numFmtId="0" fontId="6" fillId="0" borderId="27" xfId="0" applyFont="1" applyFill="1" applyBorder="1" applyAlignment="1" applyProtection="1">
      <alignment horizontal="distributed" vertical="center"/>
      <protection locked="0"/>
    </xf>
    <xf numFmtId="0" fontId="6" fillId="0" borderId="52" xfId="0" applyFont="1" applyFill="1" applyBorder="1" applyAlignment="1" applyProtection="1">
      <alignment horizontal="distributed" vertical="center"/>
      <protection locked="0"/>
    </xf>
    <xf numFmtId="0" fontId="6" fillId="0" borderId="3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116" xfId="0" applyFont="1" applyFill="1" applyBorder="1" applyAlignment="1" applyProtection="1">
      <alignment horizontal="centerContinuous" vertical="center"/>
      <protection locked="0"/>
    </xf>
    <xf numFmtId="0" fontId="6" fillId="0" borderId="72" xfId="0" applyFont="1" applyFill="1" applyBorder="1" applyAlignment="1" applyProtection="1">
      <alignment horizontal="center" vertical="center"/>
      <protection locked="0"/>
    </xf>
    <xf numFmtId="0" fontId="6" fillId="0" borderId="70" xfId="0" applyFont="1" applyFill="1" applyBorder="1" applyAlignment="1" applyProtection="1">
      <alignment horizontal="center" vertical="center"/>
      <protection locked="0"/>
    </xf>
    <xf numFmtId="0" fontId="6" fillId="0" borderId="134" xfId="0" applyFont="1" applyFill="1" applyBorder="1" applyAlignment="1" applyProtection="1">
      <alignment horizontal="distributed" vertical="center"/>
      <protection locked="0"/>
    </xf>
    <xf numFmtId="0" fontId="6" fillId="0" borderId="12" xfId="0" applyFont="1" applyFill="1" applyBorder="1" applyAlignment="1" applyProtection="1">
      <alignment horizontal="distributed" vertical="center"/>
      <protection locked="0"/>
    </xf>
    <xf numFmtId="0" fontId="6" fillId="0" borderId="62" xfId="0" applyFont="1" applyFill="1" applyBorder="1" applyAlignment="1" applyProtection="1">
      <alignment horizontal="distributed" vertical="center"/>
      <protection locked="0"/>
    </xf>
    <xf numFmtId="0" fontId="6" fillId="0" borderId="98" xfId="0" applyFont="1" applyFill="1" applyBorder="1" applyAlignment="1" applyProtection="1">
      <alignment horizontal="distributed" vertical="center"/>
      <protection locked="0"/>
    </xf>
    <xf numFmtId="0" fontId="6" fillId="0" borderId="64" xfId="0" applyFont="1" applyFill="1" applyBorder="1" applyAlignment="1" applyProtection="1">
      <alignment horizontal="distributed" vertical="center"/>
      <protection locked="0"/>
    </xf>
    <xf numFmtId="0" fontId="7" fillId="0" borderId="12" xfId="0" applyFont="1" applyFill="1" applyBorder="1" applyAlignment="1" applyProtection="1">
      <alignment horizontal="distributed" vertical="center"/>
      <protection locked="0"/>
    </xf>
    <xf numFmtId="0" fontId="21" fillId="0" borderId="0" xfId="0" applyFont="1" applyFill="1" applyBorder="1" applyProtection="1">
      <protection locked="0"/>
    </xf>
    <xf numFmtId="0" fontId="7" fillId="0" borderId="62" xfId="0" applyFont="1" applyFill="1" applyBorder="1" applyAlignment="1" applyProtection="1">
      <alignment horizontal="distributed" vertical="center"/>
      <protection locked="0"/>
    </xf>
    <xf numFmtId="0" fontId="7" fillId="0" borderId="98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horizontal="distributed"/>
      <protection locked="0"/>
    </xf>
    <xf numFmtId="0" fontId="6" fillId="0" borderId="98" xfId="0" applyFont="1" applyFill="1" applyBorder="1" applyAlignment="1" applyProtection="1">
      <alignment horizontal="distributed" vertical="center"/>
    </xf>
    <xf numFmtId="0" fontId="7" fillId="0" borderId="98" xfId="0" applyFont="1" applyFill="1" applyBorder="1" applyAlignment="1" applyProtection="1">
      <alignment horizontal="distributed" vertical="center"/>
    </xf>
    <xf numFmtId="0" fontId="6" fillId="0" borderId="167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94" xfId="0" applyFont="1" applyFill="1" applyBorder="1" applyAlignment="1" applyProtection="1">
      <alignment vertical="center"/>
      <protection locked="0"/>
    </xf>
    <xf numFmtId="0" fontId="6" fillId="0" borderId="59" xfId="0" applyFont="1" applyFill="1" applyBorder="1" applyAlignment="1" applyProtection="1">
      <alignment vertical="center"/>
      <protection locked="0"/>
    </xf>
    <xf numFmtId="0" fontId="6" fillId="0" borderId="96" xfId="0" applyFont="1" applyFill="1" applyBorder="1" applyAlignment="1" applyProtection="1">
      <alignment horizontal="distributed" vertical="center" justifyLastLine="1"/>
      <protection locked="0"/>
    </xf>
    <xf numFmtId="0" fontId="6" fillId="0" borderId="99" xfId="0" applyFont="1" applyFill="1" applyBorder="1" applyAlignment="1" applyProtection="1">
      <alignment vertical="center"/>
      <protection locked="0"/>
    </xf>
    <xf numFmtId="0" fontId="6" fillId="0" borderId="61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horizontal="distributed" vertical="center"/>
      <protection locked="0"/>
    </xf>
    <xf numFmtId="0" fontId="6" fillId="0" borderId="22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27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6" fillId="0" borderId="60" xfId="0" applyFont="1" applyFill="1" applyBorder="1" applyAlignment="1" applyProtection="1">
      <alignment horizontal="distributed" vertical="center"/>
      <protection locked="0"/>
    </xf>
    <xf numFmtId="0" fontId="6" fillId="0" borderId="145" xfId="0" applyFont="1" applyFill="1" applyBorder="1" applyAlignment="1" applyProtection="1">
      <alignment horizontal="distributed" vertical="center"/>
      <protection locked="0"/>
    </xf>
    <xf numFmtId="0" fontId="6" fillId="0" borderId="126" xfId="0" applyFont="1" applyFill="1" applyBorder="1" applyAlignment="1" applyProtection="1">
      <alignment horizontal="distributed" vertical="center"/>
      <protection locked="0"/>
    </xf>
    <xf numFmtId="0" fontId="6" fillId="0" borderId="18" xfId="0" quotePrefix="1" applyFont="1" applyFill="1" applyBorder="1" applyAlignment="1" applyProtection="1">
      <alignment horizontal="distributed" vertical="center" wrapText="1"/>
      <protection locked="0"/>
    </xf>
    <xf numFmtId="0" fontId="6" fillId="0" borderId="65" xfId="0" applyFont="1" applyFill="1" applyBorder="1" applyAlignment="1" applyProtection="1">
      <alignment horizontal="distributed" vertical="center"/>
      <protection locked="0"/>
    </xf>
    <xf numFmtId="0" fontId="6" fillId="0" borderId="18" xfId="0" quotePrefix="1" applyFont="1" applyFill="1" applyBorder="1" applyAlignment="1" applyProtection="1">
      <alignment horizontal="distributed" vertical="center"/>
      <protection locked="0"/>
    </xf>
    <xf numFmtId="0" fontId="6" fillId="0" borderId="110" xfId="0" applyNumberFormat="1" applyFont="1" applyFill="1" applyBorder="1" applyAlignment="1" applyProtection="1">
      <alignment horizontal="centerContinuous" vertical="center"/>
      <protection locked="0"/>
    </xf>
    <xf numFmtId="0" fontId="6" fillId="0" borderId="0" xfId="0" applyNumberFormat="1" applyFont="1" applyFill="1" applyBorder="1" applyAlignment="1" applyProtection="1">
      <alignment horizontal="distributed"/>
      <protection locked="0"/>
    </xf>
    <xf numFmtId="0" fontId="2" fillId="0" borderId="0" xfId="0" quotePrefix="1" applyFont="1" applyFill="1" applyAlignment="1" applyProtection="1">
      <alignment horizontal="left"/>
      <protection locked="0"/>
    </xf>
    <xf numFmtId="0" fontId="6" fillId="0" borderId="115" xfId="0" applyFont="1" applyFill="1" applyBorder="1" applyAlignment="1" applyProtection="1">
      <alignment horizontal="distributed" vertical="center"/>
      <protection locked="0"/>
    </xf>
    <xf numFmtId="176" fontId="6" fillId="0" borderId="41" xfId="0" applyNumberFormat="1" applyFont="1" applyFill="1" applyBorder="1" applyAlignment="1" applyProtection="1">
      <alignment vertical="center"/>
    </xf>
    <xf numFmtId="176" fontId="6" fillId="0" borderId="37" xfId="0" applyNumberFormat="1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32" xfId="0" applyNumberFormat="1" applyFont="1" applyFill="1" applyBorder="1" applyAlignment="1" applyProtection="1">
      <alignment vertical="center"/>
    </xf>
    <xf numFmtId="176" fontId="6" fillId="0" borderId="79" xfId="0" applyNumberFormat="1" applyFont="1" applyFill="1" applyBorder="1" applyAlignment="1" applyProtection="1">
      <alignment vertical="center"/>
    </xf>
    <xf numFmtId="176" fontId="6" fillId="0" borderId="72" xfId="0" applyNumberFormat="1" applyFont="1" applyFill="1" applyBorder="1" applyAlignment="1" applyProtection="1">
      <alignment vertical="center"/>
    </xf>
    <xf numFmtId="176" fontId="6" fillId="0" borderId="15" xfId="0" applyNumberFormat="1" applyFont="1" applyFill="1" applyBorder="1" applyAlignment="1" applyProtection="1">
      <alignment vertical="center"/>
    </xf>
    <xf numFmtId="176" fontId="6" fillId="0" borderId="18" xfId="0" applyNumberFormat="1" applyFont="1" applyFill="1" applyBorder="1" applyAlignment="1" applyProtection="1">
      <alignment vertical="center"/>
    </xf>
    <xf numFmtId="0" fontId="9" fillId="0" borderId="15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24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Continuous" vertical="center"/>
      <protection locked="0"/>
    </xf>
    <xf numFmtId="0" fontId="6" fillId="0" borderId="15" xfId="0" applyFont="1" applyFill="1" applyBorder="1" applyAlignment="1" applyProtection="1">
      <alignment horizontal="centerContinuous" vertical="center"/>
      <protection locked="0"/>
    </xf>
    <xf numFmtId="0" fontId="6" fillId="0" borderId="80" xfId="0" applyFont="1" applyFill="1" applyBorder="1" applyAlignment="1" applyProtection="1">
      <alignment horizontal="distributed" vertical="center"/>
      <protection locked="0"/>
    </xf>
    <xf numFmtId="0" fontId="6" fillId="0" borderId="29" xfId="0" applyFont="1" applyFill="1" applyBorder="1" applyAlignment="1" applyProtection="1">
      <alignment horizontal="center" vertical="distributed" textRotation="255" wrapText="1" indent="1"/>
      <protection locked="0"/>
    </xf>
    <xf numFmtId="0" fontId="6" fillId="0" borderId="28" xfId="0" applyFont="1" applyFill="1" applyBorder="1" applyAlignment="1" applyProtection="1">
      <alignment horizontal="center" vertical="distributed" textRotation="255" wrapText="1" indent="1"/>
      <protection locked="0"/>
    </xf>
    <xf numFmtId="0" fontId="6" fillId="0" borderId="26" xfId="0" applyFont="1" applyFill="1" applyBorder="1" applyAlignment="1" applyProtection="1">
      <alignment horizontal="center" vertical="distributed" textRotation="255" wrapText="1" indent="1"/>
      <protection locked="0"/>
    </xf>
    <xf numFmtId="0" fontId="6" fillId="0" borderId="27" xfId="0" applyFont="1" applyFill="1" applyBorder="1" applyAlignment="1" applyProtection="1">
      <alignment horizontal="distributed" vertical="center" shrinkToFit="1"/>
    </xf>
    <xf numFmtId="0" fontId="2" fillId="0" borderId="0" xfId="0" applyFont="1" applyFill="1" applyBorder="1" applyAlignment="1" applyProtection="1">
      <alignment shrinkToFit="1"/>
      <protection locked="0"/>
    </xf>
    <xf numFmtId="0" fontId="6" fillId="0" borderId="8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69" xfId="0" quotePrefix="1" applyFont="1" applyFill="1" applyBorder="1" applyAlignment="1" applyProtection="1">
      <alignment horizontal="center" vertical="center"/>
      <protection locked="0"/>
    </xf>
    <xf numFmtId="0" fontId="6" fillId="0" borderId="95" xfId="0" applyFont="1" applyFill="1" applyBorder="1" applyAlignment="1" applyProtection="1">
      <alignment horizontal="center" vertical="distributed" wrapText="1"/>
      <protection locked="0"/>
    </xf>
    <xf numFmtId="0" fontId="6" fillId="0" borderId="95" xfId="0" applyFont="1" applyFill="1" applyBorder="1" applyAlignment="1" applyProtection="1">
      <alignment horizontal="center" vertical="top" wrapText="1"/>
      <protection locked="0"/>
    </xf>
    <xf numFmtId="0" fontId="6" fillId="0" borderId="86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43" xfId="0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Protection="1">
      <protection locked="0"/>
    </xf>
    <xf numFmtId="0" fontId="6" fillId="0" borderId="95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vertical="center"/>
      <protection locked="0"/>
    </xf>
    <xf numFmtId="0" fontId="6" fillId="0" borderId="31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distributed" vertical="center"/>
      <protection locked="0"/>
    </xf>
    <xf numFmtId="0" fontId="6" fillId="0" borderId="58" xfId="0" applyFont="1" applyFill="1" applyBorder="1" applyAlignment="1" applyProtection="1">
      <alignment horizontal="distributed" vertical="center"/>
      <protection locked="0"/>
    </xf>
    <xf numFmtId="0" fontId="6" fillId="0" borderId="15" xfId="0" applyFont="1" applyFill="1" applyBorder="1" applyAlignment="1" applyProtection="1">
      <alignment horizontal="distributed" vertical="center"/>
      <protection locked="0"/>
    </xf>
    <xf numFmtId="0" fontId="6" fillId="0" borderId="133" xfId="0" applyNumberFormat="1" applyFont="1" applyFill="1" applyBorder="1" applyAlignment="1" applyProtection="1">
      <alignment horizontal="distributed" vertical="center"/>
      <protection locked="0"/>
    </xf>
    <xf numFmtId="0" fontId="6" fillId="0" borderId="70" xfId="0" applyNumberFormat="1" applyFont="1" applyFill="1" applyBorder="1" applyAlignment="1" applyProtection="1">
      <alignment horizontal="distributed" vertical="center"/>
      <protection locked="0"/>
    </xf>
    <xf numFmtId="0" fontId="6" fillId="0" borderId="70" xfId="0" applyFont="1" applyFill="1" applyBorder="1" applyAlignment="1" applyProtection="1">
      <alignment horizontal="distributed" vertical="center"/>
      <protection locked="0"/>
    </xf>
    <xf numFmtId="0" fontId="6" fillId="0" borderId="11" xfId="0" applyNumberFormat="1" applyFont="1" applyFill="1" applyBorder="1" applyAlignment="1" applyProtection="1">
      <alignment horizontal="distributed" vertical="center"/>
      <protection locked="0"/>
    </xf>
    <xf numFmtId="0" fontId="6" fillId="0" borderId="58" xfId="0" applyNumberFormat="1" applyFont="1" applyFill="1" applyBorder="1" applyAlignment="1" applyProtection="1">
      <alignment horizontal="distributed" vertical="center"/>
      <protection locked="0"/>
    </xf>
    <xf numFmtId="0" fontId="6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Fill="1" applyBorder="1" applyAlignment="1" applyProtection="1">
      <alignment horizontal="center" vertical="center" shrinkToFit="1"/>
      <protection locked="0"/>
    </xf>
    <xf numFmtId="0" fontId="6" fillId="0" borderId="43" xfId="0" quotePrefix="1" applyFont="1" applyFill="1" applyBorder="1" applyAlignment="1" applyProtection="1">
      <alignment horizontal="center" vertical="center"/>
      <protection locked="0"/>
    </xf>
    <xf numFmtId="0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distributed" vertical="center"/>
      <protection locked="0"/>
    </xf>
    <xf numFmtId="0" fontId="6" fillId="0" borderId="96" xfId="0" applyNumberFormat="1" applyFont="1" applyFill="1" applyBorder="1" applyAlignment="1" applyProtection="1">
      <alignment vertical="center"/>
      <protection locked="0"/>
    </xf>
    <xf numFmtId="0" fontId="6" fillId="0" borderId="17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71" xfId="0" applyFont="1" applyFill="1" applyBorder="1" applyAlignment="1" applyProtection="1">
      <alignment horizontal="distributed" vertical="center"/>
      <protection locked="0"/>
    </xf>
    <xf numFmtId="0" fontId="6" fillId="0" borderId="170" xfId="0" applyFont="1" applyFill="1" applyBorder="1" applyAlignment="1" applyProtection="1">
      <alignment horizontal="distributed" vertical="center"/>
      <protection locked="0"/>
    </xf>
    <xf numFmtId="176" fontId="6" fillId="0" borderId="137" xfId="0" applyNumberFormat="1" applyFont="1" applyFill="1" applyBorder="1" applyAlignment="1" applyProtection="1">
      <alignment vertical="center" shrinkToFit="1"/>
      <protection locked="0"/>
    </xf>
    <xf numFmtId="176" fontId="6" fillId="0" borderId="138" xfId="0" applyNumberFormat="1" applyFont="1" applyFill="1" applyBorder="1" applyAlignment="1" applyProtection="1">
      <alignment vertical="center" shrinkToFit="1"/>
      <protection locked="0"/>
    </xf>
    <xf numFmtId="176" fontId="6" fillId="0" borderId="139" xfId="0" applyNumberFormat="1" applyFont="1" applyFill="1" applyBorder="1" applyAlignment="1" applyProtection="1">
      <alignment vertical="center" shrinkToFit="1"/>
      <protection locked="0"/>
    </xf>
    <xf numFmtId="0" fontId="6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8" xfId="0" applyFont="1" applyFill="1" applyBorder="1" applyAlignment="1" applyProtection="1">
      <alignment horizontal="center" vertical="center"/>
      <protection locked="0"/>
    </xf>
    <xf numFmtId="0" fontId="6" fillId="0" borderId="43" xfId="0" quotePrefix="1" applyFont="1" applyFill="1" applyBorder="1" applyAlignment="1" applyProtection="1">
      <alignment horizontal="distributed" vertical="center"/>
      <protection locked="0"/>
    </xf>
    <xf numFmtId="0" fontId="6" fillId="0" borderId="32" xfId="0" quotePrefix="1" applyFont="1" applyFill="1" applyBorder="1" applyAlignment="1" applyProtection="1">
      <alignment horizontal="distributed" vertical="center"/>
      <protection locked="0"/>
    </xf>
    <xf numFmtId="176" fontId="6" fillId="0" borderId="56" xfId="0" applyNumberFormat="1" applyFont="1" applyFill="1" applyBorder="1" applyAlignment="1" applyProtection="1">
      <alignment vertical="center" shrinkToFit="1"/>
      <protection locked="0"/>
    </xf>
    <xf numFmtId="176" fontId="6" fillId="0" borderId="55" xfId="0" applyNumberFormat="1" applyFont="1" applyFill="1" applyBorder="1" applyAlignment="1" applyProtection="1">
      <alignment vertical="center" shrinkToFit="1"/>
      <protection locked="0"/>
    </xf>
    <xf numFmtId="176" fontId="6" fillId="0" borderId="21" xfId="0" applyNumberFormat="1" applyFont="1" applyFill="1" applyBorder="1" applyAlignment="1" applyProtection="1">
      <alignment vertical="center" shrinkToFit="1"/>
      <protection locked="0"/>
    </xf>
    <xf numFmtId="176" fontId="6" fillId="0" borderId="52" xfId="0" applyNumberFormat="1" applyFont="1" applyFill="1" applyBorder="1" applyAlignment="1" applyProtection="1">
      <alignment vertical="center" shrinkToFit="1"/>
      <protection locked="0"/>
    </xf>
    <xf numFmtId="0" fontId="6" fillId="0" borderId="16" xfId="0" applyNumberFormat="1" applyFont="1" applyFill="1" applyBorder="1" applyAlignment="1" applyProtection="1">
      <alignment horizontal="distributed" vertical="center"/>
      <protection locked="0"/>
    </xf>
    <xf numFmtId="0" fontId="11" fillId="0" borderId="0" xfId="0" applyNumberFormat="1" applyFont="1" applyFill="1" applyBorder="1" applyAlignment="1" applyProtection="1">
      <alignment horizontal="distributed"/>
      <protection locked="0"/>
    </xf>
    <xf numFmtId="0" fontId="11" fillId="0" borderId="0" xfId="0" applyFont="1" applyFill="1" applyBorder="1" applyAlignment="1" applyProtection="1">
      <alignment horizontal="distributed"/>
      <protection locked="0"/>
    </xf>
    <xf numFmtId="176" fontId="2" fillId="0" borderId="0" xfId="0" applyNumberFormat="1" applyFont="1" applyFill="1" applyBorder="1" applyProtection="1">
      <protection locked="0"/>
    </xf>
    <xf numFmtId="177" fontId="2" fillId="0" borderId="0" xfId="0" applyNumberFormat="1" applyFont="1" applyFill="1" applyBorder="1" applyProtection="1">
      <protection locked="0"/>
    </xf>
    <xf numFmtId="0" fontId="6" fillId="0" borderId="96" xfId="0" applyFont="1" applyFill="1" applyBorder="1" applyAlignment="1" applyProtection="1">
      <alignment vertical="center"/>
      <protection locked="0"/>
    </xf>
    <xf numFmtId="0" fontId="6" fillId="0" borderId="43" xfId="0" applyFont="1" applyFill="1" applyBorder="1" applyAlignment="1" applyProtection="1">
      <alignment horizontal="centerContinuous" vertical="center"/>
      <protection locked="0"/>
    </xf>
    <xf numFmtId="0" fontId="6" fillId="0" borderId="97" xfId="0" applyFont="1" applyFill="1" applyBorder="1" applyAlignment="1" applyProtection="1">
      <alignment vertical="center"/>
      <protection locked="0"/>
    </xf>
    <xf numFmtId="0" fontId="6" fillId="0" borderId="98" xfId="0" applyFont="1" applyFill="1" applyBorder="1" applyAlignment="1" applyProtection="1">
      <alignment vertical="center"/>
      <protection locked="0"/>
    </xf>
    <xf numFmtId="0" fontId="6" fillId="0" borderId="72" xfId="0" applyFont="1" applyFill="1" applyBorder="1" applyAlignment="1" applyProtection="1">
      <alignment horizontal="distributed" vertical="center"/>
      <protection locked="0"/>
    </xf>
    <xf numFmtId="0" fontId="6" fillId="0" borderId="46" xfId="0" applyFont="1" applyFill="1" applyBorder="1" applyAlignment="1" applyProtection="1">
      <alignment horizontal="distributed" vertical="center"/>
      <protection locked="0"/>
    </xf>
    <xf numFmtId="0" fontId="6" fillId="0" borderId="75" xfId="0" applyFont="1" applyFill="1" applyBorder="1" applyAlignment="1" applyProtection="1">
      <alignment horizontal="distributed" vertical="center"/>
      <protection locked="0"/>
    </xf>
    <xf numFmtId="176" fontId="6" fillId="0" borderId="140" xfId="0" applyNumberFormat="1" applyFont="1" applyFill="1" applyBorder="1" applyAlignment="1" applyProtection="1">
      <alignment vertical="center" shrinkToFit="1"/>
      <protection locked="0"/>
    </xf>
    <xf numFmtId="176" fontId="6" fillId="0" borderId="129" xfId="0" applyNumberFormat="1" applyFont="1" applyFill="1" applyBorder="1" applyAlignment="1" applyProtection="1">
      <alignment vertical="center" shrinkToFit="1"/>
      <protection locked="0"/>
    </xf>
    <xf numFmtId="176" fontId="6" fillId="0" borderId="123" xfId="0" applyNumberFormat="1" applyFont="1" applyFill="1" applyBorder="1" applyAlignment="1" applyProtection="1">
      <alignment vertical="center" shrinkToFit="1"/>
      <protection locked="0"/>
    </xf>
    <xf numFmtId="176" fontId="6" fillId="0" borderId="124" xfId="0" applyNumberFormat="1" applyFont="1" applyFill="1" applyBorder="1" applyAlignment="1" applyProtection="1">
      <alignment vertical="center" shrinkToFit="1"/>
      <protection locked="0"/>
    </xf>
    <xf numFmtId="176" fontId="6" fillId="0" borderId="121" xfId="0" applyNumberFormat="1" applyFont="1" applyFill="1" applyBorder="1" applyAlignment="1" applyProtection="1">
      <alignment vertical="center" shrinkToFit="1"/>
      <protection locked="0"/>
    </xf>
    <xf numFmtId="176" fontId="6" fillId="0" borderId="122" xfId="0" applyNumberFormat="1" applyFont="1" applyFill="1" applyBorder="1" applyAlignment="1" applyProtection="1">
      <alignment vertical="center" shrinkToFit="1"/>
      <protection locked="0"/>
    </xf>
    <xf numFmtId="176" fontId="6" fillId="0" borderId="57" xfId="0" applyNumberFormat="1" applyFont="1" applyFill="1" applyBorder="1" applyAlignment="1" applyProtection="1">
      <alignment vertical="center" shrinkToFit="1"/>
      <protection locked="0"/>
    </xf>
    <xf numFmtId="176" fontId="11" fillId="0" borderId="0" xfId="0" applyNumberFormat="1" applyFont="1" applyFill="1" applyBorder="1" applyProtection="1">
      <protection locked="0"/>
    </xf>
    <xf numFmtId="177" fontId="11" fillId="0" borderId="0" xfId="0" applyNumberFormat="1" applyFont="1" applyFill="1" applyBorder="1" applyProtection="1">
      <protection locked="0"/>
    </xf>
    <xf numFmtId="178" fontId="6" fillId="0" borderId="154" xfId="0" applyNumberFormat="1" applyFont="1" applyFill="1" applyBorder="1" applyProtection="1">
      <protection locked="0"/>
    </xf>
    <xf numFmtId="178" fontId="6" fillId="0" borderId="157" xfId="0" applyNumberFormat="1" applyFont="1" applyFill="1" applyBorder="1" applyProtection="1">
      <protection locked="0"/>
    </xf>
    <xf numFmtId="178" fontId="6" fillId="0" borderId="155" xfId="0" applyNumberFormat="1" applyFont="1" applyFill="1" applyBorder="1" applyProtection="1">
      <protection locked="0"/>
    </xf>
    <xf numFmtId="178" fontId="6" fillId="0" borderId="158" xfId="0" applyNumberFormat="1" applyFont="1" applyFill="1" applyBorder="1" applyProtection="1">
      <protection locked="0"/>
    </xf>
    <xf numFmtId="178" fontId="6" fillId="0" borderId="98" xfId="0" applyNumberFormat="1" applyFont="1" applyFill="1" applyBorder="1" applyProtection="1">
      <protection locked="0"/>
    </xf>
    <xf numFmtId="178" fontId="6" fillId="0" borderId="98" xfId="0" applyNumberFormat="1" applyFont="1" applyFill="1" applyBorder="1" applyProtection="1"/>
    <xf numFmtId="178" fontId="6" fillId="0" borderId="6" xfId="0" applyNumberFormat="1" applyFont="1" applyFill="1" applyBorder="1" applyProtection="1">
      <protection locked="0"/>
    </xf>
    <xf numFmtId="178" fontId="6" fillId="0" borderId="10" xfId="0" applyNumberFormat="1" applyFont="1" applyFill="1" applyBorder="1" applyProtection="1"/>
    <xf numFmtId="178" fontId="6" fillId="0" borderId="42" xfId="0" applyNumberFormat="1" applyFont="1" applyFill="1" applyBorder="1" applyProtection="1">
      <protection locked="0"/>
    </xf>
    <xf numFmtId="178" fontId="6" fillId="0" borderId="37" xfId="0" applyNumberFormat="1" applyFont="1" applyFill="1" applyBorder="1" applyProtection="1">
      <protection locked="0"/>
    </xf>
    <xf numFmtId="178" fontId="6" fillId="0" borderId="41" xfId="0" applyNumberFormat="1" applyFont="1" applyFill="1" applyBorder="1" applyProtection="1">
      <protection locked="0"/>
    </xf>
    <xf numFmtId="178" fontId="6" fillId="0" borderId="10" xfId="0" applyNumberFormat="1" applyFont="1" applyFill="1" applyBorder="1" applyProtection="1">
      <protection locked="0"/>
    </xf>
    <xf numFmtId="178" fontId="6" fillId="0" borderId="158" xfId="0" applyNumberFormat="1" applyFont="1" applyFill="1" applyBorder="1" applyProtection="1"/>
    <xf numFmtId="178" fontId="6" fillId="0" borderId="86" xfId="0" applyNumberFormat="1" applyFont="1" applyFill="1" applyBorder="1" applyProtection="1">
      <protection locked="0"/>
    </xf>
    <xf numFmtId="178" fontId="6" fillId="0" borderId="86" xfId="0" applyNumberFormat="1" applyFont="1" applyFill="1" applyBorder="1" applyProtection="1"/>
    <xf numFmtId="176" fontId="6" fillId="0" borderId="188" xfId="0" applyNumberFormat="1" applyFont="1" applyFill="1" applyBorder="1" applyAlignment="1" applyProtection="1">
      <alignment vertical="center" shrinkToFit="1"/>
      <protection locked="0"/>
    </xf>
    <xf numFmtId="176" fontId="6" fillId="0" borderId="187" xfId="0" applyNumberFormat="1" applyFont="1" applyFill="1" applyBorder="1" applyAlignment="1" applyProtection="1">
      <alignment vertical="center" shrinkToFit="1"/>
      <protection locked="0"/>
    </xf>
    <xf numFmtId="0" fontId="6" fillId="0" borderId="189" xfId="0" applyFont="1" applyFill="1" applyBorder="1" applyAlignment="1" applyProtection="1">
      <alignment horizontal="distributed" vertical="center"/>
      <protection locked="0"/>
    </xf>
    <xf numFmtId="0" fontId="6" fillId="0" borderId="125" xfId="0" applyFont="1" applyFill="1" applyBorder="1" applyAlignment="1" applyProtection="1">
      <alignment horizontal="center" vertical="center"/>
      <protection locked="0"/>
    </xf>
    <xf numFmtId="0" fontId="6" fillId="0" borderId="195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66" xfId="0" applyNumberFormat="1" applyFont="1" applyFill="1" applyBorder="1" applyAlignment="1" applyProtection="1">
      <alignment horizontal="distributed" vertical="center"/>
      <protection locked="0"/>
    </xf>
    <xf numFmtId="0" fontId="6" fillId="0" borderId="9" xfId="0" quotePrefix="1" applyNumberFormat="1" applyFont="1" applyFill="1" applyBorder="1" applyAlignment="1" applyProtection="1">
      <alignment horizontal="distributed" vertical="center"/>
      <protection locked="0"/>
    </xf>
    <xf numFmtId="0" fontId="6" fillId="0" borderId="69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vertical="center" justifyLastLine="1"/>
      <protection locked="0"/>
    </xf>
    <xf numFmtId="0" fontId="6" fillId="0" borderId="0" xfId="0" quotePrefix="1" applyFont="1" applyFill="1" applyBorder="1" applyAlignment="1" applyProtection="1">
      <alignment vertical="distributed" textRotation="255"/>
      <protection locked="0"/>
    </xf>
    <xf numFmtId="0" fontId="6" fillId="0" borderId="0" xfId="0" applyFont="1" applyFill="1" applyBorder="1" applyAlignment="1" applyProtection="1">
      <alignment vertical="distributed" textRotation="255"/>
      <protection locked="0"/>
    </xf>
    <xf numFmtId="0" fontId="3" fillId="0" borderId="0" xfId="9" applyFont="1" applyFill="1" applyAlignment="1" applyProtection="1">
      <alignment vertical="center"/>
      <protection locked="0"/>
    </xf>
    <xf numFmtId="0" fontId="2" fillId="0" borderId="0" xfId="9" applyFont="1" applyFill="1" applyAlignment="1" applyProtection="1">
      <alignment vertical="center"/>
      <protection locked="0"/>
    </xf>
    <xf numFmtId="0" fontId="2" fillId="0" borderId="0" xfId="9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9" applyFont="1" applyFill="1" applyProtection="1">
      <protection locked="0"/>
    </xf>
    <xf numFmtId="0" fontId="1" fillId="0" borderId="0" xfId="9" applyFont="1" applyFill="1" applyAlignment="1" applyProtection="1">
      <alignment vertical="center"/>
      <protection locked="0"/>
    </xf>
    <xf numFmtId="0" fontId="9" fillId="0" borderId="24" xfId="9" applyFont="1" applyFill="1" applyBorder="1" applyAlignment="1" applyProtection="1">
      <alignment horizontal="distributed" vertical="center" justifyLastLine="1"/>
      <protection locked="0"/>
    </xf>
    <xf numFmtId="0" fontId="9" fillId="0" borderId="25" xfId="9" applyFont="1" applyFill="1" applyBorder="1" applyAlignment="1" applyProtection="1">
      <alignment horizontal="distributed" vertical="center" justifyLastLine="1"/>
      <protection locked="0"/>
    </xf>
    <xf numFmtId="0" fontId="9" fillId="0" borderId="26" xfId="9" applyFont="1" applyFill="1" applyBorder="1" applyAlignment="1" applyProtection="1">
      <alignment horizontal="distributed" vertical="center" justifyLastLine="1"/>
      <protection locked="0"/>
    </xf>
    <xf numFmtId="0" fontId="6" fillId="0" borderId="27" xfId="9" applyFont="1" applyFill="1" applyBorder="1" applyAlignment="1" applyProtection="1">
      <alignment horizontal="distributed" vertical="center" justifyLastLine="1"/>
      <protection locked="0"/>
    </xf>
    <xf numFmtId="0" fontId="6" fillId="0" borderId="28" xfId="9" applyFont="1" applyFill="1" applyBorder="1" applyAlignment="1" applyProtection="1">
      <alignment horizontal="center" vertical="center"/>
      <protection locked="0"/>
    </xf>
    <xf numFmtId="0" fontId="6" fillId="0" borderId="26" xfId="9" applyFont="1" applyFill="1" applyBorder="1" applyAlignment="1" applyProtection="1">
      <alignment horizontal="center" vertical="center"/>
      <protection locked="0"/>
    </xf>
    <xf numFmtId="0" fontId="6" fillId="0" borderId="22" xfId="9" applyFont="1" applyFill="1" applyBorder="1" applyAlignment="1" applyProtection="1">
      <alignment horizontal="center" vertical="center"/>
      <protection locked="0"/>
    </xf>
    <xf numFmtId="0" fontId="6" fillId="0" borderId="29" xfId="9" applyFont="1" applyFill="1" applyBorder="1" applyAlignment="1" applyProtection="1">
      <alignment horizontal="center" vertical="center"/>
      <protection locked="0"/>
    </xf>
    <xf numFmtId="0" fontId="6" fillId="0" borderId="30" xfId="9" applyFont="1" applyFill="1" applyBorder="1" applyAlignment="1" applyProtection="1">
      <alignment horizontal="center" vertical="center"/>
      <protection locked="0"/>
    </xf>
    <xf numFmtId="0" fontId="6" fillId="0" borderId="56" xfId="9" applyFont="1" applyFill="1" applyBorder="1" applyAlignment="1" applyProtection="1">
      <alignment horizontal="center" vertical="center"/>
      <protection locked="0"/>
    </xf>
    <xf numFmtId="0" fontId="6" fillId="0" borderId="21" xfId="9" applyFont="1" applyFill="1" applyBorder="1" applyAlignment="1" applyProtection="1">
      <alignment horizontal="center" vertical="center"/>
      <protection locked="0"/>
    </xf>
    <xf numFmtId="0" fontId="6" fillId="0" borderId="61" xfId="9" applyFont="1" applyFill="1" applyBorder="1" applyAlignment="1" applyProtection="1">
      <alignment horizontal="center" vertical="center"/>
      <protection locked="0"/>
    </xf>
    <xf numFmtId="0" fontId="6" fillId="0" borderId="24" xfId="9" applyFont="1" applyFill="1" applyBorder="1" applyAlignment="1" applyProtection="1">
      <alignment horizontal="center" vertical="center"/>
      <protection locked="0"/>
    </xf>
    <xf numFmtId="0" fontId="6" fillId="0" borderId="23" xfId="9" applyFont="1" applyFill="1" applyBorder="1" applyAlignment="1" applyProtection="1">
      <alignment horizontal="center" vertical="center"/>
      <protection locked="0"/>
    </xf>
    <xf numFmtId="0" fontId="6" fillId="0" borderId="9" xfId="9" applyNumberFormat="1" applyFont="1" applyFill="1" applyBorder="1" applyAlignment="1" applyProtection="1">
      <alignment horizontal="distributed" vertical="center"/>
      <protection locked="0"/>
    </xf>
    <xf numFmtId="0" fontId="6" fillId="0" borderId="32" xfId="9" applyFont="1" applyFill="1" applyBorder="1" applyAlignment="1" applyProtection="1">
      <alignment horizontal="distributed" vertical="center"/>
      <protection locked="0"/>
    </xf>
    <xf numFmtId="0" fontId="6" fillId="0" borderId="38" xfId="9" applyFont="1" applyFill="1" applyBorder="1" applyAlignment="1" applyProtection="1">
      <alignment horizontal="distributed" vertical="center"/>
      <protection locked="0"/>
    </xf>
    <xf numFmtId="180" fontId="6" fillId="0" borderId="9" xfId="9" applyNumberFormat="1" applyFont="1" applyFill="1" applyBorder="1" applyAlignment="1" applyProtection="1">
      <alignment horizontal="center" vertical="center"/>
      <protection locked="0"/>
    </xf>
    <xf numFmtId="0" fontId="6" fillId="0" borderId="12" xfId="9" applyFont="1" applyFill="1" applyBorder="1" applyAlignment="1" applyProtection="1">
      <alignment horizontal="distributed" vertical="center"/>
      <protection locked="0"/>
    </xf>
    <xf numFmtId="180" fontId="6" fillId="0" borderId="9" xfId="9" applyNumberFormat="1" applyFont="1" applyFill="1" applyBorder="1" applyAlignment="1" applyProtection="1">
      <alignment horizontal="distributed" vertical="center"/>
      <protection locked="0"/>
    </xf>
    <xf numFmtId="0" fontId="6" fillId="0" borderId="132" xfId="9" applyNumberFormat="1" applyFont="1" applyFill="1" applyBorder="1" applyAlignment="1" applyProtection="1">
      <alignment horizontal="centerContinuous" vertical="center"/>
      <protection locked="0"/>
    </xf>
    <xf numFmtId="0" fontId="6" fillId="0" borderId="80" xfId="9" applyNumberFormat="1" applyFont="1" applyFill="1" applyBorder="1" applyAlignment="1" applyProtection="1">
      <alignment horizontal="centerContinuous" vertical="center"/>
      <protection locked="0"/>
    </xf>
    <xf numFmtId="0" fontId="6" fillId="0" borderId="1" xfId="9" applyNumberFormat="1" applyFont="1" applyFill="1" applyBorder="1" applyAlignment="1" applyProtection="1">
      <alignment horizontal="distributed" vertical="center"/>
      <protection locked="0"/>
    </xf>
    <xf numFmtId="0" fontId="12" fillId="0" borderId="9" xfId="9" applyNumberFormat="1" applyFont="1" applyFill="1" applyBorder="1" applyAlignment="1" applyProtection="1">
      <alignment horizontal="center" vertical="center"/>
      <protection locked="0"/>
    </xf>
    <xf numFmtId="0" fontId="6" fillId="0" borderId="20" xfId="9" applyNumberFormat="1" applyFont="1" applyFill="1" applyBorder="1" applyAlignment="1" applyProtection="1">
      <alignment horizontal="distributed" vertical="center"/>
      <protection locked="0"/>
    </xf>
    <xf numFmtId="0" fontId="6" fillId="0" borderId="52" xfId="9" applyFont="1" applyFill="1" applyBorder="1" applyAlignment="1" applyProtection="1">
      <alignment horizontal="distributed" vertical="center"/>
      <protection locked="0"/>
    </xf>
    <xf numFmtId="0" fontId="7" fillId="0" borderId="9" xfId="9" applyNumberFormat="1" applyFont="1" applyFill="1" applyBorder="1" applyAlignment="1" applyProtection="1">
      <alignment horizontal="distributed" vertical="center"/>
      <protection locked="0"/>
    </xf>
    <xf numFmtId="0" fontId="7" fillId="0" borderId="32" xfId="9" applyFont="1" applyFill="1" applyBorder="1" applyAlignment="1" applyProtection="1">
      <alignment horizontal="distributed" vertical="center" shrinkToFit="1"/>
      <protection locked="0"/>
    </xf>
    <xf numFmtId="0" fontId="7" fillId="0" borderId="32" xfId="9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Fill="1" applyProtection="1">
      <protection locked="0"/>
    </xf>
    <xf numFmtId="0" fontId="6" fillId="0" borderId="32" xfId="9" applyFont="1" applyFill="1" applyBorder="1" applyAlignment="1" applyProtection="1">
      <alignment horizontal="distributed" vertical="center" shrinkToFit="1"/>
      <protection locked="0"/>
    </xf>
    <xf numFmtId="0" fontId="7" fillId="0" borderId="32" xfId="9" applyFont="1" applyFill="1" applyBorder="1" applyAlignment="1" applyProtection="1">
      <alignment horizontal="distributed" vertical="center"/>
      <protection locked="0"/>
    </xf>
    <xf numFmtId="0" fontId="6" fillId="0" borderId="47" xfId="9" applyNumberFormat="1" applyFont="1" applyFill="1" applyBorder="1" applyAlignment="1" applyProtection="1">
      <alignment horizontal="centerContinuous" vertical="center"/>
      <protection locked="0"/>
    </xf>
    <xf numFmtId="0" fontId="6" fillId="0" borderId="49" xfId="9" applyNumberFormat="1" applyFont="1" applyFill="1" applyBorder="1" applyAlignment="1" applyProtection="1">
      <alignment horizontal="centerContinuous" vertical="center"/>
      <protection locked="0"/>
    </xf>
    <xf numFmtId="0" fontId="6" fillId="0" borderId="8" xfId="9" applyFont="1" applyFill="1" applyBorder="1" applyAlignment="1" applyProtection="1">
      <alignment horizontal="distributed" vertical="center"/>
      <protection locked="0"/>
    </xf>
    <xf numFmtId="0" fontId="6" fillId="0" borderId="19" xfId="9" applyFont="1" applyFill="1" applyBorder="1" applyAlignment="1" applyProtection="1">
      <alignment horizontal="distributed" vertical="center"/>
      <protection locked="0"/>
    </xf>
    <xf numFmtId="0" fontId="6" fillId="0" borderId="31" xfId="9" applyFont="1" applyFill="1" applyBorder="1" applyAlignment="1" applyProtection="1">
      <alignment horizontal="distributed" vertical="center"/>
      <protection locked="0"/>
    </xf>
    <xf numFmtId="0" fontId="6" fillId="0" borderId="63" xfId="9" applyNumberFormat="1" applyFont="1" applyFill="1" applyBorder="1" applyAlignment="1" applyProtection="1">
      <alignment horizontal="centerContinuous" vertical="center"/>
      <protection locked="0"/>
    </xf>
    <xf numFmtId="0" fontId="7" fillId="0" borderId="19" xfId="9" applyFont="1" applyFill="1" applyBorder="1" applyAlignment="1" applyProtection="1">
      <alignment horizontal="distributed" vertical="center"/>
      <protection locked="0"/>
    </xf>
    <xf numFmtId="0" fontId="7" fillId="0" borderId="19" xfId="9" applyFont="1" applyFill="1" applyBorder="1" applyAlignment="1" applyProtection="1">
      <alignment horizontal="center" vertical="center" shrinkToFit="1"/>
      <protection locked="0"/>
    </xf>
    <xf numFmtId="0" fontId="6" fillId="0" borderId="19" xfId="9" applyFont="1" applyFill="1" applyBorder="1" applyAlignment="1" applyProtection="1">
      <alignment horizontal="distributed" vertical="center" shrinkToFit="1"/>
      <protection locked="0"/>
    </xf>
    <xf numFmtId="0" fontId="7" fillId="0" borderId="20" xfId="9" applyNumberFormat="1" applyFont="1" applyFill="1" applyBorder="1" applyAlignment="1" applyProtection="1">
      <alignment horizontal="distributed" vertical="center"/>
      <protection locked="0"/>
    </xf>
    <xf numFmtId="0" fontId="7" fillId="0" borderId="52" xfId="9" applyFont="1" applyFill="1" applyBorder="1" applyAlignment="1" applyProtection="1">
      <alignment horizontal="distributed" vertical="center"/>
      <protection locked="0"/>
    </xf>
    <xf numFmtId="0" fontId="7" fillId="0" borderId="31" xfId="9" applyFont="1" applyFill="1" applyBorder="1" applyAlignment="1" applyProtection="1">
      <alignment horizontal="distributed" vertical="center"/>
      <protection locked="0"/>
    </xf>
    <xf numFmtId="0" fontId="6" fillId="0" borderId="9" xfId="9" applyNumberFormat="1" applyFont="1" applyFill="1" applyBorder="1" applyAlignment="1" applyProtection="1">
      <alignment vertical="center" shrinkToFit="1"/>
      <protection locked="0"/>
    </xf>
    <xf numFmtId="0" fontId="6" fillId="0" borderId="43" xfId="9" applyFont="1" applyFill="1" applyBorder="1" applyAlignment="1" applyProtection="1">
      <alignment horizontal="distributed" vertical="center"/>
      <protection locked="0"/>
    </xf>
    <xf numFmtId="0" fontId="6" fillId="0" borderId="69" xfId="9" applyFont="1" applyFill="1" applyBorder="1" applyAlignment="1" applyProtection="1">
      <alignment horizontal="distributed" vertical="center"/>
      <protection locked="0"/>
    </xf>
    <xf numFmtId="0" fontId="6" fillId="0" borderId="66" xfId="9" applyNumberFormat="1" applyFont="1" applyFill="1" applyBorder="1" applyAlignment="1" applyProtection="1">
      <alignment horizontal="distributed" vertical="center"/>
      <protection locked="0"/>
    </xf>
    <xf numFmtId="0" fontId="6" fillId="0" borderId="18" xfId="9" applyFont="1" applyFill="1" applyBorder="1" applyAlignment="1" applyProtection="1">
      <alignment horizontal="center" vertical="center"/>
      <protection locked="0"/>
    </xf>
    <xf numFmtId="0" fontId="6" fillId="0" borderId="78" xfId="9" applyFont="1" applyFill="1" applyBorder="1" applyAlignment="1" applyProtection="1">
      <alignment horizontal="center" vertical="center"/>
      <protection locked="0"/>
    </xf>
    <xf numFmtId="0" fontId="6" fillId="0" borderId="18" xfId="9" applyFont="1" applyFill="1" applyBorder="1" applyAlignment="1" applyProtection="1">
      <alignment horizontal="distributed" vertical="center"/>
      <protection locked="0"/>
    </xf>
    <xf numFmtId="0" fontId="6" fillId="0" borderId="78" xfId="9" applyFont="1" applyFill="1" applyBorder="1" applyAlignment="1" applyProtection="1">
      <alignment horizontal="distributed" vertical="center"/>
      <protection locked="0"/>
    </xf>
    <xf numFmtId="0" fontId="6" fillId="0" borderId="84" xfId="9" applyNumberFormat="1" applyFont="1" applyFill="1" applyBorder="1" applyAlignment="1" applyProtection="1">
      <alignment horizontal="centerContinuous" vertical="center"/>
      <protection locked="0"/>
    </xf>
    <xf numFmtId="0" fontId="6" fillId="0" borderId="85" xfId="9" applyNumberFormat="1" applyFont="1" applyFill="1" applyBorder="1" applyAlignment="1" applyProtection="1">
      <alignment horizontal="centerContinuous" vertical="center"/>
      <protection locked="0"/>
    </xf>
    <xf numFmtId="0" fontId="6" fillId="0" borderId="210" xfId="9" applyNumberFormat="1" applyFont="1" applyFill="1" applyBorder="1" applyAlignment="1" applyProtection="1">
      <alignment horizontal="centerContinuous" vertical="center"/>
      <protection locked="0"/>
    </xf>
    <xf numFmtId="0" fontId="6" fillId="0" borderId="93" xfId="9" applyNumberFormat="1" applyFont="1" applyFill="1" applyBorder="1" applyAlignment="1" applyProtection="1">
      <alignment horizontal="centerContinuous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distributed" vertical="center"/>
      <protection locked="0"/>
    </xf>
    <xf numFmtId="0" fontId="6" fillId="0" borderId="94" xfId="0" applyFont="1" applyFill="1" applyBorder="1" applyAlignment="1" applyProtection="1">
      <alignment horizontal="center" vertical="center" textRotation="255"/>
      <protection locked="0"/>
    </xf>
    <xf numFmtId="0" fontId="6" fillId="0" borderId="4" xfId="0" applyFont="1" applyFill="1" applyBorder="1" applyAlignment="1" applyProtection="1">
      <alignment horizontal="distributed" vertical="center"/>
      <protection locked="0"/>
    </xf>
    <xf numFmtId="0" fontId="6" fillId="0" borderId="96" xfId="0" applyFont="1" applyFill="1" applyBorder="1" applyAlignment="1" applyProtection="1">
      <alignment horizontal="center" vertical="center" textRotation="255"/>
      <protection locked="0"/>
    </xf>
    <xf numFmtId="0" fontId="6" fillId="0" borderId="17" xfId="0" applyFont="1" applyFill="1" applyBorder="1" applyAlignment="1" applyProtection="1">
      <alignment horizontal="centerContinuous"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6" fillId="0" borderId="99" xfId="0" quotePrefix="1" applyFont="1" applyFill="1" applyBorder="1" applyAlignment="1" applyProtection="1">
      <alignment horizontal="center" vertical="center" textRotation="255"/>
      <protection locked="0"/>
    </xf>
    <xf numFmtId="0" fontId="6" fillId="0" borderId="23" xfId="0" quotePrefix="1" applyFont="1" applyFill="1" applyBorder="1" applyAlignment="1" applyProtection="1">
      <alignment horizontal="distributed" vertical="center" textRotation="255"/>
      <protection locked="0"/>
    </xf>
    <xf numFmtId="0" fontId="6" fillId="0" borderId="53" xfId="0" applyFont="1" applyFill="1" applyBorder="1" applyAlignment="1" applyProtection="1">
      <alignment vertical="distributed" textRotation="255" indent="1"/>
      <protection locked="0"/>
    </xf>
    <xf numFmtId="0" fontId="6" fillId="0" borderId="54" xfId="0" applyFont="1" applyFill="1" applyBorder="1" applyAlignment="1" applyProtection="1">
      <alignment vertical="distributed" textRotation="255" indent="1"/>
      <protection locked="0"/>
    </xf>
    <xf numFmtId="0" fontId="6" fillId="0" borderId="55" xfId="0" applyFont="1" applyFill="1" applyBorder="1" applyAlignment="1" applyProtection="1">
      <alignment vertical="distributed" textRotation="255" indent="1"/>
      <protection locked="0"/>
    </xf>
    <xf numFmtId="0" fontId="6" fillId="0" borderId="29" xfId="0" applyFont="1" applyFill="1" applyBorder="1" applyAlignment="1" applyProtection="1">
      <alignment vertical="distributed" textRotation="255" indent="1"/>
      <protection locked="0"/>
    </xf>
    <xf numFmtId="0" fontId="6" fillId="0" borderId="26" xfId="0" applyFont="1" applyFill="1" applyBorder="1" applyAlignment="1" applyProtection="1">
      <alignment horizontal="distributed" vertical="distributed" textRotation="255" indent="1"/>
      <protection locked="0"/>
    </xf>
    <xf numFmtId="0" fontId="6" fillId="0" borderId="25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25" xfId="0" applyFont="1" applyFill="1" applyBorder="1" applyAlignment="1" applyProtection="1">
      <alignment horizontal="distributed" vertical="distributed" textRotation="255" indent="1"/>
      <protection locked="0"/>
    </xf>
    <xf numFmtId="0" fontId="6" fillId="0" borderId="26" xfId="0" applyFont="1" applyFill="1" applyBorder="1" applyAlignment="1" applyProtection="1">
      <alignment horizontal="center" vertical="distributed" textRotation="255"/>
      <protection locked="0"/>
    </xf>
    <xf numFmtId="0" fontId="6" fillId="0" borderId="22" xfId="0" applyFont="1" applyFill="1" applyBorder="1" applyAlignment="1" applyProtection="1">
      <alignment vertical="distributed" textRotation="255" justifyLastLine="1"/>
      <protection locked="0"/>
    </xf>
    <xf numFmtId="0" fontId="6" fillId="0" borderId="57" xfId="0" applyFont="1" applyFill="1" applyBorder="1" applyAlignment="1" applyProtection="1">
      <alignment vertical="distributed" textRotation="255" indent="1"/>
      <protection locked="0"/>
    </xf>
    <xf numFmtId="0" fontId="8" fillId="0" borderId="54" xfId="0" applyFont="1" applyFill="1" applyBorder="1" applyAlignment="1" applyProtection="1">
      <alignment vertical="distributed" textRotation="255" wrapText="1"/>
      <protection locked="0"/>
    </xf>
    <xf numFmtId="0" fontId="8" fillId="0" borderId="101" xfId="0" applyFont="1" applyFill="1" applyBorder="1" applyAlignment="1" applyProtection="1">
      <alignment vertical="distributed" textRotation="255" wrapText="1"/>
      <protection locked="0"/>
    </xf>
    <xf numFmtId="180" fontId="6" fillId="0" borderId="9" xfId="0" applyNumberFormat="1" applyFont="1" applyFill="1" applyBorder="1" applyAlignment="1" applyProtection="1">
      <alignment horizontal="center" vertical="center"/>
      <protection locked="0"/>
    </xf>
    <xf numFmtId="180" fontId="6" fillId="0" borderId="9" xfId="0" applyNumberFormat="1" applyFont="1" applyFill="1" applyBorder="1" applyAlignment="1" applyProtection="1">
      <alignment horizontal="distributed" vertical="center"/>
      <protection locked="0"/>
    </xf>
    <xf numFmtId="0" fontId="6" fillId="0" borderId="47" xfId="0" applyNumberFormat="1" applyFont="1" applyFill="1" applyBorder="1" applyAlignment="1" applyProtection="1">
      <alignment horizontal="centerContinuous" vertical="center"/>
      <protection locked="0"/>
    </xf>
    <xf numFmtId="0" fontId="6" fillId="0" borderId="49" xfId="0" applyNumberFormat="1" applyFont="1" applyFill="1" applyBorder="1" applyAlignment="1" applyProtection="1">
      <alignment horizontal="centerContinuous" vertical="center"/>
      <protection locked="0"/>
    </xf>
    <xf numFmtId="0" fontId="6" fillId="0" borderId="23" xfId="0" applyFont="1" applyFill="1" applyBorder="1" applyAlignment="1" applyProtection="1">
      <alignment horizontal="distributed" vertical="center"/>
      <protection locked="0"/>
    </xf>
    <xf numFmtId="0" fontId="7" fillId="0" borderId="9" xfId="0" applyNumberFormat="1" applyFont="1" applyFill="1" applyBorder="1" applyAlignment="1" applyProtection="1">
      <alignment horizontal="distributed" vertical="center"/>
      <protection locked="0"/>
    </xf>
    <xf numFmtId="0" fontId="7" fillId="0" borderId="32" xfId="0" applyFont="1" applyFill="1" applyBorder="1" applyAlignment="1" applyProtection="1">
      <alignment horizontal="center" vertical="center" shrinkToFit="1"/>
      <protection locked="0"/>
    </xf>
    <xf numFmtId="0" fontId="20" fillId="0" borderId="32" xfId="0" applyFont="1" applyFill="1" applyBorder="1" applyAlignment="1" applyProtection="1">
      <alignment horizontal="distributed" vertical="center" shrinkToFit="1"/>
      <protection locked="0"/>
    </xf>
    <xf numFmtId="0" fontId="6" fillId="0" borderId="99" xfId="0" applyNumberFormat="1" applyFont="1" applyFill="1" applyBorder="1" applyAlignment="1" applyProtection="1">
      <alignment horizontal="centerContinuous" vertical="center"/>
      <protection locked="0"/>
    </xf>
    <xf numFmtId="0" fontId="6" fillId="0" borderId="52" xfId="0" applyNumberFormat="1" applyFont="1" applyFill="1" applyBorder="1" applyAlignment="1" applyProtection="1">
      <alignment horizontal="centerContinuous" vertical="center"/>
      <protection locked="0"/>
    </xf>
    <xf numFmtId="0" fontId="6" fillId="0" borderId="1" xfId="0" applyNumberFormat="1" applyFont="1" applyFill="1" applyBorder="1" applyAlignment="1" applyProtection="1">
      <alignment horizontal="distributed" vertical="center"/>
      <protection locked="0"/>
    </xf>
    <xf numFmtId="0" fontId="6" fillId="0" borderId="1" xfId="0" applyNumberFormat="1" applyFont="1" applyFill="1" applyBorder="1" applyAlignment="1" applyProtection="1">
      <alignment vertical="center" shrinkToFit="1"/>
      <protection locked="0"/>
    </xf>
    <xf numFmtId="0" fontId="6" fillId="0" borderId="0" xfId="9" applyFont="1" applyFill="1" applyAlignment="1" applyProtection="1">
      <alignment vertical="center"/>
      <protection locked="0"/>
    </xf>
    <xf numFmtId="176" fontId="6" fillId="0" borderId="0" xfId="9" applyNumberFormat="1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6" fillId="0" borderId="1" xfId="9" applyFont="1" applyFill="1" applyBorder="1" applyAlignment="1" applyProtection="1">
      <alignment horizontal="distributed" vertical="center"/>
      <protection locked="0"/>
    </xf>
    <xf numFmtId="0" fontId="6" fillId="0" borderId="4" xfId="9" applyFont="1" applyFill="1" applyBorder="1" applyAlignment="1" applyProtection="1">
      <alignment horizontal="distributed" vertical="center"/>
      <protection locked="0"/>
    </xf>
    <xf numFmtId="0" fontId="6" fillId="0" borderId="6" xfId="9" applyFont="1" applyFill="1" applyBorder="1" applyAlignment="1" applyProtection="1">
      <alignment horizontal="centerContinuous" vertical="center"/>
      <protection locked="0"/>
    </xf>
    <xf numFmtId="0" fontId="6" fillId="0" borderId="212" xfId="9" applyFont="1" applyFill="1" applyBorder="1" applyAlignment="1" applyProtection="1">
      <alignment horizontal="centerContinuous" vertical="center"/>
      <protection locked="0"/>
    </xf>
    <xf numFmtId="0" fontId="6" fillId="0" borderId="7" xfId="9" applyFont="1" applyFill="1" applyBorder="1" applyAlignment="1" applyProtection="1">
      <alignment horizontal="centerContinuous" vertical="center"/>
      <protection locked="0"/>
    </xf>
    <xf numFmtId="0" fontId="6" fillId="0" borderId="12" xfId="9" applyFont="1" applyFill="1" applyBorder="1" applyAlignment="1" applyProtection="1">
      <alignment horizontal="distributed" vertical="center" indent="1"/>
      <protection locked="0"/>
    </xf>
    <xf numFmtId="0" fontId="6" fillId="0" borderId="98" xfId="9" applyFont="1" applyFill="1" applyBorder="1" applyAlignment="1" applyProtection="1">
      <alignment horizontal="centerContinuous" vertical="center"/>
      <protection locked="0"/>
    </xf>
    <xf numFmtId="0" fontId="6" fillId="0" borderId="16" xfId="9" applyFont="1" applyFill="1" applyBorder="1" applyAlignment="1" applyProtection="1">
      <alignment horizontal="center" vertical="center"/>
      <protection locked="0"/>
    </xf>
    <xf numFmtId="0" fontId="9" fillId="0" borderId="10" xfId="9" applyFont="1" applyFill="1" applyBorder="1" applyAlignment="1" applyProtection="1">
      <alignment horizontal="distributed" vertical="center" justifyLastLine="1"/>
      <protection locked="0"/>
    </xf>
    <xf numFmtId="0" fontId="6" fillId="0" borderId="15" xfId="9" applyFont="1" applyFill="1" applyBorder="1" applyAlignment="1" applyProtection="1">
      <alignment horizontal="centerContinuous" vertical="center"/>
      <protection locked="0"/>
    </xf>
    <xf numFmtId="0" fontId="6" fillId="0" borderId="17" xfId="9" applyFont="1" applyFill="1" applyBorder="1" applyAlignment="1" applyProtection="1">
      <alignment horizontal="centerContinuous" vertical="center"/>
      <protection locked="0"/>
    </xf>
    <xf numFmtId="0" fontId="6" fillId="0" borderId="65" xfId="9" applyFont="1" applyFill="1" applyBorder="1" applyAlignment="1" applyProtection="1">
      <alignment horizontal="centerContinuous" vertical="center"/>
      <protection locked="0"/>
    </xf>
    <xf numFmtId="0" fontId="6" fillId="0" borderId="64" xfId="9" applyFont="1" applyFill="1" applyBorder="1" applyAlignment="1" applyProtection="1">
      <alignment horizontal="centerContinuous" vertical="center"/>
      <protection locked="0"/>
    </xf>
    <xf numFmtId="0" fontId="6" fillId="0" borderId="43" xfId="9" applyFont="1" applyFill="1" applyBorder="1" applyAlignment="1" applyProtection="1">
      <alignment horizontal="centerContinuous" vertical="center"/>
      <protection locked="0"/>
    </xf>
    <xf numFmtId="0" fontId="6" fillId="0" borderId="20" xfId="9" applyFont="1" applyFill="1" applyBorder="1" applyAlignment="1" applyProtection="1">
      <alignment vertical="center"/>
      <protection locked="0"/>
    </xf>
    <xf numFmtId="0" fontId="6" fillId="0" borderId="23" xfId="9" applyFont="1" applyFill="1" applyBorder="1" applyAlignment="1" applyProtection="1">
      <alignment vertical="center"/>
      <protection locked="0"/>
    </xf>
    <xf numFmtId="0" fontId="6" fillId="0" borderId="25" xfId="9" applyFont="1" applyFill="1" applyBorder="1" applyAlignment="1" applyProtection="1">
      <alignment horizontal="center" vertical="center"/>
      <protection locked="0"/>
    </xf>
    <xf numFmtId="0" fontId="9" fillId="0" borderId="21" xfId="9" applyFont="1" applyFill="1" applyBorder="1" applyAlignment="1" applyProtection="1">
      <alignment horizontal="distributed" vertical="center" justifyLastLine="1"/>
      <protection locked="0"/>
    </xf>
    <xf numFmtId="0" fontId="6" fillId="0" borderId="226" xfId="9" applyFont="1" applyFill="1" applyBorder="1" applyAlignment="1" applyProtection="1">
      <alignment horizontal="center" vertical="center"/>
      <protection locked="0"/>
    </xf>
    <xf numFmtId="0" fontId="6" fillId="0" borderId="9" xfId="9" applyFont="1" applyFill="1" applyBorder="1" applyAlignment="1" applyProtection="1">
      <alignment vertical="center"/>
      <protection locked="0"/>
    </xf>
    <xf numFmtId="0" fontId="6" fillId="0" borderId="66" xfId="9" applyFont="1" applyFill="1" applyBorder="1" applyAlignment="1" applyProtection="1">
      <alignment vertical="center"/>
      <protection locked="0"/>
    </xf>
    <xf numFmtId="0" fontId="6" fillId="0" borderId="62" xfId="9" applyFont="1" applyFill="1" applyBorder="1" applyAlignment="1" applyProtection="1">
      <alignment horizontal="distributed" vertical="center"/>
      <protection locked="0"/>
    </xf>
    <xf numFmtId="0" fontId="6" fillId="0" borderId="20" xfId="9" applyNumberFormat="1" applyFont="1" applyFill="1" applyBorder="1" applyAlignment="1" applyProtection="1">
      <alignment horizontal="centerContinuous" vertical="center"/>
      <protection locked="0"/>
    </xf>
    <xf numFmtId="0" fontId="6" fillId="0" borderId="23" xfId="9" applyFont="1" applyFill="1" applyBorder="1" applyAlignment="1" applyProtection="1">
      <alignment horizontal="centerContinuous" vertical="center"/>
      <protection locked="0"/>
    </xf>
    <xf numFmtId="0" fontId="6" fillId="0" borderId="52" xfId="9" applyFont="1" applyFill="1" applyBorder="1" applyAlignment="1" applyProtection="1">
      <alignment horizontal="center" vertical="center"/>
      <protection locked="0"/>
    </xf>
    <xf numFmtId="0" fontId="9" fillId="0" borderId="9" xfId="9" applyNumberFormat="1" applyFont="1" applyFill="1" applyBorder="1" applyAlignment="1" applyProtection="1">
      <alignment horizontal="center" vertical="center"/>
      <protection locked="0"/>
    </xf>
    <xf numFmtId="0" fontId="7" fillId="0" borderId="12" xfId="9" applyFont="1" applyFill="1" applyBorder="1" applyAlignment="1" applyProtection="1">
      <alignment horizontal="distributed" vertical="center" shrinkToFit="1"/>
      <protection locked="0"/>
    </xf>
    <xf numFmtId="0" fontId="0" fillId="0" borderId="0" xfId="0" applyFill="1" applyBorder="1" applyProtection="1">
      <protection locked="0"/>
    </xf>
    <xf numFmtId="0" fontId="6" fillId="0" borderId="23" xfId="9" applyFont="1" applyFill="1" applyBorder="1" applyAlignment="1" applyProtection="1">
      <alignment horizontal="distributed" vertical="center"/>
      <protection locked="0"/>
    </xf>
    <xf numFmtId="0" fontId="6" fillId="0" borderId="110" xfId="9" applyNumberFormat="1" applyFont="1" applyFill="1" applyBorder="1" applyAlignment="1" applyProtection="1">
      <alignment horizontal="centerContinuous" vertical="center"/>
      <protection locked="0"/>
    </xf>
    <xf numFmtId="0" fontId="6" fillId="0" borderId="51" xfId="9" applyFont="1" applyFill="1" applyBorder="1" applyAlignment="1" applyProtection="1">
      <alignment horizontal="centerContinuous" vertical="center"/>
      <protection locked="0"/>
    </xf>
    <xf numFmtId="180" fontId="6" fillId="0" borderId="66" xfId="9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ill="1" applyProtection="1">
      <protection locked="0"/>
    </xf>
    <xf numFmtId="0" fontId="6" fillId="0" borderId="260" xfId="9" applyNumberFormat="1" applyFont="1" applyFill="1" applyBorder="1" applyAlignment="1" applyProtection="1">
      <alignment horizontal="centerContinuous" vertical="center"/>
      <protection locked="0"/>
    </xf>
    <xf numFmtId="0" fontId="6" fillId="0" borderId="255" xfId="9" applyFont="1" applyFill="1" applyBorder="1" applyAlignment="1" applyProtection="1">
      <alignment horizontal="centerContinuous" vertical="center"/>
      <protection locked="0"/>
    </xf>
    <xf numFmtId="0" fontId="6" fillId="0" borderId="93" xfId="9" applyFont="1" applyFill="1" applyBorder="1" applyAlignment="1" applyProtection="1">
      <alignment horizontal="center" vertical="center"/>
      <protection locked="0"/>
    </xf>
    <xf numFmtId="0" fontId="6" fillId="0" borderId="62" xfId="9" applyFont="1" applyFill="1" applyBorder="1" applyAlignment="1" applyProtection="1">
      <alignment horizontal="center" vertical="center"/>
      <protection locked="0"/>
    </xf>
    <xf numFmtId="0" fontId="6" fillId="0" borderId="31" xfId="9" applyNumberFormat="1" applyFont="1" applyFill="1" applyBorder="1" applyAlignment="1" applyProtection="1">
      <alignment horizontal="centerContinuous" vertical="center"/>
      <protection locked="0"/>
    </xf>
    <xf numFmtId="176" fontId="6" fillId="0" borderId="0" xfId="9" applyNumberFormat="1" applyFont="1" applyFill="1" applyBorder="1" applyAlignment="1" applyProtection="1">
      <alignment vertical="center"/>
      <protection locked="0"/>
    </xf>
    <xf numFmtId="180" fontId="0" fillId="0" borderId="0" xfId="0" applyNumberFormat="1" applyFill="1" applyProtection="1">
      <protection locked="0"/>
    </xf>
    <xf numFmtId="0" fontId="11" fillId="0" borderId="94" xfId="0" applyFont="1" applyFill="1" applyBorder="1" applyAlignment="1" applyProtection="1">
      <alignment horizontal="distributed" vertical="center"/>
      <protection locked="0"/>
    </xf>
    <xf numFmtId="0" fontId="11" fillId="0" borderId="4" xfId="0" applyFont="1" applyFill="1" applyBorder="1" applyAlignment="1" applyProtection="1">
      <alignment horizontal="distributed" vertical="center"/>
      <protection locked="0"/>
    </xf>
    <xf numFmtId="0" fontId="31" fillId="0" borderId="0" xfId="0" applyFont="1" applyFill="1" applyProtection="1">
      <protection locked="0"/>
    </xf>
    <xf numFmtId="0" fontId="11" fillId="0" borderId="96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vertical="center"/>
      <protection locked="0"/>
    </xf>
    <xf numFmtId="0" fontId="11" fillId="0" borderId="99" xfId="0" quotePrefix="1" applyFont="1" applyFill="1" applyBorder="1" applyAlignment="1" applyProtection="1">
      <alignment horizontal="center" vertical="center" textRotation="255"/>
      <protection locked="0"/>
    </xf>
    <xf numFmtId="0" fontId="11" fillId="0" borderId="23" xfId="0" quotePrefix="1" applyFont="1" applyFill="1" applyBorder="1" applyAlignment="1" applyProtection="1">
      <alignment horizontal="center" vertical="center" textRotation="255"/>
      <protection locked="0"/>
    </xf>
    <xf numFmtId="0" fontId="11" fillId="0" borderId="24" xfId="0" quotePrefix="1" applyFont="1" applyFill="1" applyBorder="1" applyAlignment="1" applyProtection="1">
      <alignment vertical="distributed" textRotation="255" indent="1"/>
      <protection locked="0"/>
    </xf>
    <xf numFmtId="0" fontId="11" fillId="0" borderId="25" xfId="0" quotePrefix="1" applyFont="1" applyFill="1" applyBorder="1" applyAlignment="1" applyProtection="1">
      <alignment vertical="distributed" textRotation="255" indent="1"/>
      <protection locked="0"/>
    </xf>
    <xf numFmtId="0" fontId="11" fillId="0" borderId="26" xfId="0" quotePrefix="1" applyFont="1" applyFill="1" applyBorder="1" applyAlignment="1" applyProtection="1">
      <alignment vertical="distributed" textRotation="255" indent="1"/>
      <protection locked="0"/>
    </xf>
    <xf numFmtId="0" fontId="11" fillId="0" borderId="22" xfId="0" quotePrefix="1" applyFont="1" applyFill="1" applyBorder="1" applyAlignment="1" applyProtection="1">
      <alignment vertical="center" textRotation="255"/>
      <protection locked="0"/>
    </xf>
    <xf numFmtId="0" fontId="11" fillId="0" borderId="29" xfId="0" applyFont="1" applyFill="1" applyBorder="1" applyAlignment="1" applyProtection="1">
      <alignment vertical="distributed" textRotation="255" indent="1"/>
      <protection locked="0"/>
    </xf>
    <xf numFmtId="0" fontId="11" fillId="0" borderId="26" xfId="0" applyFont="1" applyFill="1" applyBorder="1" applyAlignment="1" applyProtection="1">
      <alignment vertical="distributed" textRotation="255" indent="1"/>
      <protection locked="0"/>
    </xf>
    <xf numFmtId="0" fontId="11" fillId="0" borderId="29" xfId="0" applyFont="1" applyFill="1" applyBorder="1" applyAlignment="1" applyProtection="1">
      <alignment horizontal="center" vertical="distributed" textRotation="255" indent="1"/>
      <protection locked="0"/>
    </xf>
    <xf numFmtId="0" fontId="11" fillId="0" borderId="25" xfId="0" applyFont="1" applyFill="1" applyBorder="1" applyAlignment="1" applyProtection="1">
      <alignment horizontal="center" vertical="distributed" textRotation="255" indent="1"/>
      <protection locked="0"/>
    </xf>
    <xf numFmtId="0" fontId="11" fillId="0" borderId="25" xfId="0" applyFont="1" applyFill="1" applyBorder="1" applyAlignment="1" applyProtection="1">
      <alignment horizontal="distributed" vertical="distributed" textRotation="255" justifyLastLine="1"/>
      <protection locked="0"/>
    </xf>
    <xf numFmtId="0" fontId="11" fillId="0" borderId="26" xfId="0" applyFont="1" applyFill="1" applyBorder="1" applyAlignment="1" applyProtection="1">
      <alignment horizontal="distributed" vertical="distributed" textRotation="255" justifyLastLine="1"/>
      <protection locked="0"/>
    </xf>
    <xf numFmtId="0" fontId="11" fillId="0" borderId="22" xfId="0" applyFont="1" applyFill="1" applyBorder="1" applyAlignment="1" applyProtection="1">
      <alignment horizontal="center" vertical="center" textRotation="255"/>
      <protection locked="0"/>
    </xf>
    <xf numFmtId="0" fontId="31" fillId="0" borderId="57" xfId="0" applyFont="1" applyFill="1" applyBorder="1" applyAlignment="1" applyProtection="1">
      <alignment vertical="distributed" textRotation="255" indent="1"/>
      <protection locked="0"/>
    </xf>
    <xf numFmtId="0" fontId="31" fillId="0" borderId="54" xfId="0" applyFont="1" applyFill="1" applyBorder="1" applyAlignment="1" applyProtection="1">
      <alignment vertical="distributed" textRotation="255" indent="1"/>
      <protection locked="0"/>
    </xf>
    <xf numFmtId="0" fontId="31" fillId="0" borderId="55" xfId="0" applyFont="1" applyFill="1" applyBorder="1" applyAlignment="1" applyProtection="1">
      <alignment vertical="distributed" textRotation="255" indent="1"/>
      <protection locked="0"/>
    </xf>
    <xf numFmtId="0" fontId="11" fillId="0" borderId="100" xfId="0" applyFont="1" applyFill="1" applyBorder="1" applyAlignment="1" applyProtection="1">
      <alignment horizontal="center" vertical="distributed" textRotation="255" indent="1"/>
      <protection locked="0"/>
    </xf>
    <xf numFmtId="0" fontId="11" fillId="0" borderId="30" xfId="0" applyFont="1" applyFill="1" applyBorder="1" applyAlignment="1" applyProtection="1">
      <alignment horizontal="center" vertical="distributed" textRotation="255" indent="1"/>
      <protection locked="0"/>
    </xf>
    <xf numFmtId="0" fontId="31" fillId="0" borderId="22" xfId="0" applyFont="1" applyFill="1" applyBorder="1" applyAlignment="1" applyProtection="1">
      <alignment vertical="distributed" textRotation="255" indent="1"/>
      <protection locked="0"/>
    </xf>
    <xf numFmtId="0" fontId="8" fillId="0" borderId="54" xfId="0" applyFont="1" applyFill="1" applyBorder="1" applyAlignment="1" applyProtection="1">
      <alignment vertical="distributed" textRotation="255" wrapText="1" indent="1"/>
      <protection locked="0"/>
    </xf>
    <xf numFmtId="0" fontId="8" fillId="0" borderId="101" xfId="0" applyFont="1" applyFill="1" applyBorder="1" applyAlignment="1" applyProtection="1">
      <alignment vertical="distributed" textRotation="255" wrapText="1" indent="1"/>
      <protection locked="0"/>
    </xf>
    <xf numFmtId="0" fontId="11" fillId="0" borderId="1" xfId="0" applyFont="1" applyFill="1" applyBorder="1" applyAlignment="1" applyProtection="1">
      <alignment horizontal="distributed" vertical="center"/>
      <protection locked="0"/>
    </xf>
    <xf numFmtId="0" fontId="11" fillId="0" borderId="12" xfId="0" applyFont="1" applyFill="1" applyBorder="1" applyAlignment="1" applyProtection="1">
      <alignment horizontal="distributed" vertical="center"/>
      <protection locked="0"/>
    </xf>
    <xf numFmtId="0" fontId="11" fillId="0" borderId="32" xfId="0" applyFont="1" applyFill="1" applyBorder="1" applyAlignment="1" applyProtection="1">
      <alignment horizontal="distributed" vertical="center"/>
      <protection locked="0"/>
    </xf>
    <xf numFmtId="180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66" xfId="0" applyFont="1" applyFill="1" applyBorder="1" applyAlignment="1" applyProtection="1">
      <alignment horizontal="center" vertical="center"/>
      <protection locked="0"/>
    </xf>
    <xf numFmtId="0" fontId="11" fillId="0" borderId="62" xfId="0" applyFont="1" applyFill="1" applyBorder="1" applyAlignment="1" applyProtection="1">
      <alignment horizontal="distributed" vertical="center"/>
      <protection locked="0"/>
    </xf>
    <xf numFmtId="0" fontId="11" fillId="0" borderId="43" xfId="0" applyFont="1" applyFill="1" applyBorder="1" applyAlignment="1" applyProtection="1">
      <alignment horizontal="distributed" vertical="center"/>
      <protection locked="0"/>
    </xf>
    <xf numFmtId="0" fontId="11" fillId="0" borderId="20" xfId="0" applyNumberFormat="1" applyFont="1" applyFill="1" applyBorder="1" applyAlignment="1" applyProtection="1">
      <alignment horizontal="centerContinuous" vertical="center"/>
      <protection locked="0"/>
    </xf>
    <xf numFmtId="0" fontId="11" fillId="0" borderId="23" xfId="0" applyFont="1" applyFill="1" applyBorder="1" applyAlignment="1" applyProtection="1">
      <alignment horizontal="centerContinuous" vertical="center"/>
      <protection locked="0"/>
    </xf>
    <xf numFmtId="0" fontId="11" fillId="0" borderId="52" xfId="0" applyFont="1" applyFill="1" applyBorder="1" applyAlignment="1" applyProtection="1">
      <alignment horizontal="center" vertical="center"/>
      <protection locked="0"/>
    </xf>
    <xf numFmtId="0" fontId="11" fillId="0" borderId="9" xfId="0" applyNumberFormat="1" applyFont="1" applyFill="1" applyBorder="1" applyAlignment="1" applyProtection="1">
      <alignment horizontal="distributed" vertical="center"/>
      <protection locked="0"/>
    </xf>
    <xf numFmtId="0" fontId="11" fillId="0" borderId="66" xfId="0" applyNumberFormat="1" applyFont="1" applyFill="1" applyBorder="1" applyAlignment="1" applyProtection="1">
      <alignment horizontal="distributed" vertical="center"/>
      <protection locked="0"/>
    </xf>
    <xf numFmtId="0" fontId="13" fillId="0" borderId="9" xfId="0" applyNumberFormat="1" applyFont="1" applyFill="1" applyBorder="1" applyAlignment="1" applyProtection="1">
      <alignment horizontal="distributed" vertical="center"/>
      <protection locked="0"/>
    </xf>
    <xf numFmtId="0" fontId="13" fillId="0" borderId="12" xfId="0" applyFont="1" applyFill="1" applyBorder="1" applyAlignment="1" applyProtection="1">
      <alignment horizontal="distributed" vertical="center" shrinkToFit="1"/>
      <protection locked="0"/>
    </xf>
    <xf numFmtId="0" fontId="13" fillId="0" borderId="32" xfId="0" applyFont="1" applyFill="1" applyBorder="1" applyAlignment="1" applyProtection="1">
      <alignment horizontal="distributed" vertical="center"/>
      <protection locked="0"/>
    </xf>
    <xf numFmtId="0" fontId="32" fillId="0" borderId="0" xfId="0" applyFont="1" applyFill="1" applyProtection="1">
      <protection locked="0"/>
    </xf>
    <xf numFmtId="0" fontId="11" fillId="0" borderId="20" xfId="0" applyNumberFormat="1" applyFont="1" applyFill="1" applyBorder="1" applyAlignment="1" applyProtection="1">
      <alignment horizontal="distributed" vertical="center"/>
      <protection locked="0"/>
    </xf>
    <xf numFmtId="0" fontId="11" fillId="0" borderId="23" xfId="0" applyFont="1" applyFill="1" applyBorder="1" applyAlignment="1" applyProtection="1">
      <alignment horizontal="distributed" vertical="center"/>
      <protection locked="0"/>
    </xf>
    <xf numFmtId="0" fontId="11" fillId="0" borderId="52" xfId="0" applyFont="1" applyFill="1" applyBorder="1" applyAlignment="1" applyProtection="1">
      <alignment horizontal="distributed" vertical="center"/>
      <protection locked="0"/>
    </xf>
    <xf numFmtId="0" fontId="11" fillId="0" borderId="1" xfId="0" applyNumberFormat="1" applyFont="1" applyFill="1" applyBorder="1" applyAlignment="1" applyProtection="1">
      <alignment horizontal="distributed" vertical="center"/>
      <protection locked="0"/>
    </xf>
    <xf numFmtId="0" fontId="11" fillId="0" borderId="38" xfId="0" applyFont="1" applyFill="1" applyBorder="1" applyAlignment="1" applyProtection="1">
      <alignment horizontal="distributed" vertical="center"/>
      <protection locked="0"/>
    </xf>
    <xf numFmtId="0" fontId="11" fillId="0" borderId="43" xfId="0" applyFont="1" applyFill="1" applyBorder="1" applyAlignment="1" applyProtection="1">
      <alignment horizontal="distributed" vertical="center" shrinkToFit="1"/>
      <protection locked="0"/>
    </xf>
    <xf numFmtId="38" fontId="11" fillId="0" borderId="12" xfId="1" applyFont="1" applyFill="1" applyBorder="1" applyAlignment="1" applyProtection="1">
      <alignment horizontal="distributed" vertical="center"/>
      <protection locked="0"/>
    </xf>
    <xf numFmtId="38" fontId="11" fillId="0" borderId="23" xfId="1" applyFont="1" applyFill="1" applyBorder="1" applyAlignment="1" applyProtection="1">
      <alignment horizontal="distributed" vertical="center"/>
      <protection locked="0"/>
    </xf>
    <xf numFmtId="180" fontId="11" fillId="0" borderId="66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NumberFormat="1" applyFont="1" applyFill="1" applyBorder="1" applyAlignment="1" applyProtection="1">
      <alignment horizontal="distributed" vertical="center" shrinkToFit="1"/>
      <protection locked="0"/>
    </xf>
    <xf numFmtId="0" fontId="11" fillId="0" borderId="133" xfId="0" applyNumberFormat="1" applyFont="1" applyFill="1" applyBorder="1" applyAlignment="1" applyProtection="1">
      <alignment horizontal="centerContinuous" vertical="center"/>
      <protection locked="0"/>
    </xf>
    <xf numFmtId="0" fontId="11" fillId="0" borderId="12" xfId="0" applyFont="1" applyFill="1" applyBorder="1" applyAlignment="1" applyProtection="1">
      <alignment horizontal="centerContinuous" vertical="center"/>
      <protection locked="0"/>
    </xf>
    <xf numFmtId="0" fontId="11" fillId="0" borderId="263" xfId="0" applyNumberFormat="1" applyFont="1" applyFill="1" applyBorder="1" applyAlignment="1" applyProtection="1">
      <alignment horizontal="distributed" vertical="center"/>
      <protection locked="0"/>
    </xf>
    <xf numFmtId="0" fontId="11" fillId="0" borderId="117" xfId="0" applyFont="1" applyFill="1" applyBorder="1" applyAlignment="1" applyProtection="1">
      <alignment horizontal="distributed" vertical="center"/>
      <protection locked="0"/>
    </xf>
    <xf numFmtId="0" fontId="11" fillId="0" borderId="62" xfId="0" applyFont="1" applyFill="1" applyBorder="1" applyAlignment="1" applyProtection="1">
      <alignment horizontal="center" vertical="center"/>
      <protection locked="0"/>
    </xf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11" fillId="0" borderId="110" xfId="0" applyNumberFormat="1" applyFont="1" applyFill="1" applyBorder="1" applyAlignment="1" applyProtection="1">
      <alignment horizontal="centerContinuous" vertical="center"/>
      <protection locked="0"/>
    </xf>
    <xf numFmtId="0" fontId="6" fillId="0" borderId="0" xfId="9" applyFont="1" applyFill="1" applyBorder="1" applyAlignment="1" applyProtection="1">
      <alignment vertical="center"/>
      <protection locked="0"/>
    </xf>
    <xf numFmtId="0" fontId="6" fillId="0" borderId="0" xfId="9" applyFont="1" applyFill="1" applyBorder="1" applyAlignment="1" applyProtection="1">
      <alignment vertical="center" justifyLastLine="1"/>
      <protection locked="0"/>
    </xf>
    <xf numFmtId="0" fontId="9" fillId="0" borderId="28" xfId="9" applyFont="1" applyFill="1" applyBorder="1" applyAlignment="1" applyProtection="1">
      <alignment horizontal="distributed" vertical="center" justifyLastLine="1"/>
      <protection locked="0"/>
    </xf>
    <xf numFmtId="0" fontId="9" fillId="0" borderId="100" xfId="9" applyFont="1" applyFill="1" applyBorder="1" applyAlignment="1" applyProtection="1">
      <alignment horizontal="distributed" vertical="center" justifyLastLine="1"/>
      <protection locked="0"/>
    </xf>
    <xf numFmtId="0" fontId="9" fillId="0" borderId="27" xfId="9" applyFont="1" applyFill="1" applyBorder="1" applyAlignment="1" applyProtection="1">
      <alignment horizontal="distributed" vertical="center" justifyLastLine="1"/>
      <protection locked="0"/>
    </xf>
    <xf numFmtId="0" fontId="9" fillId="0" borderId="24" xfId="9" applyFont="1" applyFill="1" applyBorder="1" applyAlignment="1" applyProtection="1">
      <alignment horizontal="center" vertical="center"/>
      <protection locked="0"/>
    </xf>
    <xf numFmtId="0" fontId="9" fillId="0" borderId="49" xfId="9" applyFont="1" applyFill="1" applyBorder="1" applyAlignment="1" applyProtection="1">
      <alignment horizontal="center" vertical="center"/>
      <protection locked="0"/>
    </xf>
    <xf numFmtId="0" fontId="6" fillId="0" borderId="0" xfId="9" applyFont="1" applyFill="1" applyBorder="1" applyAlignment="1" applyProtection="1">
      <alignment horizontal="center" vertical="center"/>
      <protection locked="0"/>
    </xf>
    <xf numFmtId="0" fontId="6" fillId="0" borderId="9" xfId="9" applyFont="1" applyFill="1" applyBorder="1" applyAlignment="1" applyProtection="1">
      <alignment horizontal="distributed" vertical="center"/>
      <protection locked="0"/>
    </xf>
    <xf numFmtId="0" fontId="6" fillId="0" borderId="32" xfId="9" quotePrefix="1" applyFont="1" applyFill="1" applyBorder="1" applyAlignment="1" applyProtection="1">
      <alignment horizontal="distributed" vertical="center"/>
      <protection locked="0"/>
    </xf>
    <xf numFmtId="0" fontId="6" fillId="0" borderId="0" xfId="9" applyFont="1" applyFill="1" applyBorder="1" applyAlignment="1" applyProtection="1">
      <alignment horizontal="distributed" vertical="center" justifyLastLine="1"/>
      <protection locked="0"/>
    </xf>
    <xf numFmtId="0" fontId="6" fillId="0" borderId="18" xfId="9" quotePrefix="1" applyFont="1" applyFill="1" applyBorder="1" applyAlignment="1" applyProtection="1">
      <alignment horizontal="distributed" vertical="center"/>
      <protection locked="0"/>
    </xf>
    <xf numFmtId="0" fontId="6" fillId="0" borderId="109" xfId="9" applyFont="1" applyFill="1" applyBorder="1" applyAlignment="1" applyProtection="1">
      <alignment horizontal="distributed" vertical="center"/>
      <protection locked="0"/>
    </xf>
    <xf numFmtId="0" fontId="6" fillId="0" borderId="80" xfId="9" quotePrefix="1" applyFont="1" applyFill="1" applyBorder="1" applyAlignment="1" applyProtection="1">
      <alignment horizontal="distributed" vertical="center"/>
      <protection locked="0"/>
    </xf>
    <xf numFmtId="0" fontId="6" fillId="0" borderId="110" xfId="9" applyNumberFormat="1" applyFont="1" applyFill="1" applyBorder="1" applyAlignment="1" applyProtection="1">
      <alignment horizontal="distributed" vertical="center"/>
      <protection locked="0"/>
    </xf>
    <xf numFmtId="0" fontId="6" fillId="0" borderId="49" xfId="9" applyFont="1" applyFill="1" applyBorder="1" applyAlignment="1" applyProtection="1">
      <alignment horizontal="distributed" vertical="center"/>
      <protection locked="0"/>
    </xf>
    <xf numFmtId="176" fontId="6" fillId="0" borderId="0" xfId="9" applyNumberFormat="1" applyFont="1" applyFill="1" applyBorder="1" applyProtection="1">
      <protection locked="0"/>
    </xf>
    <xf numFmtId="0" fontId="6" fillId="0" borderId="0" xfId="9" applyFont="1" applyFill="1" applyBorder="1" applyAlignment="1" applyProtection="1">
      <alignment horizontal="distributed" vertical="center"/>
      <protection locked="0"/>
    </xf>
    <xf numFmtId="0" fontId="6" fillId="0" borderId="0" xfId="9" applyNumberFormat="1" applyFont="1" applyFill="1" applyBorder="1" applyAlignment="1" applyProtection="1">
      <alignment horizontal="centerContinuous" vertical="center"/>
      <protection locked="0"/>
    </xf>
    <xf numFmtId="0" fontId="6" fillId="0" borderId="48" xfId="9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66" xfId="9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6" fillId="0" borderId="32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distributed" textRotation="255" justifyLastLine="1"/>
      <protection locked="0"/>
    </xf>
    <xf numFmtId="0" fontId="6" fillId="0" borderId="30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66" xfId="9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1" fillId="0" borderId="94" xfId="0" applyFont="1" applyFill="1" applyBorder="1" applyAlignment="1" applyProtection="1">
      <alignment vertical="center"/>
      <protection locked="0"/>
    </xf>
    <xf numFmtId="0" fontId="1" fillId="0" borderId="95" xfId="0" applyFont="1" applyFill="1" applyBorder="1" applyAlignment="1" applyProtection="1">
      <alignment vertical="center"/>
      <protection locked="0"/>
    </xf>
    <xf numFmtId="0" fontId="1" fillId="0" borderId="95" xfId="0" applyFont="1" applyFill="1" applyBorder="1" applyProtection="1">
      <protection locked="0"/>
    </xf>
    <xf numFmtId="0" fontId="1" fillId="0" borderId="38" xfId="0" applyFont="1" applyFill="1" applyBorder="1" applyProtection="1">
      <protection locked="0"/>
    </xf>
    <xf numFmtId="0" fontId="1" fillId="0" borderId="96" xfId="0" applyFont="1" applyFill="1" applyBorder="1" applyAlignment="1" applyProtection="1">
      <alignment vertical="center"/>
      <protection locked="0"/>
    </xf>
    <xf numFmtId="0" fontId="1" fillId="0" borderId="32" xfId="0" applyFont="1" applyFill="1" applyBorder="1" applyProtection="1">
      <protection locked="0"/>
    </xf>
    <xf numFmtId="0" fontId="1" fillId="0" borderId="99" xfId="0" applyFont="1" applyFill="1" applyBorder="1" applyAlignment="1" applyProtection="1">
      <alignment vertical="center"/>
      <protection locked="0"/>
    </xf>
    <xf numFmtId="0" fontId="1" fillId="0" borderId="27" xfId="0" applyFont="1" applyFill="1" applyBorder="1" applyAlignment="1" applyProtection="1">
      <alignment vertical="center"/>
      <protection locked="0"/>
    </xf>
    <xf numFmtId="0" fontId="1" fillId="0" borderId="27" xfId="0" applyFont="1" applyFill="1" applyBorder="1" applyProtection="1">
      <protection locked="0"/>
    </xf>
    <xf numFmtId="0" fontId="1" fillId="0" borderId="52" xfId="0" applyFont="1" applyFill="1" applyBorder="1" applyProtection="1">
      <protection locked="0"/>
    </xf>
    <xf numFmtId="178" fontId="6" fillId="0" borderId="2" xfId="9" applyNumberFormat="1" applyFont="1" applyFill="1" applyBorder="1" applyAlignment="1" applyProtection="1">
      <alignment vertical="center"/>
      <protection locked="0"/>
    </xf>
    <xf numFmtId="178" fontId="6" fillId="0" borderId="34" xfId="9" applyNumberFormat="1" applyFont="1" applyFill="1" applyBorder="1" applyAlignment="1" applyProtection="1">
      <alignment vertical="center"/>
      <protection locked="0"/>
    </xf>
    <xf numFmtId="178" fontId="6" fillId="0" borderId="36" xfId="9" applyNumberFormat="1" applyFont="1" applyFill="1" applyBorder="1" applyAlignment="1" applyProtection="1">
      <alignment vertical="center"/>
      <protection locked="0"/>
    </xf>
    <xf numFmtId="178" fontId="6" fillId="0" borderId="10" xfId="9" applyNumberFormat="1" applyFont="1" applyFill="1" applyBorder="1" applyAlignment="1" applyProtection="1">
      <alignment vertical="center"/>
      <protection locked="0"/>
    </xf>
    <xf numFmtId="178" fontId="6" fillId="0" borderId="37" xfId="9" applyNumberFormat="1" applyFont="1" applyFill="1" applyBorder="1" applyAlignment="1" applyProtection="1">
      <alignment vertical="center"/>
      <protection locked="0"/>
    </xf>
    <xf numFmtId="178" fontId="6" fillId="0" borderId="42" xfId="9" applyNumberFormat="1" applyFont="1" applyFill="1" applyBorder="1" applyAlignment="1" applyProtection="1">
      <alignment vertical="center"/>
      <protection locked="0"/>
    </xf>
    <xf numFmtId="178" fontId="6" fillId="0" borderId="64" xfId="9" applyNumberFormat="1" applyFont="1" applyFill="1" applyBorder="1" applyAlignment="1" applyProtection="1">
      <alignment vertical="center"/>
      <protection locked="0"/>
    </xf>
    <xf numFmtId="178" fontId="6" fillId="0" borderId="45" xfId="9" applyNumberFormat="1" applyFont="1" applyFill="1" applyBorder="1" applyAlignment="1" applyProtection="1">
      <alignment vertical="center"/>
      <protection locked="0"/>
    </xf>
    <xf numFmtId="178" fontId="6" fillId="0" borderId="46" xfId="9" applyNumberFormat="1" applyFont="1" applyFill="1" applyBorder="1" applyAlignment="1" applyProtection="1">
      <alignment vertical="center"/>
      <protection locked="0"/>
    </xf>
    <xf numFmtId="178" fontId="7" fillId="0" borderId="37" xfId="9" applyNumberFormat="1" applyFont="1" applyFill="1" applyBorder="1" applyAlignment="1" applyProtection="1">
      <alignment vertical="center"/>
      <protection locked="0"/>
    </xf>
    <xf numFmtId="178" fontId="7" fillId="0" borderId="42" xfId="9" applyNumberFormat="1" applyFont="1" applyFill="1" applyBorder="1" applyAlignment="1" applyProtection="1">
      <alignment vertical="center"/>
      <protection locked="0"/>
    </xf>
    <xf numFmtId="178" fontId="6" fillId="0" borderId="55" xfId="9" applyNumberFormat="1" applyFont="1" applyFill="1" applyBorder="1" applyAlignment="1" applyProtection="1">
      <alignment vertical="center"/>
      <protection locked="0"/>
    </xf>
    <xf numFmtId="178" fontId="6" fillId="0" borderId="57" xfId="9" applyNumberFormat="1" applyFont="1" applyFill="1" applyBorder="1" applyAlignment="1" applyProtection="1">
      <alignment vertical="center"/>
      <protection locked="0"/>
    </xf>
    <xf numFmtId="178" fontId="6" fillId="0" borderId="11" xfId="9" applyNumberFormat="1" applyFont="1" applyFill="1" applyBorder="1" applyAlignment="1" applyProtection="1">
      <alignment vertical="center" justifyLastLine="1"/>
      <protection locked="0"/>
    </xf>
    <xf numFmtId="178" fontId="6" fillId="0" borderId="16" xfId="9" applyNumberFormat="1" applyFont="1" applyFill="1" applyBorder="1" applyAlignment="1" applyProtection="1">
      <alignment vertical="center" justifyLastLine="1"/>
      <protection locked="0"/>
    </xf>
    <xf numFmtId="178" fontId="6" fillId="0" borderId="30" xfId="9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23" xfId="0" quotePrefix="1" applyFont="1" applyFill="1" applyBorder="1" applyAlignment="1" applyProtection="1">
      <alignment horizontal="center" vertical="center" textRotation="255"/>
      <protection locked="0"/>
    </xf>
    <xf numFmtId="0" fontId="8" fillId="0" borderId="151" xfId="0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151" xfId="0" applyNumberFormat="1" applyFont="1" applyFill="1" applyBorder="1" applyAlignment="1" applyProtection="1">
      <alignment horizontal="distributed" vertical="center" shrinkToFit="1"/>
      <protection locked="0"/>
    </xf>
    <xf numFmtId="0" fontId="8" fillId="0" borderId="152" xfId="0" applyNumberFormat="1" applyFont="1" applyFill="1" applyBorder="1" applyAlignment="1" applyProtection="1">
      <alignment horizontal="distributed" vertical="center"/>
      <protection locked="0"/>
    </xf>
    <xf numFmtId="0" fontId="9" fillId="0" borderId="124" xfId="0" applyNumberFormat="1" applyFont="1" applyFill="1" applyBorder="1" applyAlignment="1" applyProtection="1">
      <alignment horizontal="distributed" vertical="center"/>
      <protection locked="0"/>
    </xf>
    <xf numFmtId="178" fontId="6" fillId="0" borderId="2" xfId="9" applyNumberFormat="1" applyFont="1" applyFill="1" applyBorder="1" applyProtection="1"/>
    <xf numFmtId="178" fontId="6" fillId="0" borderId="11" xfId="9" applyNumberFormat="1" applyFont="1" applyFill="1" applyBorder="1" applyProtection="1"/>
    <xf numFmtId="178" fontId="6" fillId="0" borderId="10" xfId="9" applyNumberFormat="1" applyFont="1" applyFill="1" applyBorder="1" applyProtection="1"/>
    <xf numFmtId="178" fontId="6" fillId="0" borderId="21" xfId="9" applyNumberFormat="1" applyFont="1" applyFill="1" applyBorder="1" applyProtection="1"/>
    <xf numFmtId="178" fontId="7" fillId="0" borderId="10" xfId="9" applyNumberFormat="1" applyFont="1" applyFill="1" applyBorder="1" applyProtection="1"/>
    <xf numFmtId="178" fontId="9" fillId="0" borderId="26" xfId="9" applyNumberFormat="1" applyFont="1" applyFill="1" applyBorder="1" applyProtection="1"/>
    <xf numFmtId="178" fontId="9" fillId="0" borderId="50" xfId="9" applyNumberFormat="1" applyFont="1" applyFill="1" applyBorder="1" applyProtection="1"/>
    <xf numFmtId="178" fontId="6" fillId="0" borderId="64" xfId="9" applyNumberFormat="1" applyFont="1" applyFill="1" applyBorder="1" applyProtection="1"/>
    <xf numFmtId="178" fontId="6" fillId="0" borderId="74" xfId="9" applyNumberFormat="1" applyFont="1" applyFill="1" applyBorder="1" applyProtection="1"/>
    <xf numFmtId="178" fontId="6" fillId="0" borderId="75" xfId="9" applyNumberFormat="1" applyFont="1" applyFill="1" applyBorder="1" applyProtection="1"/>
    <xf numFmtId="178" fontId="6" fillId="0" borderId="73" xfId="9" applyNumberFormat="1" applyFont="1" applyFill="1" applyBorder="1" applyProtection="1"/>
    <xf numFmtId="178" fontId="6" fillId="0" borderId="76" xfId="9" applyNumberFormat="1" applyFont="1" applyFill="1" applyBorder="1" applyProtection="1"/>
    <xf numFmtId="178" fontId="6" fillId="0" borderId="16" xfId="9" applyNumberFormat="1" applyFont="1" applyFill="1" applyBorder="1" applyProtection="1"/>
    <xf numFmtId="178" fontId="6" fillId="0" borderId="83" xfId="9" applyNumberFormat="1" applyFont="1" applyFill="1" applyBorder="1" applyProtection="1"/>
    <xf numFmtId="178" fontId="6" fillId="0" borderId="26" xfId="9" applyNumberFormat="1" applyFont="1" applyFill="1" applyBorder="1" applyProtection="1"/>
    <xf numFmtId="178" fontId="6" fillId="0" borderId="50" xfId="9" applyNumberFormat="1" applyFont="1" applyFill="1" applyBorder="1" applyProtection="1"/>
    <xf numFmtId="178" fontId="6" fillId="0" borderId="28" xfId="9" applyNumberFormat="1" applyFont="1" applyFill="1" applyBorder="1" applyProtection="1"/>
    <xf numFmtId="178" fontId="6" fillId="0" borderId="29" xfId="9" applyNumberFormat="1" applyFont="1" applyFill="1" applyBorder="1" applyProtection="1"/>
    <xf numFmtId="178" fontId="6" fillId="0" borderId="30" xfId="9" applyNumberFormat="1" applyFont="1" applyFill="1" applyBorder="1" applyProtection="1"/>
    <xf numFmtId="178" fontId="6" fillId="0" borderId="194" xfId="9" applyNumberFormat="1" applyFont="1" applyFill="1" applyBorder="1" applyProtection="1"/>
    <xf numFmtId="178" fontId="7" fillId="0" borderId="21" xfId="9" applyNumberFormat="1" applyFont="1" applyFill="1" applyBorder="1" applyProtection="1"/>
    <xf numFmtId="178" fontId="6" fillId="0" borderId="72" xfId="9" applyNumberFormat="1" applyFont="1" applyFill="1" applyBorder="1" applyProtection="1"/>
    <xf numFmtId="178" fontId="6" fillId="0" borderId="15" xfId="9" applyNumberFormat="1" applyFont="1" applyFill="1" applyBorder="1" applyProtection="1"/>
    <xf numFmtId="178" fontId="6" fillId="0" borderId="77" xfId="9" applyNumberFormat="1" applyFont="1" applyFill="1" applyBorder="1" applyProtection="1"/>
    <xf numFmtId="178" fontId="6" fillId="0" borderId="17" xfId="9" applyNumberFormat="1" applyFont="1" applyFill="1" applyBorder="1" applyProtection="1"/>
    <xf numFmtId="178" fontId="6" fillId="0" borderId="70" xfId="9" applyNumberFormat="1" applyFont="1" applyFill="1" applyBorder="1" applyProtection="1"/>
    <xf numFmtId="178" fontId="6" fillId="0" borderId="79" xfId="9" applyNumberFormat="1" applyFont="1" applyFill="1" applyBorder="1" applyProtection="1"/>
    <xf numFmtId="178" fontId="9" fillId="0" borderId="89" xfId="9" applyNumberFormat="1" applyFont="1" applyFill="1" applyBorder="1" applyProtection="1"/>
    <xf numFmtId="178" fontId="9" fillId="0" borderId="90" xfId="9" applyNumberFormat="1" applyFont="1" applyFill="1" applyBorder="1" applyProtection="1"/>
    <xf numFmtId="178" fontId="9" fillId="0" borderId="91" xfId="9" applyNumberFormat="1" applyFont="1" applyFill="1" applyBorder="1" applyProtection="1"/>
    <xf numFmtId="178" fontId="9" fillId="0" borderId="92" xfId="9" applyNumberFormat="1" applyFont="1" applyFill="1" applyBorder="1" applyProtection="1"/>
    <xf numFmtId="178" fontId="9" fillId="0" borderId="211" xfId="9" applyNumberFormat="1" applyFont="1" applyFill="1" applyBorder="1" applyProtection="1"/>
    <xf numFmtId="178" fontId="9" fillId="0" borderId="254" xfId="9" applyNumberFormat="1" applyFont="1" applyFill="1" applyBorder="1" applyProtection="1"/>
    <xf numFmtId="178" fontId="9" fillId="0" borderId="87" xfId="9" applyNumberFormat="1" applyFont="1" applyFill="1" applyBorder="1" applyProtection="1"/>
    <xf numFmtId="178" fontId="9" fillId="0" borderId="255" xfId="9" applyNumberFormat="1" applyFont="1" applyFill="1" applyBorder="1" applyProtection="1"/>
    <xf numFmtId="178" fontId="9" fillId="0" borderId="89" xfId="9" applyNumberFormat="1" applyFont="1" applyFill="1" applyBorder="1" applyAlignment="1" applyProtection="1">
      <alignment vertical="center"/>
    </xf>
    <xf numFmtId="178" fontId="9" fillId="0" borderId="90" xfId="9" applyNumberFormat="1" applyFont="1" applyFill="1" applyBorder="1" applyAlignment="1" applyProtection="1">
      <alignment vertical="center"/>
    </xf>
    <xf numFmtId="178" fontId="9" fillId="0" borderId="91" xfId="9" applyNumberFormat="1" applyFont="1" applyFill="1" applyBorder="1" applyAlignment="1" applyProtection="1">
      <alignment vertical="center"/>
    </xf>
    <xf numFmtId="178" fontId="9" fillId="0" borderId="92" xfId="9" applyNumberFormat="1" applyFont="1" applyFill="1" applyBorder="1" applyAlignment="1" applyProtection="1">
      <alignment vertical="center"/>
    </xf>
    <xf numFmtId="178" fontId="9" fillId="0" borderId="211" xfId="9" applyNumberFormat="1" applyFont="1" applyFill="1" applyBorder="1" applyAlignment="1" applyProtection="1">
      <alignment vertical="center"/>
    </xf>
    <xf numFmtId="178" fontId="9" fillId="0" borderId="254" xfId="9" applyNumberFormat="1" applyFont="1" applyFill="1" applyBorder="1" applyAlignment="1" applyProtection="1">
      <alignment vertical="center"/>
    </xf>
    <xf numFmtId="178" fontId="9" fillId="0" borderId="87" xfId="9" applyNumberFormat="1" applyFont="1" applyFill="1" applyBorder="1" applyAlignment="1" applyProtection="1">
      <alignment vertical="center"/>
    </xf>
    <xf numFmtId="178" fontId="9" fillId="0" borderId="255" xfId="9" applyNumberFormat="1" applyFont="1" applyFill="1" applyBorder="1" applyAlignment="1" applyProtection="1">
      <alignment vertical="center"/>
    </xf>
    <xf numFmtId="178" fontId="6" fillId="0" borderId="3" xfId="9" applyNumberFormat="1" applyFont="1" applyFill="1" applyBorder="1" applyAlignment="1" applyProtection="1">
      <alignment vertical="center"/>
    </xf>
    <xf numFmtId="178" fontId="6" fillId="0" borderId="245" xfId="9" applyNumberFormat="1" applyFont="1" applyFill="1" applyBorder="1" applyAlignment="1" applyProtection="1">
      <alignment vertical="center"/>
    </xf>
    <xf numFmtId="178" fontId="6" fillId="0" borderId="2" xfId="9" applyNumberFormat="1" applyFont="1" applyFill="1" applyBorder="1" applyAlignment="1" applyProtection="1">
      <alignment vertical="center"/>
    </xf>
    <xf numFmtId="178" fontId="6" fillId="0" borderId="38" xfId="9" applyNumberFormat="1" applyFont="1" applyFill="1" applyBorder="1" applyAlignment="1" applyProtection="1">
      <alignment vertical="center"/>
    </xf>
    <xf numFmtId="178" fontId="6" fillId="0" borderId="10" xfId="9" applyNumberFormat="1" applyFont="1" applyFill="1" applyBorder="1" applyAlignment="1" applyProtection="1">
      <alignment vertical="center"/>
    </xf>
    <xf numFmtId="178" fontId="6" fillId="0" borderId="246" xfId="9" applyNumberFormat="1" applyFont="1" applyFill="1" applyBorder="1" applyAlignment="1" applyProtection="1">
      <alignment vertical="center"/>
    </xf>
    <xf numFmtId="178" fontId="6" fillId="0" borderId="32" xfId="9" applyNumberFormat="1" applyFont="1" applyFill="1" applyBorder="1" applyAlignment="1" applyProtection="1">
      <alignment vertical="center"/>
    </xf>
    <xf numFmtId="178" fontId="6" fillId="0" borderId="64" xfId="9" applyNumberFormat="1" applyFont="1" applyFill="1" applyBorder="1" applyAlignment="1" applyProtection="1">
      <alignment vertical="center"/>
    </xf>
    <xf numFmtId="178" fontId="6" fillId="0" borderId="251" xfId="9" applyNumberFormat="1" applyFont="1" applyFill="1" applyBorder="1" applyAlignment="1" applyProtection="1">
      <alignment vertical="center"/>
    </xf>
    <xf numFmtId="178" fontId="6" fillId="0" borderId="58" xfId="9" applyNumberFormat="1" applyFont="1" applyFill="1" applyBorder="1" applyAlignment="1" applyProtection="1">
      <alignment vertical="center"/>
    </xf>
    <xf numFmtId="178" fontId="6" fillId="0" borderId="43" xfId="9" applyNumberFormat="1" applyFont="1" applyFill="1" applyBorder="1" applyAlignment="1" applyProtection="1">
      <alignment vertical="center"/>
    </xf>
    <xf numFmtId="178" fontId="6" fillId="0" borderId="56" xfId="0" applyNumberFormat="1" applyFont="1" applyFill="1" applyBorder="1" applyAlignment="1" applyProtection="1">
      <alignment vertical="center"/>
    </xf>
    <xf numFmtId="178" fontId="6" fillId="0" borderId="54" xfId="0" applyNumberFormat="1" applyFont="1" applyFill="1" applyBorder="1" applyAlignment="1" applyProtection="1">
      <alignment vertical="center"/>
    </xf>
    <xf numFmtId="178" fontId="6" fillId="0" borderId="55" xfId="0" applyNumberFormat="1" applyFont="1" applyFill="1" applyBorder="1" applyAlignment="1" applyProtection="1">
      <alignment vertical="center"/>
    </xf>
    <xf numFmtId="178" fontId="6" fillId="0" borderId="21" xfId="9" applyNumberFormat="1" applyFont="1" applyFill="1" applyBorder="1" applyAlignment="1" applyProtection="1">
      <alignment vertical="center"/>
    </xf>
    <xf numFmtId="178" fontId="6" fillId="0" borderId="249" xfId="9" applyNumberFormat="1" applyFont="1" applyFill="1" applyBorder="1" applyAlignment="1" applyProtection="1">
      <alignment vertical="center"/>
    </xf>
    <xf numFmtId="178" fontId="6" fillId="0" borderId="259" xfId="9" applyNumberFormat="1" applyFont="1" applyFill="1" applyBorder="1" applyAlignment="1" applyProtection="1">
      <alignment vertical="center"/>
    </xf>
    <xf numFmtId="178" fontId="6" fillId="0" borderId="26" xfId="9" applyNumberFormat="1" applyFont="1" applyFill="1" applyBorder="1" applyAlignment="1" applyProtection="1">
      <alignment vertical="center"/>
    </xf>
    <xf numFmtId="178" fontId="6" fillId="0" borderId="30" xfId="9" applyNumberFormat="1" applyFont="1" applyFill="1" applyBorder="1" applyAlignment="1" applyProtection="1">
      <alignment vertical="center"/>
    </xf>
    <xf numFmtId="178" fontId="6" fillId="0" borderId="57" xfId="9" applyNumberFormat="1" applyFont="1" applyFill="1" applyBorder="1" applyAlignment="1" applyProtection="1">
      <alignment vertical="center"/>
    </xf>
    <xf numFmtId="178" fontId="6" fillId="0" borderId="55" xfId="9" applyNumberFormat="1" applyFont="1" applyFill="1" applyBorder="1" applyAlignment="1" applyProtection="1">
      <alignment vertical="center"/>
    </xf>
    <xf numFmtId="178" fontId="6" fillId="0" borderId="52" xfId="9" applyNumberFormat="1" applyFont="1" applyFill="1" applyBorder="1" applyAlignment="1" applyProtection="1">
      <alignment vertical="center"/>
    </xf>
    <xf numFmtId="178" fontId="7" fillId="0" borderId="10" xfId="9" applyNumberFormat="1" applyFont="1" applyFill="1" applyBorder="1" applyAlignment="1" applyProtection="1">
      <alignment vertical="center"/>
    </xf>
    <xf numFmtId="178" fontId="7" fillId="0" borderId="246" xfId="9" applyNumberFormat="1" applyFont="1" applyFill="1" applyBorder="1" applyAlignment="1" applyProtection="1">
      <alignment vertical="center"/>
    </xf>
    <xf numFmtId="178" fontId="7" fillId="0" borderId="32" xfId="9" applyNumberFormat="1" applyFont="1" applyFill="1" applyBorder="1" applyAlignment="1" applyProtection="1">
      <alignment vertical="center"/>
    </xf>
    <xf numFmtId="178" fontId="6" fillId="0" borderId="22" xfId="9" applyNumberFormat="1" applyFont="1" applyFill="1" applyBorder="1" applyAlignment="1" applyProtection="1">
      <alignment vertical="center"/>
    </xf>
    <xf numFmtId="178" fontId="6" fillId="0" borderId="28" xfId="0" applyNumberFormat="1" applyFont="1" applyFill="1" applyBorder="1" applyAlignment="1" applyProtection="1">
      <alignment vertical="center"/>
    </xf>
    <xf numFmtId="178" fontId="6" fillId="0" borderId="25" xfId="0" applyNumberFormat="1" applyFont="1" applyFill="1" applyBorder="1" applyAlignment="1" applyProtection="1">
      <alignment vertical="center"/>
    </xf>
    <xf numFmtId="178" fontId="6" fillId="0" borderId="26" xfId="0" applyNumberFormat="1" applyFont="1" applyFill="1" applyBorder="1" applyAlignment="1" applyProtection="1">
      <alignment vertical="center"/>
    </xf>
    <xf numFmtId="178" fontId="6" fillId="0" borderId="50" xfId="9" applyNumberFormat="1" applyFont="1" applyFill="1" applyBorder="1" applyAlignment="1" applyProtection="1">
      <alignment vertical="center"/>
    </xf>
    <xf numFmtId="178" fontId="6" fillId="0" borderId="250" xfId="9" applyNumberFormat="1" applyFont="1" applyFill="1" applyBorder="1" applyAlignment="1" applyProtection="1">
      <alignment vertical="center"/>
    </xf>
    <xf numFmtId="178" fontId="6" fillId="0" borderId="226" xfId="9" applyNumberFormat="1" applyFont="1" applyFill="1" applyBorder="1" applyAlignment="1" applyProtection="1">
      <alignment vertical="center"/>
    </xf>
    <xf numFmtId="178" fontId="6" fillId="0" borderId="29" xfId="9" applyNumberFormat="1" applyFont="1" applyFill="1" applyBorder="1" applyAlignment="1" applyProtection="1">
      <alignment vertical="center"/>
    </xf>
    <xf numFmtId="178" fontId="6" fillId="0" borderId="49" xfId="9" applyNumberFormat="1" applyFont="1" applyFill="1" applyBorder="1" applyAlignment="1" applyProtection="1">
      <alignment vertical="center"/>
    </xf>
    <xf numFmtId="178" fontId="6" fillId="0" borderId="91" xfId="0" applyNumberFormat="1" applyFont="1" applyFill="1" applyBorder="1" applyAlignment="1" applyProtection="1">
      <alignment vertical="center"/>
    </xf>
    <xf numFmtId="178" fontId="6" fillId="0" borderId="88" xfId="0" applyNumberFormat="1" applyFont="1" applyFill="1" applyBorder="1" applyAlignment="1" applyProtection="1">
      <alignment vertical="center"/>
    </xf>
    <xf numFmtId="178" fontId="6" fillId="0" borderId="89" xfId="0" applyNumberFormat="1" applyFont="1" applyFill="1" applyBorder="1" applyAlignment="1" applyProtection="1">
      <alignment vertical="center"/>
    </xf>
    <xf numFmtId="178" fontId="6" fillId="0" borderId="90" xfId="9" applyNumberFormat="1" applyFont="1" applyFill="1" applyBorder="1" applyAlignment="1" applyProtection="1">
      <alignment vertical="center"/>
    </xf>
    <xf numFmtId="178" fontId="6" fillId="0" borderId="253" xfId="9" applyNumberFormat="1" applyFont="1" applyFill="1" applyBorder="1" applyAlignment="1" applyProtection="1">
      <alignment vertical="center"/>
    </xf>
    <xf numFmtId="178" fontId="6" fillId="0" borderId="261" xfId="9" applyNumberFormat="1" applyFont="1" applyFill="1" applyBorder="1" applyAlignment="1" applyProtection="1">
      <alignment vertical="center"/>
    </xf>
    <xf numFmtId="178" fontId="6" fillId="0" borderId="89" xfId="9" applyNumberFormat="1" applyFont="1" applyFill="1" applyBorder="1" applyAlignment="1" applyProtection="1">
      <alignment vertical="center"/>
    </xf>
    <xf numFmtId="178" fontId="6" fillId="0" borderId="211" xfId="9" applyNumberFormat="1" applyFont="1" applyFill="1" applyBorder="1" applyAlignment="1" applyProtection="1">
      <alignment vertical="center"/>
    </xf>
    <xf numFmtId="178" fontId="6" fillId="0" borderId="92" xfId="9" applyNumberFormat="1" applyFont="1" applyFill="1" applyBorder="1" applyAlignment="1" applyProtection="1">
      <alignment vertical="center"/>
    </xf>
    <xf numFmtId="178" fontId="6" fillId="0" borderId="93" xfId="9" applyNumberFormat="1" applyFont="1" applyFill="1" applyBorder="1" applyAlignment="1" applyProtection="1">
      <alignment vertical="center"/>
    </xf>
    <xf numFmtId="178" fontId="6" fillId="0" borderId="44" xfId="0" applyNumberFormat="1" applyFont="1" applyFill="1" applyBorder="1" applyAlignment="1" applyProtection="1">
      <alignment vertical="center"/>
    </xf>
    <xf numFmtId="178" fontId="6" fillId="0" borderId="68" xfId="0" applyNumberFormat="1" applyFont="1" applyFill="1" applyBorder="1" applyAlignment="1" applyProtection="1">
      <alignment vertical="center"/>
    </xf>
    <xf numFmtId="178" fontId="6" fillId="0" borderId="45" xfId="0" applyNumberFormat="1" applyFont="1" applyFill="1" applyBorder="1" applyAlignment="1" applyProtection="1">
      <alignment vertical="center"/>
    </xf>
    <xf numFmtId="178" fontId="6" fillId="0" borderId="258" xfId="9" applyNumberFormat="1" applyFont="1" applyFill="1" applyBorder="1" applyAlignment="1" applyProtection="1">
      <alignment vertical="center"/>
    </xf>
    <xf numFmtId="178" fontId="6" fillId="0" borderId="45" xfId="9" applyNumberFormat="1" applyFont="1" applyFill="1" applyBorder="1" applyAlignment="1" applyProtection="1">
      <alignment vertical="center"/>
    </xf>
    <xf numFmtId="178" fontId="6" fillId="0" borderId="46" xfId="9" applyNumberFormat="1" applyFont="1" applyFill="1" applyBorder="1" applyAlignment="1" applyProtection="1">
      <alignment vertical="center"/>
    </xf>
    <xf numFmtId="178" fontId="6" fillId="0" borderId="56" xfId="9" applyNumberFormat="1" applyFont="1" applyFill="1" applyBorder="1" applyAlignment="1" applyProtection="1">
      <alignment vertical="center"/>
    </xf>
    <xf numFmtId="178" fontId="6" fillId="0" borderId="54" xfId="9" applyNumberFormat="1" applyFont="1" applyFill="1" applyBorder="1" applyAlignment="1" applyProtection="1">
      <alignment vertical="center"/>
    </xf>
    <xf numFmtId="178" fontId="11" fillId="0" borderId="11" xfId="0" applyNumberFormat="1" applyFont="1" applyFill="1" applyBorder="1" applyAlignment="1" applyProtection="1">
      <alignment vertical="center"/>
    </xf>
    <xf numFmtId="178" fontId="11" fillId="0" borderId="10" xfId="0" applyNumberFormat="1" applyFont="1" applyFill="1" applyBorder="1" applyAlignment="1" applyProtection="1">
      <alignment vertical="center"/>
    </xf>
    <xf numFmtId="178" fontId="11" fillId="0" borderId="58" xfId="0" applyNumberFormat="1" applyFont="1" applyFill="1" applyBorder="1" applyAlignment="1" applyProtection="1">
      <alignment vertical="center"/>
    </xf>
    <xf numFmtId="178" fontId="11" fillId="0" borderId="64" xfId="0" applyNumberFormat="1" applyFont="1" applyFill="1" applyBorder="1" applyAlignment="1" applyProtection="1">
      <alignment vertical="center"/>
    </xf>
    <xf numFmtId="178" fontId="11" fillId="0" borderId="53" xfId="0" applyNumberFormat="1" applyFont="1" applyFill="1" applyBorder="1" applyAlignment="1" applyProtection="1">
      <alignment vertical="center"/>
    </xf>
    <xf numFmtId="178" fontId="11" fillId="0" borderId="54" xfId="0" applyNumberFormat="1" applyFont="1" applyFill="1" applyBorder="1" applyAlignment="1" applyProtection="1">
      <alignment vertical="center"/>
    </xf>
    <xf numFmtId="178" fontId="11" fillId="0" borderId="55" xfId="0" applyNumberFormat="1" applyFont="1" applyFill="1" applyBorder="1" applyAlignment="1" applyProtection="1">
      <alignment vertical="center"/>
    </xf>
    <xf numFmtId="178" fontId="11" fillId="0" borderId="21" xfId="0" applyNumberFormat="1" applyFont="1" applyFill="1" applyBorder="1" applyAlignment="1" applyProtection="1">
      <alignment vertical="center"/>
    </xf>
    <xf numFmtId="178" fontId="11" fillId="0" borderId="57" xfId="0" applyNumberFormat="1" applyFont="1" applyFill="1" applyBorder="1" applyAlignment="1" applyProtection="1">
      <alignment vertical="center"/>
    </xf>
    <xf numFmtId="178" fontId="11" fillId="0" borderId="29" xfId="0" applyNumberFormat="1" applyFont="1" applyFill="1" applyBorder="1" applyAlignment="1" applyProtection="1">
      <alignment vertical="center"/>
    </xf>
    <xf numFmtId="178" fontId="11" fillId="0" borderId="25" xfId="0" applyNumberFormat="1" applyFont="1" applyFill="1" applyBorder="1" applyAlignment="1" applyProtection="1">
      <alignment vertical="center"/>
    </xf>
    <xf numFmtId="178" fontId="11" fillId="0" borderId="100" xfId="0" applyNumberFormat="1" applyFont="1" applyFill="1" applyBorder="1" applyAlignment="1" applyProtection="1">
      <alignment vertical="center"/>
    </xf>
    <xf numFmtId="178" fontId="11" fillId="0" borderId="30" xfId="0" applyNumberFormat="1" applyFont="1" applyFill="1" applyBorder="1" applyAlignment="1" applyProtection="1">
      <alignment vertical="center"/>
    </xf>
    <xf numFmtId="178" fontId="11" fillId="0" borderId="50" xfId="0" applyNumberFormat="1" applyFont="1" applyFill="1" applyBorder="1" applyAlignment="1" applyProtection="1">
      <alignment vertical="center"/>
    </xf>
    <xf numFmtId="178" fontId="11" fillId="0" borderId="101" xfId="0" applyNumberFormat="1" applyFont="1" applyFill="1" applyBorder="1" applyAlignment="1" applyProtection="1">
      <alignment vertical="center"/>
    </xf>
    <xf numFmtId="178" fontId="11" fillId="0" borderId="104" xfId="0" applyNumberFormat="1" applyFont="1" applyFill="1" applyBorder="1" applyAlignment="1" applyProtection="1">
      <alignment vertical="center"/>
    </xf>
    <xf numFmtId="178" fontId="11" fillId="0" borderId="22" xfId="0" applyNumberFormat="1" applyFont="1" applyFill="1" applyBorder="1" applyAlignment="1" applyProtection="1">
      <alignment vertical="center"/>
    </xf>
    <xf numFmtId="178" fontId="13" fillId="0" borderId="10" xfId="0" applyNumberFormat="1" applyFont="1" applyFill="1" applyBorder="1" applyAlignment="1" applyProtection="1">
      <alignment vertical="center"/>
    </xf>
    <xf numFmtId="178" fontId="11" fillId="0" borderId="2" xfId="0" applyNumberFormat="1" applyFont="1" applyFill="1" applyBorder="1" applyAlignment="1" applyProtection="1">
      <alignment vertical="center"/>
    </xf>
    <xf numFmtId="178" fontId="11" fillId="0" borderId="56" xfId="0" applyNumberFormat="1" applyFont="1" applyFill="1" applyBorder="1" applyAlignment="1" applyProtection="1">
      <alignment vertical="center"/>
    </xf>
    <xf numFmtId="178" fontId="11" fillId="0" borderId="39" xfId="0" applyNumberFormat="1" applyFont="1" applyFill="1" applyBorder="1" applyAlignment="1" applyProtection="1">
      <alignment vertical="center"/>
    </xf>
    <xf numFmtId="178" fontId="11" fillId="0" borderId="40" xfId="0" applyNumberFormat="1" applyFont="1" applyFill="1" applyBorder="1" applyAlignment="1" applyProtection="1">
      <alignment vertical="center"/>
    </xf>
    <xf numFmtId="178" fontId="11" fillId="0" borderId="37" xfId="0" applyNumberFormat="1" applyFont="1" applyFill="1" applyBorder="1" applyAlignment="1" applyProtection="1">
      <alignment vertical="center"/>
    </xf>
    <xf numFmtId="178" fontId="11" fillId="0" borderId="42" xfId="0" applyNumberFormat="1" applyFont="1" applyFill="1" applyBorder="1" applyAlignment="1" applyProtection="1">
      <alignment vertical="center"/>
    </xf>
    <xf numFmtId="178" fontId="11" fillId="0" borderId="203" xfId="0" applyNumberFormat="1" applyFont="1" applyFill="1" applyBorder="1" applyAlignment="1" applyProtection="1">
      <alignment vertical="center"/>
    </xf>
    <xf numFmtId="178" fontId="11" fillId="0" borderId="108" xfId="0" applyNumberFormat="1" applyFont="1" applyFill="1" applyBorder="1" applyAlignment="1" applyProtection="1">
      <alignment vertical="center"/>
    </xf>
    <xf numFmtId="178" fontId="11" fillId="0" borderId="67" xfId="0" applyNumberFormat="1" applyFont="1" applyFill="1" applyBorder="1" applyAlignment="1" applyProtection="1">
      <alignment vertical="center"/>
    </xf>
    <xf numFmtId="178" fontId="11" fillId="0" borderId="68" xfId="0" applyNumberFormat="1" applyFont="1" applyFill="1" applyBorder="1" applyAlignment="1" applyProtection="1">
      <alignment vertical="center"/>
    </xf>
    <xf numFmtId="178" fontId="11" fillId="0" borderId="45" xfId="0" applyNumberFormat="1" applyFont="1" applyFill="1" applyBorder="1" applyAlignment="1" applyProtection="1">
      <alignment vertical="center"/>
    </xf>
    <xf numFmtId="178" fontId="11" fillId="0" borderId="46" xfId="0" applyNumberFormat="1" applyFont="1" applyFill="1" applyBorder="1" applyAlignment="1" applyProtection="1">
      <alignment vertical="center"/>
    </xf>
    <xf numFmtId="178" fontId="11" fillId="0" borderId="202" xfId="0" applyNumberFormat="1" applyFont="1" applyFill="1" applyBorder="1" applyAlignment="1" applyProtection="1">
      <alignment vertical="center"/>
    </xf>
    <xf numFmtId="178" fontId="11" fillId="0" borderId="65" xfId="0" applyNumberFormat="1" applyFont="1" applyFill="1" applyBorder="1" applyAlignment="1" applyProtection="1">
      <alignment vertical="center"/>
    </xf>
    <xf numFmtId="178" fontId="11" fillId="0" borderId="201" xfId="0" applyNumberFormat="1" applyFont="1" applyFill="1" applyBorder="1" applyAlignment="1" applyProtection="1">
      <alignment vertical="center"/>
    </xf>
    <xf numFmtId="178" fontId="11" fillId="0" borderId="103" xfId="0" applyNumberFormat="1" applyFont="1" applyFill="1" applyBorder="1" applyAlignment="1" applyProtection="1">
      <alignment vertical="center"/>
    </xf>
    <xf numFmtId="178" fontId="6" fillId="0" borderId="0" xfId="9" applyNumberFormat="1" applyFont="1" applyFill="1" applyBorder="1" applyAlignment="1" applyProtection="1">
      <alignment vertical="center" justifyLastLine="1"/>
    </xf>
    <xf numFmtId="178" fontId="6" fillId="0" borderId="79" xfId="9" applyNumberFormat="1" applyFont="1" applyFill="1" applyBorder="1" applyAlignment="1" applyProtection="1">
      <alignment vertical="center" justifyLastLine="1"/>
    </xf>
    <xf numFmtId="178" fontId="6" fillId="0" borderId="201" xfId="9" applyNumberFormat="1" applyFont="1" applyFill="1" applyBorder="1" applyAlignment="1" applyProtection="1">
      <alignment vertical="center" justifyLastLine="1"/>
    </xf>
    <xf numFmtId="178" fontId="6" fillId="0" borderId="207" xfId="9" applyNumberFormat="1" applyFont="1" applyFill="1" applyBorder="1" applyAlignment="1" applyProtection="1">
      <alignment vertical="center" justifyLastLine="1"/>
    </xf>
    <xf numFmtId="178" fontId="6" fillId="0" borderId="72" xfId="9" applyNumberFormat="1" applyFont="1" applyFill="1" applyBorder="1" applyAlignment="1" applyProtection="1">
      <alignment vertical="center" justifyLastLine="1"/>
    </xf>
    <xf numFmtId="178" fontId="6" fillId="0" borderId="14" xfId="9" applyNumberFormat="1" applyFont="1" applyFill="1" applyBorder="1" applyAlignment="1" applyProtection="1">
      <alignment vertical="center" justifyLastLine="1"/>
    </xf>
    <xf numFmtId="178" fontId="6" fillId="0" borderId="70" xfId="9" applyNumberFormat="1" applyFont="1" applyFill="1" applyBorder="1" applyAlignment="1" applyProtection="1">
      <alignment vertical="center" justifyLastLine="1"/>
    </xf>
    <xf numFmtId="178" fontId="6" fillId="0" borderId="15" xfId="9" applyNumberFormat="1" applyFont="1" applyFill="1" applyBorder="1" applyAlignment="1" applyProtection="1">
      <alignment vertical="center" wrapText="1" justifyLastLine="1"/>
    </xf>
    <xf numFmtId="178" fontId="6" fillId="0" borderId="18" xfId="9" applyNumberFormat="1" applyFont="1" applyFill="1" applyBorder="1" applyAlignment="1" applyProtection="1">
      <alignment vertical="center" justifyLastLine="1"/>
    </xf>
    <xf numFmtId="178" fontId="6" fillId="0" borderId="113" xfId="9" applyNumberFormat="1" applyFont="1" applyFill="1" applyBorder="1" applyAlignment="1" applyProtection="1">
      <alignment vertical="center" justifyLastLine="1"/>
    </xf>
    <xf numFmtId="178" fontId="6" fillId="0" borderId="80" xfId="9" applyNumberFormat="1" applyFont="1" applyFill="1" applyBorder="1" applyAlignment="1" applyProtection="1">
      <alignment vertical="center" justifyLastLine="1"/>
    </xf>
    <xf numFmtId="178" fontId="6" fillId="0" borderId="48" xfId="9" applyNumberFormat="1" applyFont="1" applyFill="1" applyBorder="1" applyAlignment="1" applyProtection="1">
      <alignment vertical="center"/>
    </xf>
    <xf numFmtId="178" fontId="6" fillId="0" borderId="91" xfId="9" applyNumberFormat="1" applyFont="1" applyFill="1" applyBorder="1" applyAlignment="1" applyProtection="1">
      <alignment vertical="center"/>
    </xf>
    <xf numFmtId="178" fontId="6" fillId="0" borderId="88" xfId="9" applyNumberFormat="1" applyFont="1" applyFill="1" applyBorder="1" applyAlignment="1" applyProtection="1">
      <alignment vertical="center"/>
    </xf>
    <xf numFmtId="178" fontId="6" fillId="0" borderId="265" xfId="9" applyNumberFormat="1" applyFont="1" applyFill="1" applyBorder="1" applyAlignment="1" applyProtection="1">
      <alignment vertical="center"/>
    </xf>
    <xf numFmtId="178" fontId="6" fillId="0" borderId="86" xfId="9" applyNumberFormat="1" applyFont="1" applyFill="1" applyBorder="1" applyAlignment="1" applyProtection="1">
      <alignment vertical="center"/>
    </xf>
    <xf numFmtId="178" fontId="6" fillId="0" borderId="53" xfId="9" applyNumberFormat="1" applyFont="1" applyFill="1" applyBorder="1" applyAlignment="1" applyProtection="1">
      <alignment vertical="center"/>
    </xf>
    <xf numFmtId="178" fontId="6" fillId="0" borderId="3" xfId="0" applyNumberFormat="1" applyFont="1" applyFill="1" applyBorder="1" applyProtection="1"/>
    <xf numFmtId="178" fontId="6" fillId="0" borderId="179" xfId="0" applyNumberFormat="1" applyFont="1" applyFill="1" applyBorder="1" applyProtection="1"/>
    <xf numFmtId="178" fontId="6" fillId="0" borderId="58" xfId="0" applyNumberFormat="1" applyFont="1" applyFill="1" applyBorder="1" applyProtection="1"/>
    <xf numFmtId="178" fontId="6" fillId="0" borderId="30" xfId="0" applyNumberFormat="1" applyFont="1" applyFill="1" applyBorder="1" applyProtection="1"/>
    <xf numFmtId="178" fontId="6" fillId="0" borderId="171" xfId="0" applyNumberFormat="1" applyFont="1" applyFill="1" applyBorder="1" applyProtection="1"/>
    <xf numFmtId="178" fontId="6" fillId="0" borderId="28" xfId="0" applyNumberFormat="1" applyFont="1" applyFill="1" applyBorder="1" applyProtection="1"/>
    <xf numFmtId="178" fontId="6" fillId="0" borderId="25" xfId="0" applyNumberFormat="1" applyFont="1" applyFill="1" applyBorder="1" applyProtection="1"/>
    <xf numFmtId="178" fontId="6" fillId="0" borderId="100" xfId="0" applyNumberFormat="1" applyFont="1" applyFill="1" applyBorder="1" applyProtection="1"/>
    <xf numFmtId="178" fontId="6" fillId="0" borderId="29" xfId="0" applyNumberFormat="1" applyFont="1" applyFill="1" applyBorder="1" applyProtection="1"/>
    <xf numFmtId="178" fontId="6" fillId="0" borderId="26" xfId="0" applyNumberFormat="1" applyFont="1" applyFill="1" applyBorder="1" applyProtection="1"/>
    <xf numFmtId="178" fontId="6" fillId="0" borderId="50" xfId="0" applyNumberFormat="1" applyFont="1" applyFill="1" applyBorder="1" applyProtection="1"/>
    <xf numFmtId="178" fontId="6" fillId="0" borderId="48" xfId="0" applyNumberFormat="1" applyFont="1" applyFill="1" applyBorder="1" applyProtection="1"/>
    <xf numFmtId="178" fontId="6" fillId="0" borderId="107" xfId="0" applyNumberFormat="1" applyFont="1" applyFill="1" applyBorder="1" applyProtection="1"/>
    <xf numFmtId="178" fontId="6" fillId="0" borderId="24" xfId="0" applyNumberFormat="1" applyFont="1" applyFill="1" applyBorder="1" applyProtection="1"/>
    <xf numFmtId="0" fontId="6" fillId="0" borderId="62" xfId="0" applyFont="1" applyFill="1" applyBorder="1" applyAlignment="1" applyProtection="1">
      <alignment horizontal="distributed" vertical="center"/>
    </xf>
    <xf numFmtId="0" fontId="7" fillId="0" borderId="62" xfId="0" applyFont="1" applyFill="1" applyBorder="1" applyAlignment="1" applyProtection="1">
      <alignment horizontal="distributed" vertical="center"/>
    </xf>
    <xf numFmtId="0" fontId="6" fillId="0" borderId="162" xfId="0" applyFont="1" applyFill="1" applyBorder="1" applyAlignment="1" applyProtection="1">
      <alignment horizontal="distributed" vertical="center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23" xfId="0" applyFont="1" applyFill="1" applyBorder="1" applyAlignment="1" applyProtection="1">
      <alignment horizontal="distributed" vertical="center" shrinkToFit="1"/>
    </xf>
    <xf numFmtId="0" fontId="2" fillId="0" borderId="0" xfId="0" applyFont="1" applyFill="1" applyBorder="1" applyAlignment="1" applyProtection="1">
      <protection locked="0"/>
    </xf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distributed" vertical="center" indent="3"/>
      <protection locked="0"/>
    </xf>
    <xf numFmtId="0" fontId="6" fillId="0" borderId="47" xfId="0" applyFont="1" applyFill="1" applyBorder="1" applyAlignment="1" applyProtection="1">
      <alignment vertical="distributed" textRotation="255"/>
      <protection locked="0"/>
    </xf>
    <xf numFmtId="0" fontId="6" fillId="0" borderId="26" xfId="0" applyFont="1" applyFill="1" applyBorder="1" applyAlignment="1" applyProtection="1">
      <alignment vertical="distributed" textRotation="255"/>
      <protection locked="0"/>
    </xf>
    <xf numFmtId="0" fontId="6" fillId="0" borderId="48" xfId="0" applyFont="1" applyFill="1" applyBorder="1" applyAlignment="1" applyProtection="1">
      <alignment vertical="distributed" textRotation="255"/>
      <protection locked="0"/>
    </xf>
    <xf numFmtId="0" fontId="6" fillId="0" borderId="208" xfId="0" applyFont="1" applyFill="1" applyBorder="1" applyAlignment="1" applyProtection="1">
      <alignment vertical="distributed" textRotation="255"/>
      <protection locked="0"/>
    </xf>
    <xf numFmtId="0" fontId="6" fillId="0" borderId="50" xfId="0" applyFont="1" applyFill="1" applyBorder="1" applyAlignment="1" applyProtection="1">
      <alignment vertical="distributed" textRotation="255"/>
      <protection locked="0"/>
    </xf>
    <xf numFmtId="0" fontId="6" fillId="0" borderId="209" xfId="0" applyFont="1" applyFill="1" applyBorder="1" applyAlignment="1" applyProtection="1">
      <alignment vertical="distributed" textRotation="255"/>
      <protection locked="0"/>
    </xf>
    <xf numFmtId="0" fontId="6" fillId="0" borderId="49" xfId="0" applyFont="1" applyFill="1" applyBorder="1" applyAlignment="1" applyProtection="1">
      <alignment vertical="distributed" textRotation="255"/>
      <protection locked="0"/>
    </xf>
    <xf numFmtId="0" fontId="6" fillId="0" borderId="210" xfId="0" applyFont="1" applyFill="1" applyBorder="1" applyAlignment="1" applyProtection="1">
      <alignment horizontal="distributed" vertical="center" wrapText="1"/>
      <protection locked="0"/>
    </xf>
    <xf numFmtId="0" fontId="26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75" xfId="0" applyFont="1" applyFill="1" applyBorder="1" applyAlignment="1" applyProtection="1">
      <alignment horizontal="center" vertical="center" wrapText="1"/>
      <protection locked="0"/>
    </xf>
    <xf numFmtId="0" fontId="6" fillId="0" borderId="76" xfId="0" applyFont="1" applyFill="1" applyBorder="1" applyAlignment="1" applyProtection="1">
      <alignment horizontal="center" vertical="center" wrapText="1"/>
      <protection locked="0"/>
    </xf>
    <xf numFmtId="0" fontId="6" fillId="0" borderId="80" xfId="0" applyFont="1" applyFill="1" applyBorder="1" applyAlignment="1" applyProtection="1">
      <alignment horizontal="center" vertical="center" wrapText="1"/>
      <protection locked="0"/>
    </xf>
    <xf numFmtId="0" fontId="6" fillId="0" borderId="215" xfId="0" applyFont="1" applyFill="1" applyBorder="1" applyAlignment="1" applyProtection="1">
      <alignment horizontal="distributed" vertical="center" wrapText="1"/>
      <protection locked="0"/>
    </xf>
    <xf numFmtId="38" fontId="6" fillId="0" borderId="0" xfId="1" applyFont="1" applyFill="1" applyBorder="1" applyAlignment="1" applyProtection="1">
      <alignment horizontal="right" vertical="center" wrapText="1"/>
      <protection locked="0"/>
    </xf>
    <xf numFmtId="0" fontId="6" fillId="0" borderId="31" xfId="0" applyFont="1" applyFill="1" applyBorder="1" applyAlignment="1" applyProtection="1">
      <alignment horizontal="distributed" vertical="center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6" fillId="0" borderId="31" xfId="0" quotePrefix="1" applyFont="1" applyFill="1" applyBorder="1" applyAlignment="1" applyProtection="1">
      <alignment horizontal="distributed" vertical="center" indent="2"/>
      <protection locked="0"/>
    </xf>
    <xf numFmtId="0" fontId="6" fillId="0" borderId="69" xfId="0" applyFont="1" applyFill="1" applyBorder="1" applyAlignment="1" applyProtection="1">
      <alignment horizontal="distributed" vertical="center" wrapText="1"/>
      <protection locked="0"/>
    </xf>
    <xf numFmtId="0" fontId="27" fillId="0" borderId="0" xfId="0" applyNumberFormat="1" applyFont="1" applyFill="1" applyAlignment="1" applyProtection="1">
      <alignment vertical="center" shrinkToFit="1"/>
      <protection locked="0"/>
    </xf>
    <xf numFmtId="0" fontId="6" fillId="0" borderId="110" xfId="0" applyFont="1" applyFill="1" applyBorder="1" applyAlignment="1" applyProtection="1">
      <alignment horizontal="centerContinuous" vertical="center"/>
      <protection locked="0"/>
    </xf>
    <xf numFmtId="0" fontId="6" fillId="0" borderId="27" xfId="0" applyFont="1" applyFill="1" applyBorder="1" applyAlignment="1" applyProtection="1">
      <alignment horizontal="centerContinuous" vertical="center"/>
      <protection locked="0"/>
    </xf>
    <xf numFmtId="0" fontId="6" fillId="0" borderId="61" xfId="0" applyFont="1" applyFill="1" applyBorder="1" applyAlignment="1" applyProtection="1">
      <alignment horizontal="centerContinuous" vertical="center"/>
      <protection locked="0"/>
    </xf>
    <xf numFmtId="0" fontId="6" fillId="0" borderId="25" xfId="0" applyFont="1" applyFill="1" applyBorder="1" applyAlignment="1" applyProtection="1">
      <alignment horizontal="centerContinuous" vertical="center"/>
      <protection locked="0"/>
    </xf>
    <xf numFmtId="0" fontId="6" fillId="0" borderId="61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distributed"/>
      <protection locked="0"/>
    </xf>
    <xf numFmtId="0" fontId="6" fillId="0" borderId="229" xfId="0" applyFont="1" applyFill="1" applyBorder="1" applyAlignment="1" applyProtection="1">
      <alignment horizontal="center" vertical="center" shrinkToFit="1"/>
      <protection locked="0"/>
    </xf>
    <xf numFmtId="0" fontId="6" fillId="0" borderId="235" xfId="0" applyFont="1" applyFill="1" applyBorder="1" applyAlignment="1" applyProtection="1">
      <alignment horizontal="center" vertical="center" shrinkToFit="1"/>
      <protection locked="0"/>
    </xf>
    <xf numFmtId="0" fontId="6" fillId="0" borderId="62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distributed"/>
      <protection locked="0"/>
    </xf>
    <xf numFmtId="0" fontId="6" fillId="0" borderId="8" xfId="0" applyFont="1" applyFill="1" applyBorder="1" applyAlignment="1" applyProtection="1">
      <alignment horizontal="centerContinuous" vertical="center"/>
      <protection locked="0"/>
    </xf>
    <xf numFmtId="0" fontId="6" fillId="0" borderId="31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 applyProtection="1">
      <alignment horizontal="centerContinuous" vertical="center"/>
      <protection locked="0"/>
    </xf>
    <xf numFmtId="0" fontId="6" fillId="0" borderId="26" xfId="0" applyFont="1" applyFill="1" applyBorder="1" applyAlignment="1" applyProtection="1">
      <alignment horizontal="centerContinuous" vertical="center"/>
      <protection locked="0"/>
    </xf>
    <xf numFmtId="179" fontId="6" fillId="0" borderId="0" xfId="0" applyNumberFormat="1" applyFont="1" applyFill="1" applyBorder="1" applyAlignment="1" applyProtection="1">
      <alignment horizontal="right"/>
    </xf>
    <xf numFmtId="0" fontId="33" fillId="0" borderId="0" xfId="0" applyFont="1" applyFill="1" applyProtection="1">
      <protection locked="0"/>
    </xf>
    <xf numFmtId="0" fontId="34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35" fillId="0" borderId="0" xfId="0" applyFont="1" applyFill="1" applyProtection="1">
      <protection locked="0"/>
    </xf>
    <xf numFmtId="0" fontId="37" fillId="0" borderId="0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54" xfId="0" applyFont="1" applyFill="1" applyBorder="1" applyAlignment="1" applyProtection="1">
      <alignment horizontal="centerContinuous" vertical="center"/>
      <protection locked="0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 applyBorder="1" applyAlignment="1" applyProtection="1">
      <alignment horizontal="right"/>
    </xf>
    <xf numFmtId="179" fontId="6" fillId="0" borderId="0" xfId="0" quotePrefix="1" applyNumberFormat="1" applyFont="1" applyFill="1" applyBorder="1" applyAlignment="1" applyProtection="1">
      <alignment horizontal="left"/>
    </xf>
    <xf numFmtId="0" fontId="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19" fillId="2" borderId="0" xfId="0" applyFont="1" applyFill="1" applyProtection="1">
      <protection locked="0"/>
    </xf>
    <xf numFmtId="0" fontId="11" fillId="2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78" fontId="6" fillId="0" borderId="159" xfId="0" applyNumberFormat="1" applyFont="1" applyFill="1" applyBorder="1" applyProtection="1">
      <protection locked="0"/>
    </xf>
    <xf numFmtId="178" fontId="6" fillId="0" borderId="160" xfId="0" applyNumberFormat="1" applyFont="1" applyFill="1" applyBorder="1" applyProtection="1">
      <protection locked="0"/>
    </xf>
    <xf numFmtId="0" fontId="6" fillId="0" borderId="9" xfId="9" applyFont="1" applyFill="1" applyBorder="1" applyAlignment="1" applyProtection="1">
      <alignment horizontal="center" vertical="center"/>
      <protection locked="0"/>
    </xf>
    <xf numFmtId="0" fontId="6" fillId="0" borderId="98" xfId="0" applyFont="1" applyFill="1" applyBorder="1" applyAlignment="1" applyProtection="1">
      <alignment horizontal="center" vertical="center"/>
      <protection locked="0"/>
    </xf>
    <xf numFmtId="0" fontId="6" fillId="0" borderId="65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distributed" vertical="center"/>
      <protection locked="0"/>
    </xf>
    <xf numFmtId="0" fontId="6" fillId="0" borderId="38" xfId="0" applyFont="1" applyFill="1" applyBorder="1" applyAlignment="1" applyProtection="1">
      <alignment horizontal="distributed" vertical="center" justifyLastLine="1"/>
      <protection locked="0"/>
    </xf>
    <xf numFmtId="0" fontId="6" fillId="0" borderId="60" xfId="0" applyFont="1" applyFill="1" applyBorder="1" applyAlignment="1" applyProtection="1">
      <alignment horizontal="distributed" vertical="center" justifyLastLine="1"/>
      <protection locked="0"/>
    </xf>
    <xf numFmtId="0" fontId="6" fillId="0" borderId="96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32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6" fillId="0" borderId="22" xfId="0" applyFont="1" applyFill="1" applyBorder="1" applyAlignment="1" applyProtection="1">
      <alignment vertical="distributed" textRotation="255" indent="1"/>
      <protection locked="0"/>
    </xf>
    <xf numFmtId="0" fontId="6" fillId="0" borderId="22" xfId="0" applyFont="1" applyFill="1" applyBorder="1" applyAlignment="1" applyProtection="1">
      <alignment vertical="distributed" textRotation="255"/>
      <protection locked="0"/>
    </xf>
    <xf numFmtId="0" fontId="6" fillId="0" borderId="31" xfId="0" applyFont="1" applyFill="1" applyBorder="1" applyAlignment="1" applyProtection="1">
      <alignment horizontal="distributed" vertical="center" justifyLastLine="1"/>
      <protection locked="0"/>
    </xf>
    <xf numFmtId="0" fontId="6" fillId="0" borderId="8" xfId="0" applyFont="1" applyFill="1" applyBorder="1" applyAlignment="1" applyProtection="1">
      <alignment horizontal="distributed" vertical="center"/>
      <protection locked="0"/>
    </xf>
    <xf numFmtId="0" fontId="6" fillId="0" borderId="19" xfId="0" applyFont="1" applyFill="1" applyBorder="1" applyAlignment="1" applyProtection="1">
      <alignment horizontal="distributed" vertical="center"/>
      <protection locked="0"/>
    </xf>
    <xf numFmtId="0" fontId="6" fillId="0" borderId="31" xfId="0" applyFont="1" applyFill="1" applyBorder="1" applyAlignment="1" applyProtection="1">
      <alignment horizontal="distributed" vertical="center"/>
      <protection locked="0"/>
    </xf>
    <xf numFmtId="0" fontId="6" fillId="0" borderId="50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distributed" textRotation="255"/>
      <protection locked="0"/>
    </xf>
    <xf numFmtId="0" fontId="6" fillId="0" borderId="99" xfId="0" applyFont="1" applyFill="1" applyBorder="1" applyAlignment="1" applyProtection="1">
      <alignment horizontal="distributed" vertical="center"/>
      <protection locked="0"/>
    </xf>
    <xf numFmtId="178" fontId="6" fillId="0" borderId="34" xfId="9" applyNumberFormat="1" applyFont="1" applyFill="1" applyBorder="1" applyProtection="1">
      <protection locked="0"/>
    </xf>
    <xf numFmtId="178" fontId="6" fillId="0" borderId="3" xfId="9" applyNumberFormat="1" applyFont="1" applyFill="1" applyBorder="1" applyProtection="1"/>
    <xf numFmtId="178" fontId="6" fillId="0" borderId="36" xfId="9" applyNumberFormat="1" applyFont="1" applyFill="1" applyBorder="1" applyProtection="1">
      <protection locked="0"/>
    </xf>
    <xf numFmtId="178" fontId="6" fillId="0" borderId="37" xfId="9" applyNumberFormat="1" applyFont="1" applyFill="1" applyBorder="1" applyProtection="1">
      <protection locked="0"/>
    </xf>
    <xf numFmtId="178" fontId="6" fillId="0" borderId="59" xfId="9" applyNumberFormat="1" applyFont="1" applyFill="1" applyBorder="1" applyProtection="1"/>
    <xf numFmtId="178" fontId="6" fillId="0" borderId="4" xfId="9" applyNumberFormat="1" applyFont="1" applyFill="1" applyBorder="1" applyProtection="1"/>
    <xf numFmtId="178" fontId="6" fillId="0" borderId="42" xfId="9" applyNumberFormat="1" applyFont="1" applyFill="1" applyBorder="1" applyProtection="1">
      <protection locked="0"/>
    </xf>
    <xf numFmtId="178" fontId="6" fillId="0" borderId="60" xfId="9" applyNumberFormat="1" applyFont="1" applyFill="1" applyBorder="1" applyProtection="1"/>
    <xf numFmtId="178" fontId="6" fillId="0" borderId="12" xfId="9" applyNumberFormat="1" applyFont="1" applyFill="1" applyBorder="1" applyProtection="1"/>
    <xf numFmtId="178" fontId="9" fillId="0" borderId="74" xfId="9" applyNumberFormat="1" applyFont="1" applyFill="1" applyBorder="1" applyAlignment="1" applyProtection="1">
      <alignment shrinkToFit="1"/>
    </xf>
    <xf numFmtId="178" fontId="9" fillId="0" borderId="75" xfId="9" applyNumberFormat="1" applyFont="1" applyFill="1" applyBorder="1" applyAlignment="1" applyProtection="1">
      <alignment shrinkToFit="1"/>
    </xf>
    <xf numFmtId="178" fontId="9" fillId="0" borderId="73" xfId="9" applyNumberFormat="1" applyFont="1" applyFill="1" applyBorder="1" applyAlignment="1" applyProtection="1">
      <alignment shrinkToFit="1"/>
    </xf>
    <xf numFmtId="178" fontId="9" fillId="0" borderId="76" xfId="9" applyNumberFormat="1" applyFont="1" applyFill="1" applyBorder="1" applyAlignment="1" applyProtection="1">
      <alignment shrinkToFit="1"/>
    </xf>
    <xf numFmtId="178" fontId="9" fillId="0" borderId="16" xfId="9" applyNumberFormat="1" applyFont="1" applyFill="1" applyBorder="1" applyAlignment="1" applyProtection="1">
      <alignment shrinkToFit="1"/>
    </xf>
    <xf numFmtId="178" fontId="9" fillId="0" borderId="83" xfId="9" applyNumberFormat="1" applyFont="1" applyFill="1" applyBorder="1" applyAlignment="1" applyProtection="1">
      <alignment shrinkToFit="1"/>
    </xf>
    <xf numFmtId="178" fontId="9" fillId="0" borderId="134" xfId="9" applyNumberFormat="1" applyFont="1" applyFill="1" applyBorder="1" applyAlignment="1" applyProtection="1">
      <alignment shrinkToFit="1"/>
    </xf>
    <xf numFmtId="178" fontId="6" fillId="0" borderId="55" xfId="9" applyNumberFormat="1" applyFont="1" applyFill="1" applyBorder="1" applyProtection="1">
      <protection locked="0"/>
    </xf>
    <xf numFmtId="178" fontId="6" fillId="0" borderId="22" xfId="9" applyNumberFormat="1" applyFont="1" applyFill="1" applyBorder="1" applyProtection="1"/>
    <xf numFmtId="178" fontId="6" fillId="0" borderId="57" xfId="9" applyNumberFormat="1" applyFont="1" applyFill="1" applyBorder="1" applyProtection="1">
      <protection locked="0"/>
    </xf>
    <xf numFmtId="178" fontId="6" fillId="0" borderId="61" xfId="9" applyNumberFormat="1" applyFont="1" applyFill="1" applyBorder="1" applyProtection="1"/>
    <xf numFmtId="178" fontId="6" fillId="0" borderId="23" xfId="9" applyNumberFormat="1" applyFont="1" applyFill="1" applyBorder="1" applyProtection="1"/>
    <xf numFmtId="178" fontId="7" fillId="0" borderId="37" xfId="9" applyNumberFormat="1" applyFont="1" applyFill="1" applyBorder="1" applyProtection="1">
      <protection locked="0"/>
    </xf>
    <xf numFmtId="178" fontId="7" fillId="0" borderId="11" xfId="9" applyNumberFormat="1" applyFont="1" applyFill="1" applyBorder="1" applyProtection="1"/>
    <xf numFmtId="178" fontId="7" fillId="0" borderId="42" xfId="9" applyNumberFormat="1" applyFont="1" applyFill="1" applyBorder="1" applyProtection="1">
      <protection locked="0"/>
    </xf>
    <xf numFmtId="178" fontId="7" fillId="0" borderId="60" xfId="9" applyNumberFormat="1" applyFont="1" applyFill="1" applyBorder="1" applyProtection="1"/>
    <xf numFmtId="178" fontId="7" fillId="0" borderId="12" xfId="9" applyNumberFormat="1" applyFont="1" applyFill="1" applyBorder="1" applyProtection="1"/>
    <xf numFmtId="178" fontId="9" fillId="0" borderId="28" xfId="9" applyNumberFormat="1" applyFont="1" applyFill="1" applyBorder="1" applyProtection="1"/>
    <xf numFmtId="178" fontId="9" fillId="0" borderId="29" xfId="9" applyNumberFormat="1" applyFont="1" applyFill="1" applyBorder="1" applyProtection="1"/>
    <xf numFmtId="178" fontId="9" fillId="0" borderId="30" xfId="9" applyNumberFormat="1" applyFont="1" applyFill="1" applyBorder="1" applyProtection="1"/>
    <xf numFmtId="178" fontId="9" fillId="0" borderId="194" xfId="9" applyNumberFormat="1" applyFont="1" applyFill="1" applyBorder="1" applyProtection="1"/>
    <xf numFmtId="178" fontId="9" fillId="0" borderId="24" xfId="9" applyNumberFormat="1" applyFont="1" applyFill="1" applyBorder="1" applyProtection="1"/>
    <xf numFmtId="178" fontId="9" fillId="0" borderId="51" xfId="9" applyNumberFormat="1" applyFont="1" applyFill="1" applyBorder="1" applyProtection="1"/>
    <xf numFmtId="178" fontId="6" fillId="0" borderId="45" xfId="9" applyNumberFormat="1" applyFont="1" applyFill="1" applyBorder="1" applyProtection="1">
      <protection locked="0"/>
    </xf>
    <xf numFmtId="178" fontId="6" fillId="0" borderId="58" xfId="9" applyNumberFormat="1" applyFont="1" applyFill="1" applyBorder="1" applyProtection="1"/>
    <xf numFmtId="178" fontId="6" fillId="0" borderId="46" xfId="9" applyNumberFormat="1" applyFont="1" applyFill="1" applyBorder="1" applyProtection="1">
      <protection locked="0"/>
    </xf>
    <xf numFmtId="178" fontId="6" fillId="0" borderId="81" xfId="9" applyNumberFormat="1" applyFont="1" applyFill="1" applyBorder="1" applyProtection="1"/>
    <xf numFmtId="178" fontId="6" fillId="0" borderId="134" xfId="9" applyNumberFormat="1" applyFont="1" applyFill="1" applyBorder="1" applyProtection="1"/>
    <xf numFmtId="178" fontId="6" fillId="0" borderId="24" xfId="9" applyNumberFormat="1" applyFont="1" applyFill="1" applyBorder="1" applyProtection="1"/>
    <xf numFmtId="178" fontId="6" fillId="0" borderId="51" xfId="9" applyNumberFormat="1" applyFont="1" applyFill="1" applyBorder="1" applyProtection="1"/>
    <xf numFmtId="178" fontId="6" fillId="0" borderId="0" xfId="9" applyNumberFormat="1" applyFont="1" applyFill="1" applyBorder="1" applyProtection="1"/>
    <xf numFmtId="178" fontId="6" fillId="0" borderId="65" xfId="9" applyNumberFormat="1" applyFont="1" applyFill="1" applyBorder="1" applyProtection="1"/>
    <xf numFmtId="178" fontId="6" fillId="0" borderId="62" xfId="9" applyNumberFormat="1" applyFont="1" applyFill="1" applyBorder="1" applyProtection="1"/>
    <xf numFmtId="178" fontId="7" fillId="0" borderId="55" xfId="9" applyNumberFormat="1" applyFont="1" applyFill="1" applyBorder="1" applyProtection="1">
      <protection locked="0"/>
    </xf>
    <xf numFmtId="178" fontId="7" fillId="0" borderId="22" xfId="9" applyNumberFormat="1" applyFont="1" applyFill="1" applyBorder="1" applyProtection="1"/>
    <xf numFmtId="178" fontId="7" fillId="0" borderId="57" xfId="9" applyNumberFormat="1" applyFont="1" applyFill="1" applyBorder="1" applyProtection="1">
      <protection locked="0"/>
    </xf>
    <xf numFmtId="178" fontId="7" fillId="0" borderId="61" xfId="9" applyNumberFormat="1" applyFont="1" applyFill="1" applyBorder="1" applyProtection="1"/>
    <xf numFmtId="178" fontId="7" fillId="0" borderId="23" xfId="9" applyNumberFormat="1" applyFont="1" applyFill="1" applyBorder="1" applyProtection="1"/>
    <xf numFmtId="178" fontId="6" fillId="0" borderId="71" xfId="9" applyNumberFormat="1" applyFont="1" applyFill="1" applyBorder="1" applyProtection="1"/>
    <xf numFmtId="178" fontId="6" fillId="0" borderId="115" xfId="9" applyNumberFormat="1" applyFont="1" applyFill="1" applyBorder="1" applyProtection="1"/>
    <xf numFmtId="178" fontId="6" fillId="0" borderId="72" xfId="9" applyNumberFormat="1" applyFont="1" applyFill="1" applyBorder="1" applyProtection="1">
      <protection locked="0"/>
    </xf>
    <xf numFmtId="178" fontId="6" fillId="0" borderId="77" xfId="9" applyNumberFormat="1" applyFont="1" applyFill="1" applyBorder="1" applyProtection="1">
      <protection locked="0"/>
    </xf>
    <xf numFmtId="181" fontId="6" fillId="0" borderId="10" xfId="0" applyNumberFormat="1" applyFont="1" applyFill="1" applyBorder="1" applyProtection="1"/>
    <xf numFmtId="181" fontId="6" fillId="0" borderId="64" xfId="0" applyNumberFormat="1" applyFont="1" applyFill="1" applyBorder="1" applyProtection="1"/>
    <xf numFmtId="181" fontId="6" fillId="0" borderId="53" xfId="0" applyNumberFormat="1" applyFont="1" applyFill="1" applyBorder="1" applyProtection="1"/>
    <xf numFmtId="181" fontId="6" fillId="0" borderId="54" xfId="0" applyNumberFormat="1" applyFont="1" applyFill="1" applyBorder="1" applyProtection="1"/>
    <xf numFmtId="181" fontId="6" fillId="0" borderId="55" xfId="0" applyNumberFormat="1" applyFont="1" applyFill="1" applyBorder="1" applyProtection="1"/>
    <xf numFmtId="181" fontId="6" fillId="0" borderId="21" xfId="0" applyNumberFormat="1" applyFont="1" applyFill="1" applyBorder="1" applyProtection="1"/>
    <xf numFmtId="181" fontId="6" fillId="0" borderId="57" xfId="0" applyNumberFormat="1" applyFont="1" applyFill="1" applyBorder="1" applyProtection="1"/>
    <xf numFmtId="181" fontId="6" fillId="0" borderId="29" xfId="0" applyNumberFormat="1" applyFont="1" applyFill="1" applyBorder="1" applyProtection="1"/>
    <xf numFmtId="181" fontId="6" fillId="0" borderId="25" xfId="0" applyNumberFormat="1" applyFont="1" applyFill="1" applyBorder="1" applyProtection="1"/>
    <xf numFmtId="181" fontId="6" fillId="0" borderId="104" xfId="0" applyNumberFormat="1" applyFont="1" applyFill="1" applyBorder="1" applyProtection="1"/>
    <xf numFmtId="181" fontId="6" fillId="0" borderId="22" xfId="0" applyNumberFormat="1" applyFont="1" applyFill="1" applyBorder="1" applyProtection="1"/>
    <xf numFmtId="181" fontId="6" fillId="0" borderId="101" xfId="0" applyNumberFormat="1" applyFont="1" applyFill="1" applyBorder="1" applyProtection="1"/>
    <xf numFmtId="181" fontId="6" fillId="0" borderId="2" xfId="0" applyNumberFormat="1" applyFont="1" applyFill="1" applyBorder="1" applyProtection="1"/>
    <xf numFmtId="181" fontId="7" fillId="0" borderId="10" xfId="0" applyNumberFormat="1" applyFont="1" applyFill="1" applyBorder="1" applyProtection="1"/>
    <xf numFmtId="181" fontId="6" fillId="0" borderId="24" xfId="0" applyNumberFormat="1" applyFont="1" applyFill="1" applyBorder="1" applyProtection="1"/>
    <xf numFmtId="181" fontId="6" fillId="0" borderId="26" xfId="0" applyNumberFormat="1" applyFont="1" applyFill="1" applyBorder="1" applyProtection="1"/>
    <xf numFmtId="181" fontId="6" fillId="0" borderId="50" xfId="0" applyNumberFormat="1" applyFont="1" applyFill="1" applyBorder="1" applyProtection="1"/>
    <xf numFmtId="181" fontId="6" fillId="0" borderId="100" xfId="0" applyNumberFormat="1" applyFont="1" applyFill="1" applyBorder="1" applyProtection="1"/>
    <xf numFmtId="181" fontId="6" fillId="0" borderId="30" xfId="0" applyNumberFormat="1" applyFont="1" applyFill="1" applyBorder="1" applyProtection="1"/>
    <xf numFmtId="181" fontId="6" fillId="0" borderId="107" xfId="0" applyNumberFormat="1" applyFont="1" applyFill="1" applyBorder="1" applyProtection="1"/>
    <xf numFmtId="181" fontId="6" fillId="0" borderId="67" xfId="0" applyNumberFormat="1" applyFont="1" applyFill="1" applyBorder="1" applyProtection="1"/>
    <xf numFmtId="181" fontId="6" fillId="0" borderId="68" xfId="0" applyNumberFormat="1" applyFont="1" applyFill="1" applyBorder="1" applyProtection="1"/>
    <xf numFmtId="181" fontId="6" fillId="0" borderId="45" xfId="0" applyNumberFormat="1" applyFont="1" applyFill="1" applyBorder="1" applyProtection="1"/>
    <xf numFmtId="181" fontId="6" fillId="0" borderId="46" xfId="0" applyNumberFormat="1" applyFont="1" applyFill="1" applyBorder="1" applyProtection="1"/>
    <xf numFmtId="181" fontId="6" fillId="0" borderId="202" xfId="0" applyNumberFormat="1" applyFont="1" applyFill="1" applyBorder="1" applyProtection="1"/>
    <xf numFmtId="181" fontId="6" fillId="0" borderId="58" xfId="0" applyNumberFormat="1" applyFont="1" applyFill="1" applyBorder="1" applyProtection="1"/>
    <xf numFmtId="181" fontId="6" fillId="0" borderId="103" xfId="0" applyNumberFormat="1" applyFont="1" applyFill="1" applyBorder="1" applyProtection="1"/>
    <xf numFmtId="181" fontId="6" fillId="0" borderId="15" xfId="0" applyNumberFormat="1" applyFont="1" applyFill="1" applyBorder="1" applyProtection="1"/>
    <xf numFmtId="181" fontId="6" fillId="0" borderId="53" xfId="0" applyNumberFormat="1" applyFont="1" applyFill="1" applyBorder="1" applyAlignment="1" applyProtection="1">
      <alignment vertical="center"/>
    </xf>
    <xf numFmtId="181" fontId="6" fillId="0" borderId="54" xfId="0" applyNumberFormat="1" applyFont="1" applyFill="1" applyBorder="1" applyAlignment="1" applyProtection="1">
      <alignment vertical="center"/>
    </xf>
    <xf numFmtId="181" fontId="6" fillId="0" borderId="55" xfId="0" applyNumberFormat="1" applyFont="1" applyFill="1" applyBorder="1" applyAlignment="1" applyProtection="1">
      <alignment vertical="center"/>
    </xf>
    <xf numFmtId="181" fontId="6" fillId="0" borderId="21" xfId="0" applyNumberFormat="1" applyFont="1" applyFill="1" applyBorder="1" applyAlignment="1" applyProtection="1">
      <alignment vertical="center"/>
    </xf>
    <xf numFmtId="181" fontId="6" fillId="0" borderId="57" xfId="0" applyNumberFormat="1" applyFont="1" applyFill="1" applyBorder="1" applyAlignment="1" applyProtection="1">
      <alignment vertical="center"/>
    </xf>
    <xf numFmtId="181" fontId="6" fillId="0" borderId="104" xfId="0" applyNumberFormat="1" applyFont="1" applyFill="1" applyBorder="1" applyAlignment="1" applyProtection="1">
      <alignment vertical="center"/>
    </xf>
    <xf numFmtId="181" fontId="6" fillId="0" borderId="22" xfId="0" applyNumberFormat="1" applyFont="1" applyFill="1" applyBorder="1" applyAlignment="1" applyProtection="1">
      <alignment vertical="center"/>
    </xf>
    <xf numFmtId="181" fontId="6" fillId="0" borderId="101" xfId="0" applyNumberFormat="1" applyFont="1" applyFill="1" applyBorder="1" applyAlignment="1" applyProtection="1">
      <alignment vertical="center"/>
    </xf>
    <xf numFmtId="178" fontId="6" fillId="0" borderId="37" xfId="0" applyNumberFormat="1" applyFont="1" applyFill="1" applyBorder="1" applyAlignment="1" applyProtection="1">
      <alignment vertical="center"/>
      <protection locked="0"/>
    </xf>
    <xf numFmtId="178" fontId="6" fillId="0" borderId="11" xfId="9" applyNumberFormat="1" applyFont="1" applyFill="1" applyBorder="1" applyAlignment="1" applyProtection="1">
      <alignment vertical="center"/>
    </xf>
    <xf numFmtId="178" fontId="6" fillId="0" borderId="45" xfId="0" applyNumberFormat="1" applyFont="1" applyFill="1" applyBorder="1" applyAlignment="1" applyProtection="1">
      <alignment vertical="center"/>
      <protection locked="0"/>
    </xf>
    <xf numFmtId="178" fontId="7" fillId="0" borderId="11" xfId="9" applyNumberFormat="1" applyFont="1" applyFill="1" applyBorder="1" applyAlignment="1" applyProtection="1">
      <alignment vertical="center"/>
    </xf>
    <xf numFmtId="178" fontId="6" fillId="0" borderId="39" xfId="0" applyNumberFormat="1" applyFont="1" applyFill="1" applyBorder="1" applyAlignment="1" applyProtection="1">
      <alignment vertical="center"/>
      <protection locked="0"/>
    </xf>
    <xf numFmtId="178" fontId="6" fillId="0" borderId="111" xfId="9" applyNumberFormat="1" applyFont="1" applyFill="1" applyBorder="1" applyAlignment="1" applyProtection="1">
      <alignment vertical="center"/>
    </xf>
    <xf numFmtId="178" fontId="6" fillId="0" borderId="72" xfId="9" applyNumberFormat="1" applyFont="1" applyFill="1" applyBorder="1" applyAlignment="1" applyProtection="1">
      <alignment vertical="center"/>
      <protection locked="0"/>
    </xf>
    <xf numFmtId="178" fontId="6" fillId="0" borderId="70" xfId="9" applyNumberFormat="1" applyFont="1" applyFill="1" applyBorder="1" applyAlignment="1" applyProtection="1">
      <alignment vertical="center"/>
    </xf>
    <xf numFmtId="178" fontId="6" fillId="0" borderId="77" xfId="9" applyNumberFormat="1" applyFont="1" applyFill="1" applyBorder="1" applyAlignment="1" applyProtection="1">
      <alignment vertical="center"/>
      <protection locked="0"/>
    </xf>
    <xf numFmtId="178" fontId="6" fillId="0" borderId="71" xfId="9" applyNumberFormat="1" applyFont="1" applyFill="1" applyBorder="1" applyAlignment="1" applyProtection="1">
      <alignment vertical="center"/>
    </xf>
    <xf numFmtId="178" fontId="6" fillId="0" borderId="0" xfId="9" applyNumberFormat="1" applyFont="1" applyFill="1" applyBorder="1" applyAlignment="1" applyProtection="1">
      <alignment vertical="center"/>
      <protection locked="0"/>
    </xf>
    <xf numFmtId="178" fontId="6" fillId="0" borderId="10" xfId="0" applyNumberFormat="1" applyFont="1" applyFill="1" applyBorder="1" applyAlignment="1" applyProtection="1">
      <alignment vertical="center"/>
    </xf>
    <xf numFmtId="178" fontId="6" fillId="0" borderId="42" xfId="0" applyNumberFormat="1" applyFont="1" applyFill="1" applyBorder="1" applyAlignment="1" applyProtection="1">
      <alignment vertical="center"/>
      <protection locked="0"/>
    </xf>
    <xf numFmtId="178" fontId="6" fillId="0" borderId="32" xfId="0" applyNumberFormat="1" applyFont="1" applyFill="1" applyBorder="1" applyAlignment="1" applyProtection="1">
      <alignment vertical="center"/>
    </xf>
    <xf numFmtId="178" fontId="6" fillId="0" borderId="98" xfId="9" applyNumberFormat="1" applyFont="1" applyFill="1" applyBorder="1" applyAlignment="1" applyProtection="1">
      <alignment vertical="center"/>
      <protection locked="0"/>
    </xf>
    <xf numFmtId="178" fontId="6" fillId="0" borderId="67" xfId="0" applyNumberFormat="1" applyFont="1" applyFill="1" applyBorder="1" applyAlignment="1" applyProtection="1">
      <alignment vertical="center"/>
      <protection locked="0"/>
    </xf>
    <xf numFmtId="178" fontId="6" fillId="0" borderId="64" xfId="0" applyNumberFormat="1" applyFont="1" applyFill="1" applyBorder="1" applyAlignment="1" applyProtection="1">
      <alignment vertical="center"/>
    </xf>
    <xf numFmtId="178" fontId="6" fillId="0" borderId="46" xfId="0" applyNumberFormat="1" applyFont="1" applyFill="1" applyBorder="1" applyAlignment="1" applyProtection="1">
      <alignment vertical="center"/>
      <protection locked="0"/>
    </xf>
    <xf numFmtId="178" fontId="6" fillId="0" borderId="43" xfId="0" applyNumberFormat="1" applyFont="1" applyFill="1" applyBorder="1" applyAlignment="1" applyProtection="1">
      <alignment vertical="center"/>
    </xf>
    <xf numFmtId="178" fontId="6" fillId="0" borderId="72" xfId="9" applyNumberFormat="1" applyFont="1" applyFill="1" applyBorder="1" applyAlignment="1" applyProtection="1">
      <alignment vertical="center"/>
    </xf>
    <xf numFmtId="178" fontId="6" fillId="0" borderId="77" xfId="9" applyNumberFormat="1" applyFont="1" applyFill="1" applyBorder="1" applyAlignment="1" applyProtection="1">
      <alignment vertical="center"/>
    </xf>
    <xf numFmtId="178" fontId="6" fillId="0" borderId="14" xfId="9" applyNumberFormat="1" applyFont="1" applyFill="1" applyBorder="1" applyAlignment="1" applyProtection="1">
      <alignment vertical="center"/>
    </xf>
    <xf numFmtId="178" fontId="6" fillId="0" borderId="71" xfId="0" applyNumberFormat="1" applyFont="1" applyFill="1" applyBorder="1" applyAlignment="1" applyProtection="1">
      <alignment vertical="center"/>
    </xf>
    <xf numFmtId="178" fontId="6" fillId="0" borderId="72" xfId="0" applyNumberFormat="1" applyFont="1" applyFill="1" applyBorder="1" applyAlignment="1" applyProtection="1">
      <alignment vertical="center"/>
    </xf>
    <xf numFmtId="178" fontId="6" fillId="0" borderId="15" xfId="0" applyNumberFormat="1" applyFont="1" applyFill="1" applyBorder="1" applyAlignment="1" applyProtection="1">
      <alignment vertical="center"/>
    </xf>
    <xf numFmtId="178" fontId="6" fillId="0" borderId="77" xfId="0" applyNumberFormat="1" applyFont="1" applyFill="1" applyBorder="1" applyAlignment="1" applyProtection="1">
      <alignment vertical="center"/>
    </xf>
    <xf numFmtId="178" fontId="6" fillId="0" borderId="18" xfId="0" applyNumberFormat="1" applyFont="1" applyFill="1" applyBorder="1" applyAlignment="1" applyProtection="1">
      <alignment vertical="center"/>
    </xf>
    <xf numFmtId="178" fontId="6" fillId="0" borderId="14" xfId="9" applyNumberFormat="1" applyFont="1" applyFill="1" applyBorder="1" applyAlignment="1" applyProtection="1">
      <alignment vertical="center"/>
      <protection locked="0"/>
    </xf>
    <xf numFmtId="178" fontId="6" fillId="0" borderId="71" xfId="0" applyNumberFormat="1" applyFont="1" applyFill="1" applyBorder="1" applyAlignment="1" applyProtection="1">
      <alignment vertical="center"/>
      <protection locked="0"/>
    </xf>
    <xf numFmtId="178" fontId="6" fillId="0" borderId="72" xfId="0" applyNumberFormat="1" applyFont="1" applyFill="1" applyBorder="1" applyAlignment="1" applyProtection="1">
      <alignment vertical="center"/>
      <protection locked="0"/>
    </xf>
    <xf numFmtId="178" fontId="6" fillId="0" borderId="77" xfId="0" applyNumberFormat="1" applyFont="1" applyFill="1" applyBorder="1" applyAlignment="1" applyProtection="1">
      <alignment vertical="center"/>
      <protection locked="0"/>
    </xf>
    <xf numFmtId="178" fontId="6" fillId="0" borderId="29" xfId="9" applyNumberFormat="1" applyFont="1" applyFill="1" applyBorder="1" applyAlignment="1" applyProtection="1">
      <alignment vertical="center"/>
      <protection locked="0"/>
    </xf>
    <xf numFmtId="178" fontId="6" fillId="0" borderId="48" xfId="9" applyNumberFormat="1" applyFont="1" applyFill="1" applyBorder="1" applyAlignment="1" applyProtection="1">
      <alignment vertical="center"/>
      <protection locked="0"/>
    </xf>
    <xf numFmtId="178" fontId="6" fillId="0" borderId="87" xfId="9" applyNumberFormat="1" applyFont="1" applyFill="1" applyBorder="1" applyAlignment="1" applyProtection="1">
      <alignment vertical="center"/>
    </xf>
    <xf numFmtId="178" fontId="6" fillId="0" borderId="92" xfId="9" applyNumberFormat="1" applyFont="1" applyFill="1" applyBorder="1" applyAlignment="1" applyProtection="1">
      <alignment vertical="center" shrinkToFit="1"/>
    </xf>
    <xf numFmtId="178" fontId="6" fillId="0" borderId="86" xfId="9" applyNumberFormat="1" applyFont="1" applyFill="1" applyBorder="1" applyAlignment="1" applyProtection="1">
      <alignment vertical="center" shrinkToFit="1"/>
    </xf>
    <xf numFmtId="178" fontId="6" fillId="0" borderId="266" xfId="9" applyNumberFormat="1" applyFont="1" applyFill="1" applyBorder="1" applyAlignment="1" applyProtection="1">
      <alignment vertical="center" shrinkToFit="1"/>
    </xf>
    <xf numFmtId="178" fontId="6" fillId="0" borderId="91" xfId="9" applyNumberFormat="1" applyFont="1" applyFill="1" applyBorder="1" applyAlignment="1" applyProtection="1">
      <alignment vertical="center" shrinkToFit="1"/>
    </xf>
    <xf numFmtId="178" fontId="6" fillId="0" borderId="254" xfId="9" applyNumberFormat="1" applyFont="1" applyFill="1" applyBorder="1" applyAlignment="1" applyProtection="1">
      <alignment vertical="center" shrinkToFit="1"/>
    </xf>
    <xf numFmtId="178" fontId="6" fillId="0" borderId="267" xfId="9" applyNumberFormat="1" applyFont="1" applyFill="1" applyBorder="1" applyAlignment="1" applyProtection="1">
      <alignment vertical="center" shrinkToFit="1"/>
    </xf>
    <xf numFmtId="178" fontId="6" fillId="0" borderId="255" xfId="9" applyNumberFormat="1" applyFont="1" applyFill="1" applyBorder="1" applyAlignment="1" applyProtection="1">
      <alignment vertical="center" shrinkToFit="1"/>
    </xf>
    <xf numFmtId="178" fontId="6" fillId="0" borderId="201" xfId="0" applyNumberFormat="1" applyFont="1" applyFill="1" applyBorder="1" applyAlignment="1" applyProtection="1">
      <alignment vertical="center"/>
    </xf>
    <xf numFmtId="178" fontId="6" fillId="0" borderId="207" xfId="0" applyNumberFormat="1" applyFont="1" applyFill="1" applyBorder="1" applyAlignment="1" applyProtection="1">
      <alignment vertical="center"/>
    </xf>
    <xf numFmtId="178" fontId="6" fillId="0" borderId="70" xfId="0" applyNumberFormat="1" applyFont="1" applyFill="1" applyBorder="1" applyAlignment="1" applyProtection="1">
      <alignment vertical="center"/>
    </xf>
    <xf numFmtId="178" fontId="6" fillId="0" borderId="256" xfId="0" applyNumberFormat="1" applyFont="1" applyFill="1" applyBorder="1" applyAlignment="1" applyProtection="1">
      <alignment vertical="center"/>
    </xf>
    <xf numFmtId="178" fontId="6" fillId="0" borderId="87" xfId="0" applyNumberFormat="1" applyFont="1" applyFill="1" applyBorder="1" applyAlignment="1" applyProtection="1">
      <alignment vertical="center"/>
    </xf>
    <xf numFmtId="178" fontId="6" fillId="0" borderId="90" xfId="0" applyNumberFormat="1" applyFont="1" applyFill="1" applyBorder="1" applyAlignment="1" applyProtection="1">
      <alignment vertical="center"/>
    </xf>
    <xf numFmtId="178" fontId="6" fillId="0" borderId="92" xfId="0" applyNumberFormat="1" applyFont="1" applyFill="1" applyBorder="1" applyAlignment="1" applyProtection="1">
      <alignment vertical="center"/>
    </xf>
    <xf numFmtId="178" fontId="6" fillId="0" borderId="93" xfId="0" applyNumberFormat="1" applyFont="1" applyFill="1" applyBorder="1" applyAlignment="1" applyProtection="1">
      <alignment vertical="center"/>
    </xf>
    <xf numFmtId="178" fontId="6" fillId="0" borderId="265" xfId="0" applyNumberFormat="1" applyFont="1" applyFill="1" applyBorder="1" applyAlignment="1" applyProtection="1">
      <alignment vertical="center"/>
    </xf>
    <xf numFmtId="178" fontId="6" fillId="0" borderId="211" xfId="0" applyNumberFormat="1" applyFont="1" applyFill="1" applyBorder="1" applyAlignment="1" applyProtection="1">
      <alignment vertical="center"/>
    </xf>
    <xf numFmtId="178" fontId="6" fillId="0" borderId="114" xfId="0" applyNumberFormat="1" applyFont="1" applyFill="1" applyBorder="1" applyAlignment="1" applyProtection="1">
      <alignment vertical="center"/>
    </xf>
    <xf numFmtId="176" fontId="6" fillId="0" borderId="55" xfId="0" applyNumberFormat="1" applyFont="1" applyFill="1" applyBorder="1" applyAlignment="1" applyProtection="1">
      <alignment vertical="center" shrinkToFit="1"/>
    </xf>
    <xf numFmtId="176" fontId="6" fillId="0" borderId="21" xfId="0" applyNumberFormat="1" applyFont="1" applyFill="1" applyBorder="1" applyAlignment="1" applyProtection="1">
      <alignment vertical="center" shrinkToFit="1"/>
    </xf>
    <xf numFmtId="178" fontId="6" fillId="0" borderId="76" xfId="0" applyNumberFormat="1" applyFont="1" applyFill="1" applyBorder="1" applyProtection="1">
      <protection locked="0"/>
    </xf>
    <xf numFmtId="178" fontId="6" fillId="0" borderId="183" xfId="0" applyNumberFormat="1" applyFont="1" applyFill="1" applyBorder="1" applyProtection="1">
      <protection locked="0"/>
    </xf>
    <xf numFmtId="178" fontId="6" fillId="0" borderId="184" xfId="0" applyNumberFormat="1" applyFont="1" applyFill="1" applyBorder="1" applyProtection="1">
      <protection locked="0"/>
    </xf>
    <xf numFmtId="178" fontId="6" fillId="0" borderId="113" xfId="0" applyNumberFormat="1" applyFont="1" applyFill="1" applyBorder="1" applyProtection="1">
      <protection locked="0"/>
    </xf>
    <xf numFmtId="178" fontId="6" fillId="0" borderId="118" xfId="0" applyNumberFormat="1" applyFont="1" applyFill="1" applyBorder="1" applyProtection="1">
      <protection locked="0"/>
    </xf>
    <xf numFmtId="178" fontId="6" fillId="0" borderId="131" xfId="0" applyNumberFormat="1" applyFont="1" applyFill="1" applyBorder="1" applyProtection="1">
      <protection locked="0"/>
    </xf>
    <xf numFmtId="178" fontId="6" fillId="0" borderId="130" xfId="0" applyNumberFormat="1" applyFont="1" applyFill="1" applyBorder="1" applyProtection="1">
      <protection locked="0"/>
    </xf>
    <xf numFmtId="178" fontId="6" fillId="0" borderId="185" xfId="0" applyNumberFormat="1" applyFont="1" applyFill="1" applyBorder="1" applyProtection="1">
      <protection locked="0"/>
    </xf>
    <xf numFmtId="178" fontId="6" fillId="0" borderId="186" xfId="0" applyNumberFormat="1" applyFont="1" applyFill="1" applyBorder="1" applyProtection="1">
      <protection locked="0"/>
    </xf>
    <xf numFmtId="178" fontId="6" fillId="0" borderId="0" xfId="0" applyNumberFormat="1" applyFont="1" applyFill="1" applyBorder="1" applyProtection="1">
      <protection locked="0"/>
    </xf>
    <xf numFmtId="178" fontId="6" fillId="0" borderId="102" xfId="0" applyNumberFormat="1" applyFont="1" applyFill="1" applyBorder="1" applyProtection="1">
      <protection locked="0"/>
    </xf>
    <xf numFmtId="178" fontId="6" fillId="0" borderId="88" xfId="0" applyNumberFormat="1" applyFont="1" applyFill="1" applyBorder="1" applyProtection="1">
      <protection locked="0"/>
    </xf>
    <xf numFmtId="178" fontId="6" fillId="0" borderId="89" xfId="0" applyNumberFormat="1" applyFont="1" applyFill="1" applyBorder="1" applyProtection="1">
      <protection locked="0"/>
    </xf>
    <xf numFmtId="178" fontId="6" fillId="0" borderId="92" xfId="0" applyNumberFormat="1" applyFont="1" applyFill="1" applyBorder="1" applyProtection="1">
      <protection locked="0"/>
    </xf>
    <xf numFmtId="178" fontId="6" fillId="0" borderId="91" xfId="0" applyNumberFormat="1" applyFont="1" applyFill="1" applyBorder="1" applyProtection="1">
      <protection locked="0"/>
    </xf>
    <xf numFmtId="178" fontId="6" fillId="0" borderId="90" xfId="0" applyNumberFormat="1" applyFont="1" applyFill="1" applyBorder="1" applyProtection="1">
      <protection locked="0"/>
    </xf>
    <xf numFmtId="178" fontId="6" fillId="0" borderId="114" xfId="0" applyNumberFormat="1" applyFont="1" applyFill="1" applyBorder="1" applyProtection="1">
      <protection locked="0"/>
    </xf>
    <xf numFmtId="176" fontId="6" fillId="0" borderId="57" xfId="0" applyNumberFormat="1" applyFont="1" applyFill="1" applyBorder="1" applyAlignment="1" applyProtection="1">
      <alignment vertical="center" shrinkToFit="1"/>
    </xf>
    <xf numFmtId="176" fontId="6" fillId="0" borderId="54" xfId="0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176" fontId="6" fillId="0" borderId="32" xfId="0" applyNumberFormat="1" applyFont="1" applyFill="1" applyBorder="1" applyAlignment="1" applyProtection="1">
      <alignment horizontal="right"/>
    </xf>
    <xf numFmtId="176" fontId="6" fillId="0" borderId="32" xfId="0" applyNumberFormat="1" applyFont="1" applyFill="1" applyBorder="1" applyAlignment="1" applyProtection="1">
      <alignment horizontal="right" vertical="center"/>
    </xf>
    <xf numFmtId="0" fontId="6" fillId="0" borderId="58" xfId="0" applyFont="1" applyFill="1" applyBorder="1" applyProtection="1"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176" fontId="6" fillId="0" borderId="0" xfId="0" applyNumberFormat="1" applyFont="1" applyFill="1" applyBorder="1" applyProtection="1"/>
    <xf numFmtId="176" fontId="9" fillId="0" borderId="32" xfId="0" applyNumberFormat="1" applyFont="1" applyFill="1" applyBorder="1" applyProtection="1"/>
    <xf numFmtId="176" fontId="9" fillId="0" borderId="0" xfId="0" applyNumberFormat="1" applyFont="1" applyFill="1" applyBorder="1" applyProtection="1"/>
    <xf numFmtId="0" fontId="6" fillId="0" borderId="27" xfId="0" applyFont="1" applyBorder="1" applyAlignment="1" applyProtection="1">
      <alignment horizontal="distributed" vertical="center"/>
      <protection locked="0"/>
    </xf>
    <xf numFmtId="0" fontId="6" fillId="0" borderId="26" xfId="0" applyFont="1" applyBorder="1" applyAlignment="1" applyProtection="1">
      <alignment horizontal="distributed" vertical="center"/>
      <protection locked="0"/>
    </xf>
    <xf numFmtId="0" fontId="6" fillId="0" borderId="61" xfId="0" applyFont="1" applyBorder="1" applyAlignment="1" applyProtection="1">
      <alignment horizontal="distributed" vertical="center"/>
      <protection locked="0"/>
    </xf>
    <xf numFmtId="0" fontId="6" fillId="0" borderId="21" xfId="0" applyFont="1" applyBorder="1" applyAlignment="1" applyProtection="1">
      <alignment horizontal="distributed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33" fillId="0" borderId="0" xfId="9" applyFont="1" applyFill="1" applyProtection="1">
      <protection locked="0"/>
    </xf>
    <xf numFmtId="0" fontId="16" fillId="0" borderId="0" xfId="0" applyFont="1" applyFill="1" applyBorder="1" applyProtection="1">
      <protection locked="0"/>
    </xf>
    <xf numFmtId="176" fontId="6" fillId="0" borderId="104" xfId="0" applyNumberFormat="1" applyFont="1" applyFill="1" applyBorder="1" applyAlignment="1" applyProtection="1">
      <alignment vertical="center" shrinkToFit="1"/>
    </xf>
    <xf numFmtId="176" fontId="6" fillId="0" borderId="25" xfId="0" applyNumberFormat="1" applyFont="1" applyFill="1" applyBorder="1" applyAlignment="1" applyProtection="1">
      <alignment vertical="center" shrinkToFit="1"/>
    </xf>
    <xf numFmtId="0" fontId="16" fillId="0" borderId="0" xfId="0" applyFont="1" applyFill="1" applyProtection="1">
      <protection locked="0"/>
    </xf>
    <xf numFmtId="0" fontId="6" fillId="0" borderId="153" xfId="0" applyNumberFormat="1" applyFont="1" applyFill="1" applyBorder="1" applyAlignment="1" applyProtection="1">
      <alignment horizontal="distributed" vertical="center"/>
      <protection locked="0"/>
    </xf>
    <xf numFmtId="0" fontId="6" fillId="0" borderId="150" xfId="0" applyNumberFormat="1" applyFont="1" applyFill="1" applyBorder="1" applyAlignment="1" applyProtection="1">
      <alignment horizontal="distributed" vertical="center"/>
      <protection locked="0"/>
    </xf>
    <xf numFmtId="178" fontId="6" fillId="0" borderId="51" xfId="9" applyNumberFormat="1" applyFont="1" applyFill="1" applyBorder="1" applyAlignment="1" applyProtection="1">
      <alignment vertical="center"/>
    </xf>
    <xf numFmtId="178" fontId="6" fillId="0" borderId="11" xfId="1" applyNumberFormat="1" applyFont="1" applyFill="1" applyBorder="1" applyAlignment="1" applyProtection="1">
      <alignment vertical="center" shrinkToFit="1"/>
    </xf>
    <xf numFmtId="178" fontId="6" fillId="0" borderId="3" xfId="1" applyNumberFormat="1" applyFont="1" applyFill="1" applyBorder="1" applyAlignment="1" applyProtection="1">
      <alignment vertical="center" shrinkToFit="1"/>
    </xf>
    <xf numFmtId="178" fontId="7" fillId="0" borderId="11" xfId="1" applyNumberFormat="1" applyFont="1" applyFill="1" applyBorder="1" applyAlignment="1" applyProtection="1">
      <alignment vertical="center" shrinkToFit="1"/>
    </xf>
    <xf numFmtId="178" fontId="6" fillId="0" borderId="58" xfId="1" applyNumberFormat="1" applyFont="1" applyFill="1" applyBorder="1" applyAlignment="1" applyProtection="1">
      <alignment vertical="center" shrinkToFit="1"/>
    </xf>
    <xf numFmtId="176" fontId="6" fillId="0" borderId="53" xfId="1" applyNumberFormat="1" applyFont="1" applyFill="1" applyBorder="1" applyAlignment="1" applyProtection="1">
      <alignment vertical="center" shrinkToFit="1"/>
    </xf>
    <xf numFmtId="176" fontId="6" fillId="0" borderId="54" xfId="1" applyNumberFormat="1" applyFont="1" applyFill="1" applyBorder="1" applyAlignment="1" applyProtection="1">
      <alignment vertical="center" shrinkToFit="1"/>
    </xf>
    <xf numFmtId="176" fontId="6" fillId="0" borderId="55" xfId="1" applyNumberFormat="1" applyFont="1" applyFill="1" applyBorder="1" applyAlignment="1" applyProtection="1">
      <alignment vertical="center" shrinkToFit="1"/>
    </xf>
    <xf numFmtId="176" fontId="6" fillId="0" borderId="22" xfId="1" applyNumberFormat="1" applyFont="1" applyFill="1" applyBorder="1" applyAlignment="1" applyProtection="1">
      <alignment vertical="center" shrinkToFit="1"/>
    </xf>
    <xf numFmtId="176" fontId="6" fillId="0" borderId="57" xfId="1" applyNumberFormat="1" applyFont="1" applyFill="1" applyBorder="1" applyAlignment="1" applyProtection="1">
      <alignment vertical="center" shrinkToFit="1"/>
    </xf>
    <xf numFmtId="176" fontId="6" fillId="0" borderId="27" xfId="0" applyNumberFormat="1" applyFont="1" applyFill="1" applyBorder="1" applyAlignment="1" applyProtection="1">
      <alignment vertical="center" shrinkToFit="1"/>
    </xf>
    <xf numFmtId="176" fontId="6" fillId="0" borderId="101" xfId="0" applyNumberFormat="1" applyFont="1" applyFill="1" applyBorder="1" applyAlignment="1" applyProtection="1">
      <alignment vertical="center" shrinkToFit="1"/>
    </xf>
    <xf numFmtId="178" fontId="6" fillId="0" borderId="273" xfId="9" applyNumberFormat="1" applyFont="1" applyFill="1" applyBorder="1" applyAlignment="1" applyProtection="1">
      <alignment vertical="center"/>
    </xf>
    <xf numFmtId="178" fontId="6" fillId="0" borderId="62" xfId="9" applyNumberFormat="1" applyFont="1" applyFill="1" applyBorder="1" applyAlignment="1" applyProtection="1">
      <alignment vertical="center"/>
    </xf>
    <xf numFmtId="178" fontId="6" fillId="0" borderId="67" xfId="9" applyNumberFormat="1" applyFont="1" applyFill="1" applyBorder="1" applyAlignment="1" applyProtection="1">
      <alignment vertical="center"/>
      <protection locked="0"/>
    </xf>
    <xf numFmtId="178" fontId="6" fillId="0" borderId="274" xfId="9" applyNumberFormat="1" applyFont="1" applyFill="1" applyBorder="1" applyAlignment="1" applyProtection="1">
      <alignment vertical="center"/>
    </xf>
    <xf numFmtId="178" fontId="6" fillId="0" borderId="61" xfId="9" applyNumberFormat="1" applyFont="1" applyFill="1" applyBorder="1" applyAlignment="1" applyProtection="1">
      <alignment vertical="center"/>
    </xf>
    <xf numFmtId="0" fontId="6" fillId="0" borderId="109" xfId="9" applyNumberFormat="1" applyFont="1" applyFill="1" applyBorder="1" applyAlignment="1" applyProtection="1">
      <alignment horizontal="distributed" vertical="center"/>
      <protection locked="0"/>
    </xf>
    <xf numFmtId="0" fontId="6" fillId="0" borderId="115" xfId="9" applyFont="1" applyFill="1" applyBorder="1" applyAlignment="1" applyProtection="1">
      <alignment horizontal="distributed" vertical="center"/>
      <protection locked="0"/>
    </xf>
    <xf numFmtId="178" fontId="6" fillId="0" borderId="15" xfId="9" applyNumberFormat="1" applyFont="1" applyFill="1" applyBorder="1" applyAlignment="1" applyProtection="1">
      <alignment vertical="center"/>
    </xf>
    <xf numFmtId="178" fontId="6" fillId="0" borderId="15" xfId="9" applyNumberFormat="1" applyFont="1" applyFill="1" applyBorder="1" applyAlignment="1" applyProtection="1">
      <alignment vertical="center"/>
      <protection locked="0"/>
    </xf>
    <xf numFmtId="178" fontId="6" fillId="0" borderId="252" xfId="9" applyNumberFormat="1" applyFont="1" applyFill="1" applyBorder="1" applyAlignment="1" applyProtection="1">
      <alignment vertical="center"/>
    </xf>
    <xf numFmtId="178" fontId="6" fillId="0" borderId="18" xfId="9" applyNumberFormat="1" applyFont="1" applyFill="1" applyBorder="1" applyAlignment="1" applyProtection="1">
      <alignment vertical="center"/>
    </xf>
    <xf numFmtId="178" fontId="6" fillId="0" borderId="104" xfId="0" applyNumberFormat="1" applyFont="1" applyFill="1" applyBorder="1" applyAlignment="1" applyProtection="1">
      <alignment vertical="center"/>
    </xf>
    <xf numFmtId="178" fontId="6" fillId="0" borderId="30" xfId="0" applyNumberFormat="1" applyFont="1" applyFill="1" applyBorder="1" applyAlignment="1" applyProtection="1">
      <alignment vertical="center"/>
    </xf>
    <xf numFmtId="178" fontId="6" fillId="0" borderId="27" xfId="0" applyNumberFormat="1" applyFont="1" applyFill="1" applyBorder="1" applyAlignment="1" applyProtection="1">
      <alignment vertical="center"/>
    </xf>
    <xf numFmtId="178" fontId="6" fillId="0" borderId="104" xfId="9" applyNumberFormat="1" applyFont="1" applyFill="1" applyBorder="1" applyAlignment="1" applyProtection="1">
      <alignment vertical="center"/>
    </xf>
    <xf numFmtId="0" fontId="6" fillId="0" borderId="63" xfId="9" applyFont="1" applyFill="1" applyBorder="1" applyAlignment="1" applyProtection="1">
      <alignment horizontal="center" vertical="center"/>
      <protection locked="0"/>
    </xf>
    <xf numFmtId="0" fontId="11" fillId="0" borderId="109" xfId="0" applyNumberFormat="1" applyFont="1" applyFill="1" applyBorder="1" applyAlignment="1" applyProtection="1">
      <alignment horizontal="distributed" vertical="center"/>
      <protection locked="0"/>
    </xf>
    <xf numFmtId="0" fontId="11" fillId="0" borderId="115" xfId="0" applyFont="1" applyFill="1" applyBorder="1" applyAlignment="1" applyProtection="1">
      <alignment horizontal="distributed" vertical="center"/>
      <protection locked="0"/>
    </xf>
    <xf numFmtId="178" fontId="11" fillId="0" borderId="15" xfId="0" applyNumberFormat="1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horizontal="distributed" vertical="center"/>
      <protection locked="0"/>
    </xf>
    <xf numFmtId="178" fontId="11" fillId="0" borderId="61" xfId="0" applyNumberFormat="1" applyFont="1" applyFill="1" applyBorder="1" applyAlignment="1" applyProtection="1">
      <alignment vertical="center"/>
    </xf>
    <xf numFmtId="178" fontId="11" fillId="0" borderId="26" xfId="0" applyNumberFormat="1" applyFont="1" applyFill="1" applyBorder="1" applyAlignment="1" applyProtection="1">
      <alignment vertical="center"/>
    </xf>
    <xf numFmtId="178" fontId="11" fillId="0" borderId="27" xfId="0" applyNumberFormat="1" applyFont="1" applyFill="1" applyBorder="1" applyAlignment="1" applyProtection="1">
      <alignment vertical="center"/>
    </xf>
    <xf numFmtId="0" fontId="11" fillId="0" borderId="63" xfId="0" applyFont="1" applyFill="1" applyBorder="1" applyAlignment="1" applyProtection="1">
      <alignment horizontal="center" vertical="center"/>
      <protection locked="0"/>
    </xf>
    <xf numFmtId="0" fontId="0" fillId="0" borderId="96" xfId="0" applyFill="1" applyBorder="1" applyProtection="1"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29" xfId="0" applyNumberFormat="1" applyFont="1" applyFill="1" applyBorder="1" applyAlignment="1" applyProtection="1">
      <alignment vertical="center" shrinkToFit="1"/>
    </xf>
    <xf numFmtId="0" fontId="6" fillId="0" borderId="9" xfId="0" applyFont="1" applyBorder="1" applyAlignment="1" applyProtection="1">
      <alignment horizontal="distributed" vertical="center"/>
      <protection locked="0"/>
    </xf>
    <xf numFmtId="0" fontId="6" fillId="0" borderId="66" xfId="0" applyFont="1" applyBorder="1" applyAlignment="1" applyProtection="1">
      <alignment horizontal="distributed" vertical="center"/>
      <protection locked="0"/>
    </xf>
    <xf numFmtId="0" fontId="6" fillId="0" borderId="109" xfId="0" applyFont="1" applyBorder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115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78" fontId="6" fillId="0" borderId="280" xfId="0" applyNumberFormat="1" applyFont="1" applyFill="1" applyBorder="1" applyProtection="1"/>
    <xf numFmtId="0" fontId="6" fillId="0" borderId="9" xfId="9" applyFont="1" applyFill="1" applyBorder="1" applyAlignment="1" applyProtection="1">
      <alignment horizontal="center" vertical="center"/>
      <protection locked="0"/>
    </xf>
    <xf numFmtId="0" fontId="6" fillId="0" borderId="64" xfId="0" applyFont="1" applyFill="1" applyBorder="1" applyAlignment="1" applyProtection="1">
      <alignment horizontal="center" vertical="center"/>
      <protection locked="0"/>
    </xf>
    <xf numFmtId="0" fontId="6" fillId="0" borderId="43" xfId="9" applyFont="1" applyFill="1" applyBorder="1" applyAlignment="1" applyProtection="1">
      <alignment horizontal="center" vertical="center"/>
      <protection locked="0"/>
    </xf>
    <xf numFmtId="0" fontId="6" fillId="0" borderId="95" xfId="0" applyFont="1" applyFill="1" applyBorder="1" applyAlignment="1" applyProtection="1">
      <alignment horizontal="distributed" vertical="center"/>
      <protection locked="0"/>
    </xf>
    <xf numFmtId="0" fontId="6" fillId="0" borderId="2" xfId="0" applyFont="1" applyFill="1" applyBorder="1" applyAlignment="1" applyProtection="1">
      <alignment horizontal="distributed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49" xfId="9" applyFont="1" applyFill="1" applyBorder="1" applyAlignment="1" applyProtection="1">
      <alignment horizontal="center" vertical="center"/>
      <protection locked="0"/>
    </xf>
    <xf numFmtId="0" fontId="6" fillId="0" borderId="96" xfId="0" applyNumberFormat="1" applyFont="1" applyFill="1" applyBorder="1" applyAlignment="1" applyProtection="1">
      <alignment horizontal="distributed" vertical="center"/>
      <protection locked="0"/>
    </xf>
    <xf numFmtId="0" fontId="6" fillId="0" borderId="10" xfId="0" applyNumberFormat="1" applyFont="1" applyFill="1" applyBorder="1" applyAlignment="1" applyProtection="1">
      <alignment horizontal="distributed" vertical="center"/>
      <protection locked="0"/>
    </xf>
    <xf numFmtId="0" fontId="6" fillId="0" borderId="97" xfId="0" applyNumberFormat="1" applyFont="1" applyFill="1" applyBorder="1" applyAlignment="1" applyProtection="1">
      <alignment horizontal="distributed" vertical="center"/>
      <protection locked="0"/>
    </xf>
    <xf numFmtId="0" fontId="6" fillId="0" borderId="64" xfId="0" applyNumberFormat="1" applyFont="1" applyFill="1" applyBorder="1" applyAlignment="1" applyProtection="1">
      <alignment horizontal="distributed" vertical="center"/>
      <protection locked="0"/>
    </xf>
    <xf numFmtId="0" fontId="6" fillId="0" borderId="132" xfId="0" applyNumberFormat="1" applyFont="1" applyFill="1" applyBorder="1" applyAlignment="1" applyProtection="1">
      <alignment horizontal="distributed" vertical="center"/>
      <protection locked="0"/>
    </xf>
    <xf numFmtId="0" fontId="6" fillId="0" borderId="15" xfId="0" applyNumberFormat="1" applyFont="1" applyFill="1" applyBorder="1" applyAlignment="1" applyProtection="1">
      <alignment horizontal="distributed" vertical="center"/>
      <protection locked="0"/>
    </xf>
    <xf numFmtId="0" fontId="6" fillId="0" borderId="96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 justifyLastLine="1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distributed" vertical="center"/>
      <protection locked="0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6" fillId="0" borderId="99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distributed" vertical="center" justifyLastLine="1"/>
      <protection locked="0"/>
    </xf>
    <xf numFmtId="0" fontId="6" fillId="0" borderId="38" xfId="0" applyFont="1" applyFill="1" applyBorder="1" applyAlignment="1" applyProtection="1">
      <alignment horizontal="distributed" vertical="center"/>
      <protection locked="0"/>
    </xf>
    <xf numFmtId="0" fontId="6" fillId="0" borderId="124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NumberFormat="1" applyFont="1" applyFill="1" applyBorder="1" applyAlignment="1" applyProtection="1">
      <alignment horizontal="distributed" vertical="center"/>
      <protection locked="0"/>
    </xf>
    <xf numFmtId="0" fontId="6" fillId="0" borderId="32" xfId="0" applyNumberFormat="1" applyFont="1" applyFill="1" applyBorder="1" applyAlignment="1" applyProtection="1">
      <alignment horizontal="distributed" vertical="center"/>
      <protection locked="0"/>
    </xf>
    <xf numFmtId="0" fontId="7" fillId="0" borderId="32" xfId="0" applyFont="1" applyFill="1" applyBorder="1" applyAlignment="1" applyProtection="1">
      <alignment horizontal="distributed" vertical="center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32" xfId="0" applyFont="1" applyFill="1" applyBorder="1" applyAlignment="1" applyProtection="1">
      <alignment horizontal="distributed" vertical="center"/>
      <protection locked="0"/>
    </xf>
    <xf numFmtId="0" fontId="6" fillId="0" borderId="43" xfId="0" applyFont="1" applyFill="1" applyBorder="1" applyAlignment="1" applyProtection="1">
      <alignment horizontal="distributed" vertical="center" shrinkToFit="1"/>
      <protection locked="0"/>
    </xf>
    <xf numFmtId="0" fontId="6" fillId="0" borderId="40" xfId="0" applyFont="1" applyFill="1" applyBorder="1" applyAlignment="1" applyProtection="1">
      <alignment horizontal="center" vertical="distributed" textRotation="255"/>
      <protection locked="0"/>
    </xf>
    <xf numFmtId="0" fontId="6" fillId="0" borderId="0" xfId="0" applyFont="1" applyFill="1" applyBorder="1" applyAlignment="1" applyProtection="1">
      <alignment horizontal="distributed" vertical="center" justifyLastLine="1"/>
      <protection locked="0"/>
    </xf>
    <xf numFmtId="0" fontId="6" fillId="0" borderId="60" xfId="0" applyFont="1" applyFill="1" applyBorder="1" applyAlignment="1" applyProtection="1">
      <alignment horizontal="distributed" vertical="center" justifyLastLine="1"/>
      <protection locked="0"/>
    </xf>
    <xf numFmtId="0" fontId="6" fillId="0" borderId="22" xfId="0" applyFont="1" applyFill="1" applyBorder="1" applyAlignment="1" applyProtection="1">
      <alignment vertical="distributed" textRotation="255"/>
      <protection locked="0"/>
    </xf>
    <xf numFmtId="0" fontId="6" fillId="0" borderId="22" xfId="0" applyFont="1" applyFill="1" applyBorder="1" applyAlignment="1" applyProtection="1">
      <alignment vertical="distributed" textRotation="255" indent="1"/>
      <protection locked="0"/>
    </xf>
    <xf numFmtId="0" fontId="6" fillId="0" borderId="11" xfId="0" applyFont="1" applyFill="1" applyBorder="1" applyAlignment="1" applyProtection="1">
      <alignment vertical="distributed" textRotation="255"/>
      <protection locked="0"/>
    </xf>
    <xf numFmtId="0" fontId="6" fillId="0" borderId="21" xfId="0" applyFont="1" applyFill="1" applyBorder="1" applyAlignment="1" applyProtection="1">
      <alignment vertical="distributed" textRotation="255"/>
      <protection locked="0"/>
    </xf>
    <xf numFmtId="0" fontId="6" fillId="0" borderId="8" xfId="0" applyFont="1" applyFill="1" applyBorder="1" applyAlignment="1" applyProtection="1">
      <alignment horizontal="distributed" vertical="center" justifyLastLine="1"/>
      <protection locked="0"/>
    </xf>
    <xf numFmtId="0" fontId="6" fillId="0" borderId="31" xfId="0" applyFont="1" applyFill="1" applyBorder="1" applyAlignment="1" applyProtection="1">
      <alignment horizontal="distributed" vertical="center" justifyLastLine="1"/>
      <protection locked="0"/>
    </xf>
    <xf numFmtId="0" fontId="6" fillId="0" borderId="74" xfId="0" applyFont="1" applyFill="1" applyBorder="1" applyAlignment="1" applyProtection="1">
      <alignment horizontal="center" vertical="center" wrapText="1"/>
      <protection locked="0"/>
    </xf>
    <xf numFmtId="0" fontId="6" fillId="0" borderId="19" xfId="0" quotePrefix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73" xfId="0" applyFont="1" applyFill="1" applyBorder="1" applyAlignment="1" applyProtection="1">
      <alignment horizontal="center" vertical="center" wrapText="1"/>
      <protection locked="0"/>
    </xf>
    <xf numFmtId="0" fontId="6" fillId="0" borderId="99" xfId="0" applyFont="1" applyFill="1" applyBorder="1" applyAlignment="1" applyProtection="1">
      <alignment horizontal="distributed" vertical="center"/>
      <protection locked="0"/>
    </xf>
    <xf numFmtId="0" fontId="6" fillId="0" borderId="11" xfId="0" applyFont="1" applyFill="1" applyBorder="1" applyAlignment="1" applyProtection="1">
      <alignment horizontal="distributed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distributed" vertical="center"/>
      <protection locked="0"/>
    </xf>
    <xf numFmtId="0" fontId="6" fillId="0" borderId="19" xfId="0" applyFont="1" applyFill="1" applyBorder="1" applyAlignment="1" applyProtection="1">
      <alignment horizontal="distributed" vertical="center"/>
      <protection locked="0"/>
    </xf>
    <xf numFmtId="0" fontId="6" fillId="0" borderId="31" xfId="0" applyFont="1" applyFill="1" applyBorder="1" applyAlignment="1" applyProtection="1">
      <alignment horizontal="distributed" vertical="center"/>
      <protection locked="0"/>
    </xf>
    <xf numFmtId="0" fontId="6" fillId="0" borderId="32" xfId="0" applyFont="1" applyFill="1" applyBorder="1" applyAlignment="1" applyProtection="1">
      <alignment horizontal="distributed" vertical="center" shrinkToFit="1"/>
      <protection locked="0"/>
    </xf>
    <xf numFmtId="0" fontId="6" fillId="0" borderId="25" xfId="0" applyFont="1" applyFill="1" applyBorder="1" applyAlignment="1" applyProtection="1">
      <alignment horizontal="center" vertical="distributed" textRotation="255"/>
      <protection locked="0"/>
    </xf>
    <xf numFmtId="0" fontId="6" fillId="0" borderId="10" xfId="0" applyFont="1" applyFill="1" applyBorder="1" applyAlignment="1" applyProtection="1">
      <alignment horizontal="center" vertical="distributed" textRotation="255"/>
      <protection locked="0"/>
    </xf>
    <xf numFmtId="0" fontId="6" fillId="0" borderId="80" xfId="0" applyFont="1" applyFill="1" applyBorder="1" applyAlignment="1" applyProtection="1">
      <alignment horizontal="distributed" vertical="center" shrinkToFit="1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distributed" vertical="center"/>
      <protection locked="0"/>
    </xf>
    <xf numFmtId="0" fontId="6" fillId="0" borderId="20" xfId="0" applyNumberFormat="1" applyFont="1" applyFill="1" applyBorder="1" applyAlignment="1" applyProtection="1">
      <alignment horizontal="distributed" vertical="center"/>
      <protection locked="0"/>
    </xf>
    <xf numFmtId="0" fontId="6" fillId="0" borderId="38" xfId="0" applyFont="1" applyFill="1" applyBorder="1" applyAlignment="1" applyProtection="1">
      <alignment horizontal="distributed" vertical="center"/>
      <protection locked="0"/>
    </xf>
    <xf numFmtId="0" fontId="6" fillId="0" borderId="32" xfId="0" applyFont="1" applyFill="1" applyBorder="1" applyAlignment="1" applyProtection="1">
      <alignment horizontal="distributed" vertical="center"/>
      <protection locked="0"/>
    </xf>
    <xf numFmtId="0" fontId="7" fillId="0" borderId="32" xfId="0" applyFont="1" applyFill="1" applyBorder="1" applyAlignment="1" applyProtection="1">
      <alignment horizontal="distributed" vertical="center"/>
      <protection locked="0"/>
    </xf>
    <xf numFmtId="0" fontId="6" fillId="0" borderId="32" xfId="0" applyFont="1" applyFill="1" applyBorder="1" applyAlignment="1" applyProtection="1">
      <alignment horizontal="distributed" vertical="center" shrinkToFit="1"/>
      <protection locked="0"/>
    </xf>
    <xf numFmtId="176" fontId="6" fillId="0" borderId="244" xfId="9" applyNumberFormat="1" applyFont="1" applyFill="1" applyBorder="1" applyProtection="1">
      <protection locked="0"/>
    </xf>
    <xf numFmtId="176" fontId="6" fillId="0" borderId="33" xfId="9" applyNumberFormat="1" applyFont="1" applyFill="1" applyBorder="1" applyProtection="1">
      <protection locked="0"/>
    </xf>
    <xf numFmtId="178" fontId="6" fillId="0" borderId="33" xfId="9" applyNumberFormat="1" applyFont="1" applyFill="1" applyBorder="1" applyProtection="1">
      <protection locked="0"/>
    </xf>
    <xf numFmtId="178" fontId="6" fillId="0" borderId="2" xfId="9" applyNumberFormat="1" applyFont="1" applyFill="1" applyBorder="1" applyProtection="1">
      <protection locked="0"/>
    </xf>
    <xf numFmtId="178" fontId="6" fillId="0" borderId="245" xfId="9" applyNumberFormat="1" applyFont="1" applyFill="1" applyBorder="1" applyProtection="1"/>
    <xf numFmtId="178" fontId="6" fillId="0" borderId="35" xfId="9" applyNumberFormat="1" applyFont="1" applyFill="1" applyBorder="1" applyProtection="1">
      <protection locked="0"/>
    </xf>
    <xf numFmtId="178" fontId="6" fillId="0" borderId="244" xfId="9" applyNumberFormat="1" applyFont="1" applyFill="1" applyBorder="1" applyProtection="1">
      <protection locked="0"/>
    </xf>
    <xf numFmtId="176" fontId="6" fillId="0" borderId="39" xfId="9" applyNumberFormat="1" applyFont="1" applyFill="1" applyBorder="1" applyProtection="1">
      <protection locked="0"/>
    </xf>
    <xf numFmtId="176" fontId="6" fillId="0" borderId="40" xfId="9" applyNumberFormat="1" applyFont="1" applyFill="1" applyBorder="1" applyProtection="1">
      <protection locked="0"/>
    </xf>
    <xf numFmtId="178" fontId="6" fillId="0" borderId="40" xfId="9" applyNumberFormat="1" applyFont="1" applyFill="1" applyBorder="1" applyProtection="1">
      <protection locked="0"/>
    </xf>
    <xf numFmtId="178" fontId="6" fillId="0" borderId="10" xfId="9" applyNumberFormat="1" applyFont="1" applyFill="1" applyBorder="1" applyProtection="1">
      <protection locked="0"/>
    </xf>
    <xf numFmtId="178" fontId="6" fillId="0" borderId="246" xfId="9" applyNumberFormat="1" applyFont="1" applyFill="1" applyBorder="1" applyProtection="1"/>
    <xf numFmtId="178" fontId="6" fillId="0" borderId="41" xfId="9" applyNumberFormat="1" applyFont="1" applyFill="1" applyBorder="1" applyProtection="1">
      <protection locked="0"/>
    </xf>
    <xf numFmtId="178" fontId="6" fillId="0" borderId="39" xfId="9" applyNumberFormat="1" applyFont="1" applyFill="1" applyBorder="1" applyProtection="1">
      <protection locked="0"/>
    </xf>
    <xf numFmtId="178" fontId="6" fillId="0" borderId="40" xfId="9" applyNumberFormat="1" applyFont="1" applyFill="1" applyBorder="1" applyAlignment="1" applyProtection="1">
      <alignment horizontal="right"/>
      <protection locked="0"/>
    </xf>
    <xf numFmtId="178" fontId="6" fillId="0" borderId="37" xfId="9" applyNumberFormat="1" applyFont="1" applyFill="1" applyBorder="1" applyAlignment="1" applyProtection="1">
      <alignment horizontal="right"/>
      <protection locked="0"/>
    </xf>
    <xf numFmtId="176" fontId="6" fillId="0" borderId="40" xfId="9" applyNumberFormat="1" applyFont="1" applyFill="1" applyBorder="1" applyAlignment="1" applyProtection="1">
      <alignment horizontal="right"/>
      <protection locked="0"/>
    </xf>
    <xf numFmtId="178" fontId="6" fillId="0" borderId="247" xfId="9" applyNumberFormat="1" applyFont="1" applyFill="1" applyBorder="1" applyProtection="1">
      <protection locked="0"/>
    </xf>
    <xf numFmtId="176" fontId="9" fillId="0" borderId="81" xfId="9" applyNumberFormat="1" applyFont="1" applyFill="1" applyBorder="1" applyAlignment="1" applyProtection="1">
      <alignment shrinkToFit="1"/>
    </xf>
    <xf numFmtId="176" fontId="9" fillId="0" borderId="82" xfId="9" applyNumberFormat="1" applyFont="1" applyFill="1" applyBorder="1" applyAlignment="1" applyProtection="1">
      <alignment shrinkToFit="1"/>
    </xf>
    <xf numFmtId="178" fontId="9" fillId="0" borderId="82" xfId="9" applyNumberFormat="1" applyFont="1" applyFill="1" applyBorder="1" applyAlignment="1" applyProtection="1">
      <alignment shrinkToFit="1"/>
    </xf>
    <xf numFmtId="178" fontId="9" fillId="0" borderId="248" xfId="9" applyNumberFormat="1" applyFont="1" applyFill="1" applyBorder="1" applyAlignment="1" applyProtection="1">
      <alignment shrinkToFit="1"/>
    </xf>
    <xf numFmtId="178" fontId="9" fillId="0" borderId="81" xfId="9" applyNumberFormat="1" applyFont="1" applyFill="1" applyBorder="1" applyAlignment="1" applyProtection="1">
      <alignment shrinkToFit="1"/>
    </xf>
    <xf numFmtId="176" fontId="6" fillId="0" borderId="53" xfId="9" applyNumberFormat="1" applyFont="1" applyFill="1" applyBorder="1" applyProtection="1">
      <protection locked="0"/>
    </xf>
    <xf numFmtId="176" fontId="6" fillId="0" borderId="54" xfId="9" applyNumberFormat="1" applyFont="1" applyFill="1" applyBorder="1" applyAlignment="1" applyProtection="1">
      <alignment horizontal="right"/>
      <protection locked="0"/>
    </xf>
    <xf numFmtId="178" fontId="6" fillId="0" borderId="54" xfId="9" applyNumberFormat="1" applyFont="1" applyFill="1" applyBorder="1" applyProtection="1">
      <protection locked="0"/>
    </xf>
    <xf numFmtId="178" fontId="6" fillId="0" borderId="21" xfId="9" applyNumberFormat="1" applyFont="1" applyFill="1" applyBorder="1" applyProtection="1">
      <protection locked="0"/>
    </xf>
    <xf numFmtId="178" fontId="6" fillId="0" borderId="249" xfId="9" applyNumberFormat="1" applyFont="1" applyFill="1" applyBorder="1" applyProtection="1"/>
    <xf numFmtId="178" fontId="6" fillId="0" borderId="56" xfId="9" applyNumberFormat="1" applyFont="1" applyFill="1" applyBorder="1" applyProtection="1">
      <protection locked="0"/>
    </xf>
    <xf numFmtId="178" fontId="6" fillId="0" borderId="53" xfId="9" applyNumberFormat="1" applyFont="1" applyFill="1" applyBorder="1" applyProtection="1">
      <protection locked="0"/>
    </xf>
    <xf numFmtId="178" fontId="6" fillId="0" borderId="214" xfId="9" applyNumberFormat="1" applyFont="1" applyFill="1" applyBorder="1" applyProtection="1"/>
    <xf numFmtId="176" fontId="7" fillId="0" borderId="39" xfId="9" applyNumberFormat="1" applyFont="1" applyFill="1" applyBorder="1" applyProtection="1">
      <protection locked="0"/>
    </xf>
    <xf numFmtId="176" fontId="7" fillId="0" borderId="40" xfId="9" applyNumberFormat="1" applyFont="1" applyFill="1" applyBorder="1" applyProtection="1">
      <protection locked="0"/>
    </xf>
    <xf numFmtId="178" fontId="7" fillId="0" borderId="40" xfId="9" applyNumberFormat="1" applyFont="1" applyFill="1" applyBorder="1" applyProtection="1">
      <protection locked="0"/>
    </xf>
    <xf numFmtId="178" fontId="7" fillId="0" borderId="10" xfId="9" applyNumberFormat="1" applyFont="1" applyFill="1" applyBorder="1" applyProtection="1">
      <protection locked="0"/>
    </xf>
    <xf numFmtId="178" fontId="7" fillId="0" borderId="246" xfId="9" applyNumberFormat="1" applyFont="1" applyFill="1" applyBorder="1" applyProtection="1"/>
    <xf numFmtId="178" fontId="7" fillId="0" borderId="41" xfId="9" applyNumberFormat="1" applyFont="1" applyFill="1" applyBorder="1" applyProtection="1">
      <protection locked="0"/>
    </xf>
    <xf numFmtId="178" fontId="7" fillId="0" borderId="39" xfId="9" applyNumberFormat="1" applyFont="1" applyFill="1" applyBorder="1" applyProtection="1">
      <protection locked="0"/>
    </xf>
    <xf numFmtId="176" fontId="9" fillId="0" borderId="24" xfId="9" applyNumberFormat="1" applyFont="1" applyFill="1" applyBorder="1" applyProtection="1"/>
    <xf numFmtId="176" fontId="9" fillId="0" borderId="25" xfId="9" applyNumberFormat="1" applyFont="1" applyFill="1" applyBorder="1" applyProtection="1"/>
    <xf numFmtId="178" fontId="9" fillId="0" borderId="25" xfId="9" applyNumberFormat="1" applyFont="1" applyFill="1" applyBorder="1" applyProtection="1"/>
    <xf numFmtId="178" fontId="9" fillId="0" borderId="250" xfId="9" applyNumberFormat="1" applyFont="1" applyFill="1" applyBorder="1" applyProtection="1"/>
    <xf numFmtId="178" fontId="6" fillId="0" borderId="44" xfId="9" applyNumberFormat="1" applyFont="1" applyFill="1" applyBorder="1" applyProtection="1">
      <protection locked="0"/>
    </xf>
    <xf numFmtId="176" fontId="6" fillId="0" borderId="81" xfId="9" applyNumberFormat="1" applyFont="1" applyFill="1" applyBorder="1" applyProtection="1"/>
    <xf numFmtId="176" fontId="6" fillId="0" borderId="82" xfId="9" applyNumberFormat="1" applyFont="1" applyFill="1" applyBorder="1" applyProtection="1"/>
    <xf numFmtId="178" fontId="6" fillId="0" borderId="82" xfId="9" applyNumberFormat="1" applyFont="1" applyFill="1" applyBorder="1" applyProtection="1"/>
    <xf numFmtId="178" fontId="6" fillId="0" borderId="248" xfId="9" applyNumberFormat="1" applyFont="1" applyFill="1" applyBorder="1" applyProtection="1"/>
    <xf numFmtId="176" fontId="6" fillId="0" borderId="54" xfId="9" applyNumberFormat="1" applyFont="1" applyFill="1" applyBorder="1" applyProtection="1">
      <protection locked="0"/>
    </xf>
    <xf numFmtId="176" fontId="6" fillId="0" borderId="24" xfId="9" applyNumberFormat="1" applyFont="1" applyFill="1" applyBorder="1" applyProtection="1"/>
    <xf numFmtId="176" fontId="6" fillId="0" borderId="25" xfId="9" applyNumberFormat="1" applyFont="1" applyFill="1" applyBorder="1" applyProtection="1"/>
    <xf numFmtId="178" fontId="6" fillId="0" borderId="25" xfId="9" applyNumberFormat="1" applyFont="1" applyFill="1" applyBorder="1" applyProtection="1"/>
    <xf numFmtId="178" fontId="6" fillId="0" borderId="250" xfId="9" applyNumberFormat="1" applyFont="1" applyFill="1" applyBorder="1" applyProtection="1"/>
    <xf numFmtId="176" fontId="7" fillId="0" borderId="53" xfId="9" applyNumberFormat="1" applyFont="1" applyFill="1" applyBorder="1" applyProtection="1">
      <protection locked="0"/>
    </xf>
    <xf numFmtId="176" fontId="7" fillId="0" borderId="54" xfId="9" applyNumberFormat="1" applyFont="1" applyFill="1" applyBorder="1" applyProtection="1">
      <protection locked="0"/>
    </xf>
    <xf numFmtId="178" fontId="7" fillId="0" borderId="54" xfId="9" applyNumberFormat="1" applyFont="1" applyFill="1" applyBorder="1" applyProtection="1">
      <protection locked="0"/>
    </xf>
    <xf numFmtId="178" fontId="7" fillId="0" borderId="21" xfId="9" applyNumberFormat="1" applyFont="1" applyFill="1" applyBorder="1" applyProtection="1">
      <protection locked="0"/>
    </xf>
    <xf numFmtId="178" fontId="7" fillId="0" borderId="249" xfId="9" applyNumberFormat="1" applyFont="1" applyFill="1" applyBorder="1" applyProtection="1"/>
    <xf numFmtId="178" fontId="7" fillId="0" borderId="56" xfId="9" applyNumberFormat="1" applyFont="1" applyFill="1" applyBorder="1" applyProtection="1">
      <protection locked="0"/>
    </xf>
    <xf numFmtId="178" fontId="7" fillId="0" borderId="53" xfId="9" applyNumberFormat="1" applyFont="1" applyFill="1" applyBorder="1" applyProtection="1">
      <protection locked="0"/>
    </xf>
    <xf numFmtId="176" fontId="6" fillId="0" borderId="67" xfId="9" applyNumberFormat="1" applyFont="1" applyFill="1" applyBorder="1" applyProtection="1">
      <protection locked="0"/>
    </xf>
    <xf numFmtId="176" fontId="6" fillId="0" borderId="68" xfId="9" applyNumberFormat="1" applyFont="1" applyFill="1" applyBorder="1" applyProtection="1">
      <protection locked="0"/>
    </xf>
    <xf numFmtId="178" fontId="6" fillId="0" borderId="68" xfId="9" applyNumberFormat="1" applyFont="1" applyFill="1" applyBorder="1" applyProtection="1">
      <protection locked="0"/>
    </xf>
    <xf numFmtId="178" fontId="6" fillId="0" borderId="64" xfId="9" applyNumberFormat="1" applyFont="1" applyFill="1" applyBorder="1" applyProtection="1">
      <protection locked="0"/>
    </xf>
    <xf numFmtId="178" fontId="6" fillId="0" borderId="251" xfId="9" applyNumberFormat="1" applyFont="1" applyFill="1" applyBorder="1" applyProtection="1"/>
    <xf numFmtId="178" fontId="6" fillId="0" borderId="67" xfId="9" applyNumberFormat="1" applyFont="1" applyFill="1" applyBorder="1" applyProtection="1">
      <protection locked="0"/>
    </xf>
    <xf numFmtId="176" fontId="6" fillId="0" borderId="71" xfId="9" applyNumberFormat="1" applyFont="1" applyFill="1" applyBorder="1" applyProtection="1"/>
    <xf numFmtId="176" fontId="6" fillId="0" borderId="201" xfId="9" applyNumberFormat="1" applyFont="1" applyFill="1" applyBorder="1" applyProtection="1"/>
    <xf numFmtId="178" fontId="6" fillId="0" borderId="201" xfId="9" applyNumberFormat="1" applyFont="1" applyFill="1" applyBorder="1" applyProtection="1"/>
    <xf numFmtId="178" fontId="6" fillId="0" borderId="252" xfId="9" applyNumberFormat="1" applyFont="1" applyFill="1" applyBorder="1" applyProtection="1"/>
    <xf numFmtId="176" fontId="6" fillId="0" borderId="71" xfId="9" applyNumberFormat="1" applyFont="1" applyFill="1" applyBorder="1" applyProtection="1">
      <protection locked="0"/>
    </xf>
    <xf numFmtId="176" fontId="6" fillId="0" borderId="201" xfId="9" applyNumberFormat="1" applyFont="1" applyFill="1" applyBorder="1" applyProtection="1">
      <protection locked="0"/>
    </xf>
    <xf numFmtId="178" fontId="6" fillId="0" borderId="201" xfId="9" applyNumberFormat="1" applyFont="1" applyFill="1" applyBorder="1" applyProtection="1">
      <protection locked="0"/>
    </xf>
    <xf numFmtId="178" fontId="6" fillId="0" borderId="15" xfId="9" applyNumberFormat="1" applyFont="1" applyFill="1" applyBorder="1" applyProtection="1">
      <protection locked="0"/>
    </xf>
    <xf numFmtId="178" fontId="6" fillId="0" borderId="79" xfId="9" applyNumberFormat="1" applyFont="1" applyFill="1" applyBorder="1" applyProtection="1">
      <protection locked="0"/>
    </xf>
    <xf numFmtId="178" fontId="6" fillId="0" borderId="71" xfId="9" applyNumberFormat="1" applyFont="1" applyFill="1" applyBorder="1" applyProtection="1">
      <protection locked="0"/>
    </xf>
    <xf numFmtId="178" fontId="6" fillId="0" borderId="73" xfId="9" applyNumberFormat="1" applyFont="1" applyFill="1" applyBorder="1" applyProtection="1">
      <protection locked="0"/>
    </xf>
    <xf numFmtId="178" fontId="6" fillId="0" borderId="74" xfId="9" applyNumberFormat="1" applyFont="1" applyFill="1" applyBorder="1" applyProtection="1">
      <protection locked="0"/>
    </xf>
    <xf numFmtId="178" fontId="6" fillId="0" borderId="76" xfId="9" applyNumberFormat="1" applyFont="1" applyFill="1" applyBorder="1" applyProtection="1">
      <protection locked="0"/>
    </xf>
    <xf numFmtId="176" fontId="9" fillId="0" borderId="87" xfId="9" applyNumberFormat="1" applyFont="1" applyFill="1" applyBorder="1" applyProtection="1"/>
    <xf numFmtId="176" fontId="9" fillId="0" borderId="88" xfId="9" applyNumberFormat="1" applyFont="1" applyFill="1" applyBorder="1" applyProtection="1"/>
    <xf numFmtId="178" fontId="9" fillId="0" borderId="88" xfId="9" applyNumberFormat="1" applyFont="1" applyFill="1" applyBorder="1" applyProtection="1"/>
    <xf numFmtId="178" fontId="9" fillId="0" borderId="253" xfId="9" applyNumberFormat="1" applyFont="1" applyFill="1" applyBorder="1" applyProtection="1"/>
    <xf numFmtId="176" fontId="9" fillId="0" borderId="87" xfId="9" applyNumberFormat="1" applyFont="1" applyFill="1" applyBorder="1" applyAlignment="1" applyProtection="1">
      <alignment vertical="center"/>
    </xf>
    <xf numFmtId="176" fontId="9" fillId="0" borderId="88" xfId="9" applyNumberFormat="1" applyFont="1" applyFill="1" applyBorder="1" applyAlignment="1" applyProtection="1">
      <alignment vertical="center"/>
    </xf>
    <xf numFmtId="178" fontId="9" fillId="0" borderId="88" xfId="9" applyNumberFormat="1" applyFont="1" applyFill="1" applyBorder="1" applyAlignment="1" applyProtection="1">
      <alignment vertical="center"/>
    </xf>
    <xf numFmtId="178" fontId="9" fillId="0" borderId="253" xfId="9" applyNumberFormat="1" applyFont="1" applyFill="1" applyBorder="1" applyAlignment="1" applyProtection="1">
      <alignment vertical="center"/>
    </xf>
    <xf numFmtId="181" fontId="6" fillId="0" borderId="40" xfId="0" applyNumberFormat="1" applyFont="1" applyFill="1" applyBorder="1" applyProtection="1">
      <protection locked="0"/>
    </xf>
    <xf numFmtId="181" fontId="6" fillId="0" borderId="37" xfId="0" applyNumberFormat="1" applyFont="1" applyFill="1" applyBorder="1" applyProtection="1">
      <protection locked="0"/>
    </xf>
    <xf numFmtId="181" fontId="6" fillId="0" borderId="42" xfId="0" applyNumberFormat="1" applyFont="1" applyFill="1" applyBorder="1" applyProtection="1">
      <protection locked="0"/>
    </xf>
    <xf numFmtId="181" fontId="6" fillId="0" borderId="33" xfId="0" applyNumberFormat="1" applyFont="1" applyFill="1" applyBorder="1" applyProtection="1">
      <protection locked="0"/>
    </xf>
    <xf numFmtId="181" fontId="6" fillId="0" borderId="203" xfId="0" applyNumberFormat="1" applyFont="1" applyFill="1" applyBorder="1" applyProtection="1">
      <protection locked="0"/>
    </xf>
    <xf numFmtId="181" fontId="6" fillId="0" borderId="11" xfId="0" applyNumberFormat="1" applyFont="1" applyFill="1" applyBorder="1" applyProtection="1">
      <protection locked="0"/>
    </xf>
    <xf numFmtId="181" fontId="6" fillId="0" borderId="102" xfId="0" applyNumberFormat="1" applyFont="1" applyFill="1" applyBorder="1" applyProtection="1">
      <protection locked="0"/>
    </xf>
    <xf numFmtId="181" fontId="6" fillId="0" borderId="68" xfId="0" applyNumberFormat="1" applyFont="1" applyFill="1" applyBorder="1" applyProtection="1">
      <protection locked="0"/>
    </xf>
    <xf numFmtId="181" fontId="6" fillId="0" borderId="45" xfId="0" applyNumberFormat="1" applyFont="1" applyFill="1" applyBorder="1" applyProtection="1">
      <protection locked="0"/>
    </xf>
    <xf numFmtId="181" fontId="6" fillId="0" borderId="46" xfId="0" applyNumberFormat="1" applyFont="1" applyFill="1" applyBorder="1" applyProtection="1">
      <protection locked="0"/>
    </xf>
    <xf numFmtId="181" fontId="6" fillId="0" borderId="202" xfId="0" applyNumberFormat="1" applyFont="1" applyFill="1" applyBorder="1" applyProtection="1">
      <protection locked="0"/>
    </xf>
    <xf numFmtId="181" fontId="6" fillId="0" borderId="58" xfId="0" applyNumberFormat="1" applyFont="1" applyFill="1" applyBorder="1" applyProtection="1">
      <protection locked="0"/>
    </xf>
    <xf numFmtId="181" fontId="6" fillId="0" borderId="103" xfId="0" applyNumberFormat="1" applyFont="1" applyFill="1" applyBorder="1" applyProtection="1">
      <protection locked="0"/>
    </xf>
    <xf numFmtId="181" fontId="6" fillId="0" borderId="34" xfId="0" applyNumberFormat="1" applyFont="1" applyFill="1" applyBorder="1" applyProtection="1">
      <protection locked="0"/>
    </xf>
    <xf numFmtId="181" fontId="6" fillId="0" borderId="36" xfId="0" applyNumberFormat="1" applyFont="1" applyFill="1" applyBorder="1" applyProtection="1">
      <protection locked="0"/>
    </xf>
    <xf numFmtId="181" fontId="6" fillId="0" borderId="105" xfId="0" applyNumberFormat="1" applyFont="1" applyFill="1" applyBorder="1" applyProtection="1">
      <protection locked="0"/>
    </xf>
    <xf numFmtId="181" fontId="6" fillId="0" borderId="3" xfId="0" applyNumberFormat="1" applyFont="1" applyFill="1" applyBorder="1" applyProtection="1">
      <protection locked="0"/>
    </xf>
    <xf numFmtId="181" fontId="6" fillId="0" borderId="41" xfId="0" applyNumberFormat="1" applyFont="1" applyFill="1" applyBorder="1" applyProtection="1">
      <protection locked="0"/>
    </xf>
    <xf numFmtId="181" fontId="6" fillId="0" borderId="54" xfId="0" applyNumberFormat="1" applyFont="1" applyFill="1" applyBorder="1" applyProtection="1">
      <protection locked="0"/>
    </xf>
    <xf numFmtId="181" fontId="6" fillId="0" borderId="55" xfId="0" applyNumberFormat="1" applyFont="1" applyFill="1" applyBorder="1" applyProtection="1">
      <protection locked="0"/>
    </xf>
    <xf numFmtId="181" fontId="6" fillId="0" borderId="57" xfId="0" applyNumberFormat="1" applyFont="1" applyFill="1" applyBorder="1" applyProtection="1">
      <protection locked="0"/>
    </xf>
    <xf numFmtId="181" fontId="6" fillId="0" borderId="104" xfId="0" applyNumberFormat="1" applyFont="1" applyFill="1" applyBorder="1" applyProtection="1">
      <protection locked="0"/>
    </xf>
    <xf numFmtId="181" fontId="6" fillId="0" borderId="22" xfId="0" applyNumberFormat="1" applyFont="1" applyFill="1" applyBorder="1" applyProtection="1">
      <protection locked="0"/>
    </xf>
    <xf numFmtId="181" fontId="6" fillId="0" borderId="101" xfId="0" applyNumberFormat="1" applyFont="1" applyFill="1" applyBorder="1" applyProtection="1">
      <protection locked="0"/>
    </xf>
    <xf numFmtId="181" fontId="6" fillId="0" borderId="106" xfId="0" applyNumberFormat="1" applyFont="1" applyFill="1" applyBorder="1" applyProtection="1">
      <protection locked="0"/>
    </xf>
    <xf numFmtId="181" fontId="7" fillId="0" borderId="40" xfId="0" applyNumberFormat="1" applyFont="1" applyFill="1" applyBorder="1" applyProtection="1">
      <protection locked="0"/>
    </xf>
    <xf numFmtId="181" fontId="7" fillId="0" borderId="37" xfId="0" applyNumberFormat="1" applyFont="1" applyFill="1" applyBorder="1" applyProtection="1">
      <protection locked="0"/>
    </xf>
    <xf numFmtId="181" fontId="7" fillId="0" borderId="42" xfId="0" applyNumberFormat="1" applyFont="1" applyFill="1" applyBorder="1" applyProtection="1">
      <protection locked="0"/>
    </xf>
    <xf numFmtId="181" fontId="7" fillId="0" borderId="203" xfId="0" applyNumberFormat="1" applyFont="1" applyFill="1" applyBorder="1" applyProtection="1">
      <protection locked="0"/>
    </xf>
    <xf numFmtId="181" fontId="7" fillId="0" borderId="11" xfId="0" applyNumberFormat="1" applyFont="1" applyFill="1" applyBorder="1" applyProtection="1">
      <protection locked="0"/>
    </xf>
    <xf numFmtId="181" fontId="7" fillId="0" borderId="102" xfId="0" applyNumberFormat="1" applyFont="1" applyFill="1" applyBorder="1" applyProtection="1">
      <protection locked="0"/>
    </xf>
    <xf numFmtId="181" fontId="6" fillId="0" borderId="36" xfId="0" applyNumberFormat="1" applyFont="1" applyFill="1" applyBorder="1" applyAlignment="1" applyProtection="1">
      <alignment horizontal="right"/>
      <protection locked="0"/>
    </xf>
    <xf numFmtId="181" fontId="6" fillId="0" borderId="33" xfId="0" applyNumberFormat="1" applyFont="1" applyFill="1" applyBorder="1" applyAlignment="1" applyProtection="1">
      <alignment horizontal="right"/>
      <protection locked="0"/>
    </xf>
    <xf numFmtId="181" fontId="6" fillId="0" borderId="42" xfId="0" applyNumberFormat="1" applyFont="1" applyFill="1" applyBorder="1" applyAlignment="1" applyProtection="1">
      <alignment horizontal="right"/>
      <protection locked="0"/>
    </xf>
    <xf numFmtId="181" fontId="6" fillId="0" borderId="40" xfId="0" applyNumberFormat="1" applyFont="1" applyFill="1" applyBorder="1" applyAlignment="1" applyProtection="1">
      <alignment horizontal="right"/>
      <protection locked="0"/>
    </xf>
    <xf numFmtId="181" fontId="6" fillId="0" borderId="60" xfId="0" applyNumberFormat="1" applyFont="1" applyFill="1" applyBorder="1" applyProtection="1">
      <protection locked="0"/>
    </xf>
    <xf numFmtId="181" fontId="6" fillId="0" borderId="37" xfId="0" applyNumberFormat="1" applyFont="1" applyFill="1" applyBorder="1" applyAlignment="1" applyProtection="1">
      <alignment horizontal="right"/>
      <protection locked="0"/>
    </xf>
    <xf numFmtId="181" fontId="6" fillId="0" borderId="45" xfId="0" applyNumberFormat="1" applyFont="1" applyFill="1" applyBorder="1" applyAlignment="1" applyProtection="1">
      <alignment horizontal="right"/>
      <protection locked="0"/>
    </xf>
    <xf numFmtId="181" fontId="6" fillId="0" borderId="201" xfId="0" applyNumberFormat="1" applyFont="1" applyFill="1" applyBorder="1" applyProtection="1">
      <protection locked="0"/>
    </xf>
    <xf numFmtId="181" fontId="6" fillId="0" borderId="72" xfId="0" applyNumberFormat="1" applyFont="1" applyFill="1" applyBorder="1" applyProtection="1">
      <protection locked="0"/>
    </xf>
    <xf numFmtId="181" fontId="6" fillId="0" borderId="77" xfId="0" applyNumberFormat="1" applyFont="1" applyFill="1" applyBorder="1" applyProtection="1">
      <protection locked="0"/>
    </xf>
    <xf numFmtId="181" fontId="6" fillId="0" borderId="207" xfId="0" applyNumberFormat="1" applyFont="1" applyFill="1" applyBorder="1" applyProtection="1">
      <protection locked="0"/>
    </xf>
    <xf numFmtId="181" fontId="6" fillId="0" borderId="70" xfId="0" applyNumberFormat="1" applyFont="1" applyFill="1" applyBorder="1" applyProtection="1">
      <protection locked="0"/>
    </xf>
    <xf numFmtId="181" fontId="6" fillId="0" borderId="256" xfId="0" applyNumberFormat="1" applyFont="1" applyFill="1" applyBorder="1" applyProtection="1">
      <protection locked="0"/>
    </xf>
    <xf numFmtId="178" fontId="6" fillId="0" borderId="35" xfId="0" applyNumberFormat="1" applyFont="1" applyFill="1" applyBorder="1" applyAlignment="1" applyProtection="1">
      <alignment vertical="center"/>
      <protection locked="0"/>
    </xf>
    <xf numFmtId="178" fontId="6" fillId="0" borderId="33" xfId="0" applyNumberFormat="1" applyFont="1" applyFill="1" applyBorder="1" applyAlignment="1" applyProtection="1">
      <alignment vertical="center"/>
      <protection locked="0"/>
    </xf>
    <xf numFmtId="178" fontId="6" fillId="0" borderId="34" xfId="0" applyNumberFormat="1" applyFont="1" applyFill="1" applyBorder="1" applyAlignment="1" applyProtection="1">
      <alignment vertical="center"/>
      <protection locked="0"/>
    </xf>
    <xf numFmtId="178" fontId="6" fillId="0" borderId="257" xfId="9" applyNumberFormat="1" applyFont="1" applyFill="1" applyBorder="1" applyAlignment="1" applyProtection="1">
      <alignment vertical="center"/>
      <protection locked="0"/>
    </xf>
    <xf numFmtId="178" fontId="6" fillId="0" borderId="41" xfId="0" applyNumberFormat="1" applyFont="1" applyFill="1" applyBorder="1" applyAlignment="1" applyProtection="1">
      <alignment vertical="center"/>
      <protection locked="0"/>
    </xf>
    <xf numFmtId="178" fontId="6" fillId="0" borderId="40" xfId="0" applyNumberFormat="1" applyFont="1" applyFill="1" applyBorder="1" applyAlignment="1" applyProtection="1">
      <alignment vertical="center"/>
      <protection locked="0"/>
    </xf>
    <xf numFmtId="178" fontId="6" fillId="0" borderId="247" xfId="9" applyNumberFormat="1" applyFont="1" applyFill="1" applyBorder="1" applyAlignment="1" applyProtection="1">
      <alignment vertical="center"/>
      <protection locked="0"/>
    </xf>
    <xf numFmtId="178" fontId="6" fillId="0" borderId="44" xfId="0" applyNumberFormat="1" applyFont="1" applyFill="1" applyBorder="1" applyAlignment="1" applyProtection="1">
      <alignment vertical="center"/>
      <protection locked="0"/>
    </xf>
    <xf numFmtId="178" fontId="6" fillId="0" borderId="68" xfId="0" applyNumberFormat="1" applyFont="1" applyFill="1" applyBorder="1" applyAlignment="1" applyProtection="1">
      <alignment vertical="center"/>
      <protection locked="0"/>
    </xf>
    <xf numFmtId="178" fontId="6" fillId="0" borderId="58" xfId="9" applyNumberFormat="1" applyFont="1" applyFill="1" applyBorder="1" applyAlignment="1" applyProtection="1">
      <alignment vertical="center"/>
      <protection locked="0"/>
    </xf>
    <xf numFmtId="178" fontId="6" fillId="0" borderId="258" xfId="9" applyNumberFormat="1" applyFont="1" applyFill="1" applyBorder="1" applyAlignment="1" applyProtection="1">
      <alignment vertical="center"/>
      <protection locked="0"/>
    </xf>
    <xf numFmtId="178" fontId="7" fillId="0" borderId="41" xfId="0" applyNumberFormat="1" applyFont="1" applyFill="1" applyBorder="1" applyAlignment="1" applyProtection="1">
      <alignment vertical="center"/>
      <protection locked="0"/>
    </xf>
    <xf numFmtId="178" fontId="7" fillId="0" borderId="40" xfId="0" applyNumberFormat="1" applyFont="1" applyFill="1" applyBorder="1" applyAlignment="1" applyProtection="1">
      <alignment vertical="center"/>
      <protection locked="0"/>
    </xf>
    <xf numFmtId="178" fontId="7" fillId="0" borderId="37" xfId="0" applyNumberFormat="1" applyFont="1" applyFill="1" applyBorder="1" applyAlignment="1" applyProtection="1">
      <alignment vertical="center"/>
      <protection locked="0"/>
    </xf>
    <xf numFmtId="178" fontId="7" fillId="0" borderId="10" xfId="9" applyNumberFormat="1" applyFont="1" applyFill="1" applyBorder="1" applyAlignment="1" applyProtection="1">
      <alignment vertical="center"/>
      <protection locked="0"/>
    </xf>
    <xf numFmtId="178" fontId="7" fillId="0" borderId="247" xfId="9" applyNumberFormat="1" applyFont="1" applyFill="1" applyBorder="1" applyAlignment="1" applyProtection="1">
      <alignment vertical="center"/>
      <protection locked="0"/>
    </xf>
    <xf numFmtId="178" fontId="6" fillId="0" borderId="53" xfId="0" applyNumberFormat="1" applyFont="1" applyFill="1" applyBorder="1" applyAlignment="1" applyProtection="1">
      <alignment vertical="center"/>
      <protection locked="0"/>
    </xf>
    <xf numFmtId="178" fontId="6" fillId="0" borderId="54" xfId="0" applyNumberFormat="1" applyFont="1" applyFill="1" applyBorder="1" applyAlignment="1" applyProtection="1">
      <alignment vertical="center"/>
      <protection locked="0"/>
    </xf>
    <xf numFmtId="178" fontId="6" fillId="0" borderId="55" xfId="0" applyNumberFormat="1" applyFont="1" applyFill="1" applyBorder="1" applyAlignment="1" applyProtection="1">
      <alignment vertical="center"/>
      <protection locked="0"/>
    </xf>
    <xf numFmtId="178" fontId="6" fillId="0" borderId="21" xfId="9" applyNumberFormat="1" applyFont="1" applyFill="1" applyBorder="1" applyAlignment="1" applyProtection="1">
      <alignment vertical="center"/>
      <protection locked="0"/>
    </xf>
    <xf numFmtId="178" fontId="6" fillId="0" borderId="259" xfId="9" applyNumberFormat="1" applyFont="1" applyFill="1" applyBorder="1" applyAlignment="1" applyProtection="1">
      <alignment vertical="center"/>
      <protection locked="0"/>
    </xf>
    <xf numFmtId="178" fontId="6" fillId="0" borderId="220" xfId="9" applyNumberFormat="1" applyFont="1" applyFill="1" applyBorder="1" applyAlignment="1" applyProtection="1">
      <alignment vertical="center"/>
      <protection locked="0"/>
    </xf>
    <xf numFmtId="178" fontId="6" fillId="0" borderId="218" xfId="9" applyNumberFormat="1" applyFont="1" applyFill="1" applyBorder="1" applyAlignment="1" applyProtection="1">
      <alignment vertical="center"/>
      <protection locked="0"/>
    </xf>
    <xf numFmtId="178" fontId="6" fillId="0" borderId="221" xfId="9" applyNumberFormat="1" applyFont="1" applyFill="1" applyBorder="1" applyAlignment="1" applyProtection="1">
      <alignment vertical="center"/>
      <protection locked="0"/>
    </xf>
    <xf numFmtId="178" fontId="6" fillId="0" borderId="262" xfId="9" applyNumberFormat="1" applyFont="1" applyFill="1" applyBorder="1" applyAlignment="1" applyProtection="1">
      <alignment vertical="center"/>
      <protection locked="0"/>
    </xf>
    <xf numFmtId="178" fontId="6" fillId="0" borderId="79" xfId="0" applyNumberFormat="1" applyFont="1" applyFill="1" applyBorder="1" applyAlignment="1" applyProtection="1">
      <alignment vertical="center"/>
      <protection locked="0"/>
    </xf>
    <xf numFmtId="178" fontId="6" fillId="0" borderId="201" xfId="0" applyNumberFormat="1" applyFont="1" applyFill="1" applyBorder="1" applyAlignment="1" applyProtection="1">
      <alignment vertical="center"/>
      <protection locked="0"/>
    </xf>
    <xf numFmtId="176" fontId="11" fillId="0" borderId="113" xfId="1" applyNumberFormat="1" applyFont="1" applyFill="1" applyBorder="1" applyAlignment="1" applyProtection="1">
      <alignment vertical="center"/>
      <protection locked="0"/>
    </xf>
    <xf numFmtId="176" fontId="11" fillId="0" borderId="16" xfId="1" applyNumberFormat="1" applyFont="1" applyFill="1" applyBorder="1" applyAlignment="1" applyProtection="1">
      <alignment vertical="center"/>
      <protection locked="0"/>
    </xf>
    <xf numFmtId="176" fontId="11" fillId="0" borderId="98" xfId="1" applyNumberFormat="1" applyFont="1" applyFill="1" applyBorder="1" applyAlignment="1" applyProtection="1">
      <alignment vertical="center"/>
      <protection locked="0"/>
    </xf>
    <xf numFmtId="176" fontId="11" fillId="0" borderId="58" xfId="1" applyNumberFormat="1" applyFont="1" applyFill="1" applyBorder="1" applyAlignment="1" applyProtection="1">
      <alignment vertical="center"/>
      <protection locked="0"/>
    </xf>
    <xf numFmtId="178" fontId="11" fillId="0" borderId="39" xfId="0" applyNumberFormat="1" applyFont="1" applyFill="1" applyBorder="1" applyAlignment="1" applyProtection="1">
      <alignment vertical="center"/>
      <protection locked="0"/>
    </xf>
    <xf numFmtId="178" fontId="11" fillId="0" borderId="40" xfId="0" applyNumberFormat="1" applyFont="1" applyFill="1" applyBorder="1" applyAlignment="1" applyProtection="1">
      <alignment vertical="center"/>
      <protection locked="0"/>
    </xf>
    <xf numFmtId="178" fontId="11" fillId="0" borderId="37" xfId="0" applyNumberFormat="1" applyFont="1" applyFill="1" applyBorder="1" applyAlignment="1" applyProtection="1">
      <alignment vertical="center"/>
      <protection locked="0"/>
    </xf>
    <xf numFmtId="178" fontId="11" fillId="0" borderId="42" xfId="0" applyNumberFormat="1" applyFont="1" applyFill="1" applyBorder="1" applyAlignment="1" applyProtection="1">
      <alignment vertical="center"/>
      <protection locked="0"/>
    </xf>
    <xf numFmtId="178" fontId="27" fillId="0" borderId="0" xfId="10" applyNumberFormat="1" applyFont="1" applyFill="1" applyAlignment="1">
      <alignment vertical="center" shrinkToFit="1"/>
    </xf>
    <xf numFmtId="178" fontId="27" fillId="0" borderId="33" xfId="10" applyNumberFormat="1" applyFont="1" applyFill="1" applyBorder="1" applyAlignment="1">
      <alignment vertical="center" shrinkToFit="1"/>
    </xf>
    <xf numFmtId="178" fontId="11" fillId="0" borderId="11" xfId="0" applyNumberFormat="1" applyFont="1" applyFill="1" applyBorder="1" applyAlignment="1" applyProtection="1">
      <alignment vertical="center"/>
      <protection locked="0"/>
    </xf>
    <xf numFmtId="178" fontId="11" fillId="0" borderId="10" xfId="0" applyNumberFormat="1" applyFont="1" applyFill="1" applyBorder="1" applyAlignment="1" applyProtection="1">
      <alignment vertical="center"/>
      <protection locked="0"/>
    </xf>
    <xf numFmtId="178" fontId="11" fillId="0" borderId="102" xfId="0" applyNumberFormat="1" applyFont="1" applyFill="1" applyBorder="1" applyAlignment="1" applyProtection="1">
      <alignment vertical="center"/>
      <protection locked="0"/>
    </xf>
    <xf numFmtId="178" fontId="27" fillId="0" borderId="40" xfId="10" applyNumberFormat="1" applyFont="1" applyFill="1" applyBorder="1" applyAlignment="1">
      <alignment vertical="center" shrinkToFit="1"/>
    </xf>
    <xf numFmtId="178" fontId="11" fillId="0" borderId="0" xfId="10" applyNumberFormat="1" applyFont="1" applyFill="1" applyAlignment="1">
      <alignment vertical="center" shrinkToFit="1"/>
    </xf>
    <xf numFmtId="178" fontId="11" fillId="0" borderId="67" xfId="0" applyNumberFormat="1" applyFont="1" applyFill="1" applyBorder="1" applyAlignment="1" applyProtection="1">
      <alignment vertical="center"/>
      <protection locked="0"/>
    </xf>
    <xf numFmtId="178" fontId="11" fillId="0" borderId="68" xfId="0" applyNumberFormat="1" applyFont="1" applyFill="1" applyBorder="1" applyAlignment="1" applyProtection="1">
      <alignment vertical="center"/>
      <protection locked="0"/>
    </xf>
    <xf numFmtId="178" fontId="11" fillId="0" borderId="45" xfId="0" applyNumberFormat="1" applyFont="1" applyFill="1" applyBorder="1" applyAlignment="1" applyProtection="1">
      <alignment vertical="center"/>
      <protection locked="0"/>
    </xf>
    <xf numFmtId="178" fontId="11" fillId="0" borderId="46" xfId="0" applyNumberFormat="1" applyFont="1" applyFill="1" applyBorder="1" applyAlignment="1" applyProtection="1">
      <alignment vertical="center"/>
      <protection locked="0"/>
    </xf>
    <xf numFmtId="178" fontId="27" fillId="0" borderId="68" xfId="10" applyNumberFormat="1" applyFont="1" applyFill="1" applyBorder="1" applyAlignment="1">
      <alignment vertical="center" shrinkToFit="1"/>
    </xf>
    <xf numFmtId="178" fontId="11" fillId="0" borderId="58" xfId="0" applyNumberFormat="1" applyFont="1" applyFill="1" applyBorder="1" applyAlignment="1" applyProtection="1">
      <alignment vertical="center"/>
      <protection locked="0"/>
    </xf>
    <xf numFmtId="178" fontId="11" fillId="0" borderId="64" xfId="0" applyNumberFormat="1" applyFont="1" applyFill="1" applyBorder="1" applyAlignment="1" applyProtection="1">
      <alignment vertical="center"/>
      <protection locked="0"/>
    </xf>
    <xf numFmtId="178" fontId="11" fillId="0" borderId="103" xfId="0" applyNumberFormat="1" applyFont="1" applyFill="1" applyBorder="1" applyAlignment="1" applyProtection="1">
      <alignment vertical="center"/>
      <protection locked="0"/>
    </xf>
    <xf numFmtId="178" fontId="11" fillId="0" borderId="203" xfId="0" applyNumberFormat="1" applyFont="1" applyFill="1" applyBorder="1" applyAlignment="1" applyProtection="1">
      <alignment vertical="center"/>
      <protection locked="0"/>
    </xf>
    <xf numFmtId="178" fontId="11" fillId="0" borderId="202" xfId="0" applyNumberFormat="1" applyFont="1" applyFill="1" applyBorder="1" applyAlignment="1" applyProtection="1">
      <alignment vertical="center"/>
      <protection locked="0"/>
    </xf>
    <xf numFmtId="178" fontId="13" fillId="0" borderId="39" xfId="0" applyNumberFormat="1" applyFont="1" applyFill="1" applyBorder="1" applyAlignment="1" applyProtection="1">
      <alignment vertical="center"/>
      <protection locked="0"/>
    </xf>
    <xf numFmtId="178" fontId="13" fillId="0" borderId="40" xfId="0" applyNumberFormat="1" applyFont="1" applyFill="1" applyBorder="1" applyAlignment="1" applyProtection="1">
      <alignment vertical="center"/>
      <protection locked="0"/>
    </xf>
    <xf numFmtId="178" fontId="13" fillId="0" borderId="37" xfId="0" applyNumberFormat="1" applyFont="1" applyFill="1" applyBorder="1" applyAlignment="1" applyProtection="1">
      <alignment vertical="center"/>
      <protection locked="0"/>
    </xf>
    <xf numFmtId="178" fontId="13" fillId="0" borderId="42" xfId="0" applyNumberFormat="1" applyFont="1" applyFill="1" applyBorder="1" applyAlignment="1" applyProtection="1">
      <alignment vertical="center"/>
      <protection locked="0"/>
    </xf>
    <xf numFmtId="178" fontId="13" fillId="0" borderId="203" xfId="0" applyNumberFormat="1" applyFont="1" applyFill="1" applyBorder="1" applyAlignment="1" applyProtection="1">
      <alignment vertical="center"/>
      <protection locked="0"/>
    </xf>
    <xf numFmtId="178" fontId="13" fillId="0" borderId="11" xfId="0" applyNumberFormat="1" applyFont="1" applyFill="1" applyBorder="1" applyAlignment="1" applyProtection="1">
      <alignment vertical="center"/>
      <protection locked="0"/>
    </xf>
    <xf numFmtId="178" fontId="13" fillId="0" borderId="10" xfId="0" applyNumberFormat="1" applyFont="1" applyFill="1" applyBorder="1" applyAlignment="1" applyProtection="1">
      <alignment vertical="center"/>
      <protection locked="0"/>
    </xf>
    <xf numFmtId="178" fontId="13" fillId="0" borderId="102" xfId="0" applyNumberFormat="1" applyFont="1" applyFill="1" applyBorder="1" applyAlignment="1" applyProtection="1">
      <alignment vertical="center"/>
      <protection locked="0"/>
    </xf>
    <xf numFmtId="178" fontId="11" fillId="0" borderId="53" xfId="0" applyNumberFormat="1" applyFont="1" applyFill="1" applyBorder="1" applyAlignment="1" applyProtection="1">
      <alignment vertical="center"/>
      <protection locked="0"/>
    </xf>
    <xf numFmtId="178" fontId="11" fillId="0" borderId="54" xfId="0" applyNumberFormat="1" applyFont="1" applyFill="1" applyBorder="1" applyAlignment="1" applyProtection="1">
      <alignment vertical="center"/>
      <protection locked="0"/>
    </xf>
    <xf numFmtId="178" fontId="11" fillId="0" borderId="55" xfId="0" applyNumberFormat="1" applyFont="1" applyFill="1" applyBorder="1" applyAlignment="1" applyProtection="1">
      <alignment vertical="center"/>
      <protection locked="0"/>
    </xf>
    <xf numFmtId="178" fontId="11" fillId="0" borderId="57" xfId="0" applyNumberFormat="1" applyFont="1" applyFill="1" applyBorder="1" applyAlignment="1" applyProtection="1">
      <alignment vertical="center"/>
      <protection locked="0"/>
    </xf>
    <xf numFmtId="178" fontId="11" fillId="0" borderId="104" xfId="0" applyNumberFormat="1" applyFont="1" applyFill="1" applyBorder="1" applyAlignment="1" applyProtection="1">
      <alignment vertical="center"/>
      <protection locked="0"/>
    </xf>
    <xf numFmtId="178" fontId="11" fillId="0" borderId="22" xfId="0" applyNumberFormat="1" applyFont="1" applyFill="1" applyBorder="1" applyAlignment="1" applyProtection="1">
      <alignment vertical="center"/>
      <protection locked="0"/>
    </xf>
    <xf numFmtId="178" fontId="11" fillId="0" borderId="21" xfId="0" applyNumberFormat="1" applyFont="1" applyFill="1" applyBorder="1" applyAlignment="1" applyProtection="1">
      <alignment vertical="center"/>
      <protection locked="0"/>
    </xf>
    <xf numFmtId="178" fontId="11" fillId="0" borderId="56" xfId="0" applyNumberFormat="1" applyFont="1" applyFill="1" applyBorder="1" applyAlignment="1" applyProtection="1">
      <alignment vertical="center"/>
      <protection locked="0"/>
    </xf>
    <xf numFmtId="178" fontId="11" fillId="0" borderId="101" xfId="0" applyNumberFormat="1" applyFont="1" applyFill="1" applyBorder="1" applyAlignment="1" applyProtection="1">
      <alignment vertical="center"/>
      <protection locked="0"/>
    </xf>
    <xf numFmtId="178" fontId="11" fillId="0" borderId="244" xfId="0" applyNumberFormat="1" applyFont="1" applyFill="1" applyBorder="1" applyAlignment="1" applyProtection="1">
      <alignment vertical="center"/>
      <protection locked="0"/>
    </xf>
    <xf numFmtId="178" fontId="11" fillId="0" borderId="33" xfId="0" applyNumberFormat="1" applyFont="1" applyFill="1" applyBorder="1" applyAlignment="1" applyProtection="1">
      <alignment vertical="center"/>
      <protection locked="0"/>
    </xf>
    <xf numFmtId="178" fontId="11" fillId="0" borderId="34" xfId="0" applyNumberFormat="1" applyFont="1" applyFill="1" applyBorder="1" applyAlignment="1" applyProtection="1">
      <alignment vertical="center"/>
      <protection locked="0"/>
    </xf>
    <xf numFmtId="178" fontId="11" fillId="0" borderId="36" xfId="0" applyNumberFormat="1" applyFont="1" applyFill="1" applyBorder="1" applyAlignment="1" applyProtection="1">
      <alignment vertical="center"/>
      <protection locked="0"/>
    </xf>
    <xf numFmtId="178" fontId="11" fillId="0" borderId="105" xfId="0" applyNumberFormat="1" applyFont="1" applyFill="1" applyBorder="1" applyAlignment="1" applyProtection="1">
      <alignment vertical="center"/>
      <protection locked="0"/>
    </xf>
    <xf numFmtId="178" fontId="11" fillId="0" borderId="3" xfId="0" applyNumberFormat="1" applyFont="1" applyFill="1" applyBorder="1" applyAlignment="1" applyProtection="1">
      <alignment vertical="center"/>
      <protection locked="0"/>
    </xf>
    <xf numFmtId="178" fontId="11" fillId="0" borderId="2" xfId="0" applyNumberFormat="1" applyFont="1" applyFill="1" applyBorder="1" applyAlignment="1" applyProtection="1">
      <alignment vertical="center"/>
      <protection locked="0"/>
    </xf>
    <xf numFmtId="178" fontId="11" fillId="0" borderId="35" xfId="0" applyNumberFormat="1" applyFont="1" applyFill="1" applyBorder="1" applyAlignment="1" applyProtection="1">
      <alignment vertical="center"/>
      <protection locked="0"/>
    </xf>
    <xf numFmtId="178" fontId="11" fillId="0" borderId="106" xfId="0" applyNumberFormat="1" applyFont="1" applyFill="1" applyBorder="1" applyAlignment="1" applyProtection="1">
      <alignment vertical="center"/>
      <protection locked="0"/>
    </xf>
    <xf numFmtId="178" fontId="11" fillId="0" borderId="41" xfId="0" applyNumberFormat="1" applyFont="1" applyFill="1" applyBorder="1" applyAlignment="1" applyProtection="1">
      <alignment vertical="center"/>
      <protection locked="0"/>
    </xf>
    <xf numFmtId="178" fontId="11" fillId="0" borderId="44" xfId="0" applyNumberFormat="1" applyFont="1" applyFill="1" applyBorder="1" applyAlignment="1" applyProtection="1">
      <alignment vertical="center"/>
      <protection locked="0"/>
    </xf>
    <xf numFmtId="178" fontId="11" fillId="0" borderId="216" xfId="0" applyNumberFormat="1" applyFont="1" applyFill="1" applyBorder="1" applyAlignment="1" applyProtection="1">
      <alignment vertical="center"/>
      <protection locked="0"/>
    </xf>
    <xf numFmtId="178" fontId="11" fillId="0" borderId="217" xfId="0" applyNumberFormat="1" applyFont="1" applyFill="1" applyBorder="1" applyAlignment="1" applyProtection="1">
      <alignment vertical="center"/>
      <protection locked="0"/>
    </xf>
    <xf numFmtId="178" fontId="11" fillId="0" borderId="218" xfId="0" applyNumberFormat="1" applyFont="1" applyFill="1" applyBorder="1" applyAlignment="1" applyProtection="1">
      <alignment vertical="center"/>
      <protection locked="0"/>
    </xf>
    <xf numFmtId="178" fontId="11" fillId="0" borderId="221" xfId="0" applyNumberFormat="1" applyFont="1" applyFill="1" applyBorder="1" applyAlignment="1" applyProtection="1">
      <alignment vertical="center"/>
      <protection locked="0"/>
    </xf>
    <xf numFmtId="178" fontId="11" fillId="0" borderId="264" xfId="0" applyNumberFormat="1" applyFont="1" applyFill="1" applyBorder="1" applyAlignment="1" applyProtection="1">
      <alignment vertical="center"/>
      <protection locked="0"/>
    </xf>
    <xf numFmtId="178" fontId="11" fillId="0" borderId="111" xfId="0" applyNumberFormat="1" applyFont="1" applyFill="1" applyBorder="1" applyAlignment="1" applyProtection="1">
      <alignment vertical="center"/>
      <protection locked="0"/>
    </xf>
    <xf numFmtId="178" fontId="11" fillId="0" borderId="108" xfId="0" applyNumberFormat="1" applyFont="1" applyFill="1" applyBorder="1" applyAlignment="1" applyProtection="1">
      <alignment vertical="center"/>
      <protection locked="0"/>
    </xf>
    <xf numFmtId="178" fontId="11" fillId="0" borderId="65" xfId="0" applyNumberFormat="1" applyFont="1" applyFill="1" applyBorder="1" applyAlignment="1" applyProtection="1">
      <alignment vertical="center"/>
      <protection locked="0"/>
    </xf>
    <xf numFmtId="178" fontId="11" fillId="0" borderId="59" xfId="0" applyNumberFormat="1" applyFont="1" applyFill="1" applyBorder="1" applyAlignment="1" applyProtection="1">
      <alignment vertical="center"/>
      <protection locked="0"/>
    </xf>
    <xf numFmtId="178" fontId="11" fillId="0" borderId="71" xfId="0" applyNumberFormat="1" applyFont="1" applyFill="1" applyBorder="1" applyAlignment="1" applyProtection="1">
      <alignment vertical="center"/>
      <protection locked="0"/>
    </xf>
    <xf numFmtId="178" fontId="11" fillId="0" borderId="201" xfId="0" applyNumberFormat="1" applyFont="1" applyFill="1" applyBorder="1" applyAlignment="1" applyProtection="1">
      <alignment vertical="center"/>
      <protection locked="0"/>
    </xf>
    <xf numFmtId="178" fontId="11" fillId="0" borderId="72" xfId="0" applyNumberFormat="1" applyFont="1" applyFill="1" applyBorder="1" applyAlignment="1" applyProtection="1">
      <alignment vertical="center"/>
      <protection locked="0"/>
    </xf>
    <xf numFmtId="178" fontId="11" fillId="0" borderId="77" xfId="0" applyNumberFormat="1" applyFont="1" applyFill="1" applyBorder="1" applyAlignment="1" applyProtection="1">
      <alignment vertical="center"/>
      <protection locked="0"/>
    </xf>
    <xf numFmtId="178" fontId="11" fillId="0" borderId="207" xfId="0" applyNumberFormat="1" applyFont="1" applyFill="1" applyBorder="1" applyAlignment="1" applyProtection="1">
      <alignment vertical="center"/>
      <protection locked="0"/>
    </xf>
    <xf numFmtId="178" fontId="11" fillId="0" borderId="70" xfId="0" applyNumberFormat="1" applyFont="1" applyFill="1" applyBorder="1" applyAlignment="1" applyProtection="1">
      <alignment vertical="center"/>
      <protection locked="0"/>
    </xf>
    <xf numFmtId="178" fontId="11" fillId="0" borderId="15" xfId="0" applyNumberFormat="1" applyFont="1" applyFill="1" applyBorder="1" applyAlignment="1" applyProtection="1">
      <alignment vertical="center"/>
      <protection locked="0"/>
    </xf>
    <xf numFmtId="178" fontId="11" fillId="0" borderId="256" xfId="0" applyNumberFormat="1" applyFont="1" applyFill="1" applyBorder="1" applyAlignment="1" applyProtection="1">
      <alignment vertical="center"/>
      <protection locked="0"/>
    </xf>
    <xf numFmtId="178" fontId="6" fillId="0" borderId="41" xfId="9" applyNumberFormat="1" applyFont="1" applyFill="1" applyBorder="1" applyAlignment="1" applyProtection="1">
      <alignment vertical="center" justifyLastLine="1"/>
      <protection locked="0"/>
    </xf>
    <xf numFmtId="178" fontId="6" fillId="0" borderId="40" xfId="9" applyNumberFormat="1" applyFont="1" applyFill="1" applyBorder="1" applyAlignment="1" applyProtection="1">
      <alignment vertical="center" justifyLastLine="1"/>
      <protection locked="0"/>
    </xf>
    <xf numFmtId="178" fontId="6" fillId="0" borderId="203" xfId="9" applyNumberFormat="1" applyFont="1" applyFill="1" applyBorder="1" applyAlignment="1" applyProtection="1">
      <alignment vertical="center" justifyLastLine="1"/>
      <protection locked="0"/>
    </xf>
    <xf numFmtId="178" fontId="6" fillId="0" borderId="37" xfId="9" applyNumberFormat="1" applyFont="1" applyFill="1" applyBorder="1" applyAlignment="1" applyProtection="1">
      <alignment vertical="center" justifyLastLine="1"/>
      <protection locked="0"/>
    </xf>
    <xf numFmtId="178" fontId="6" fillId="0" borderId="10" xfId="9" applyNumberFormat="1" applyFont="1" applyFill="1" applyBorder="1" applyAlignment="1" applyProtection="1">
      <alignment vertical="center" wrapText="1" justifyLastLine="1"/>
      <protection locked="0"/>
    </xf>
    <xf numFmtId="178" fontId="6" fillId="0" borderId="39" xfId="9" applyNumberFormat="1" applyFont="1" applyFill="1" applyBorder="1" applyAlignment="1" applyProtection="1">
      <alignment vertical="center"/>
      <protection locked="0"/>
    </xf>
    <xf numFmtId="178" fontId="6" fillId="0" borderId="32" xfId="9" applyNumberFormat="1" applyFont="1" applyFill="1" applyBorder="1" applyAlignment="1" applyProtection="1">
      <alignment vertical="center"/>
      <protection locked="0"/>
    </xf>
    <xf numFmtId="178" fontId="6" fillId="0" borderId="103" xfId="9" applyNumberFormat="1" applyFont="1" applyFill="1" applyBorder="1" applyAlignment="1" applyProtection="1">
      <alignment vertical="center"/>
      <protection locked="0"/>
    </xf>
    <xf numFmtId="178" fontId="6" fillId="0" borderId="256" xfId="9" applyNumberFormat="1" applyFont="1" applyFill="1" applyBorder="1" applyAlignment="1" applyProtection="1">
      <alignment vertical="center"/>
    </xf>
    <xf numFmtId="178" fontId="6" fillId="0" borderId="73" xfId="9" applyNumberFormat="1" applyFont="1" applyFill="1" applyBorder="1" applyAlignment="1" applyProtection="1">
      <alignment vertical="center" justifyLastLine="1"/>
      <protection locked="0"/>
    </xf>
    <xf numFmtId="178" fontId="6" fillId="0" borderId="82" xfId="9" applyNumberFormat="1" applyFont="1" applyFill="1" applyBorder="1" applyAlignment="1" applyProtection="1">
      <alignment vertical="center" justifyLastLine="1"/>
      <protection locked="0"/>
    </xf>
    <xf numFmtId="178" fontId="6" fillId="0" borderId="112" xfId="9" applyNumberFormat="1" applyFont="1" applyFill="1" applyBorder="1" applyAlignment="1" applyProtection="1">
      <alignment vertical="center" justifyLastLine="1"/>
      <protection locked="0"/>
    </xf>
    <xf numFmtId="178" fontId="6" fillId="0" borderId="74" xfId="9" applyNumberFormat="1" applyFont="1" applyFill="1" applyBorder="1" applyAlignment="1" applyProtection="1">
      <alignment vertical="center" justifyLastLine="1"/>
      <protection locked="0"/>
    </xf>
    <xf numFmtId="178" fontId="6" fillId="0" borderId="75" xfId="9" applyNumberFormat="1" applyFont="1" applyFill="1" applyBorder="1" applyAlignment="1" applyProtection="1">
      <alignment vertical="center" wrapText="1" justifyLastLine="1"/>
      <protection locked="0"/>
    </xf>
    <xf numFmtId="178" fontId="6" fillId="0" borderId="81" xfId="9" applyNumberFormat="1" applyFont="1" applyFill="1" applyBorder="1" applyAlignment="1" applyProtection="1">
      <alignment vertical="center"/>
      <protection locked="0"/>
    </xf>
    <xf numFmtId="178" fontId="6" fillId="0" borderId="118" xfId="9" applyNumberFormat="1" applyFont="1" applyFill="1" applyBorder="1" applyAlignment="1" applyProtection="1">
      <alignment vertical="center"/>
      <protection locked="0"/>
    </xf>
    <xf numFmtId="178" fontId="6" fillId="0" borderId="28" xfId="9" applyNumberFormat="1" applyFont="1" applyFill="1" applyBorder="1" applyAlignment="1" applyProtection="1">
      <alignment vertical="center"/>
      <protection locked="0"/>
    </xf>
    <xf numFmtId="178" fontId="6" fillId="0" borderId="25" xfId="9" applyNumberFormat="1" applyFont="1" applyFill="1" applyBorder="1" applyAlignment="1" applyProtection="1">
      <alignment vertical="center"/>
      <protection locked="0"/>
    </xf>
    <xf numFmtId="178" fontId="6" fillId="0" borderId="100" xfId="9" applyNumberFormat="1" applyFont="1" applyFill="1" applyBorder="1" applyAlignment="1" applyProtection="1">
      <alignment vertical="center"/>
      <protection locked="0"/>
    </xf>
    <xf numFmtId="178" fontId="6" fillId="0" borderId="26" xfId="9" applyNumberFormat="1" applyFont="1" applyFill="1" applyBorder="1" applyAlignment="1" applyProtection="1">
      <alignment vertical="center"/>
      <protection locked="0"/>
    </xf>
    <xf numFmtId="178" fontId="6" fillId="0" borderId="50" xfId="9" applyNumberFormat="1" applyFont="1" applyFill="1" applyBorder="1" applyAlignment="1" applyProtection="1">
      <alignment vertical="center"/>
      <protection locked="0"/>
    </xf>
    <xf numFmtId="178" fontId="6" fillId="0" borderId="24" xfId="9" applyNumberFormat="1" applyFont="1" applyFill="1" applyBorder="1" applyAlignment="1" applyProtection="1">
      <alignment vertical="center"/>
      <protection locked="0"/>
    </xf>
    <xf numFmtId="178" fontId="6" fillId="0" borderId="107" xfId="9" applyNumberFormat="1" applyFont="1" applyFill="1" applyBorder="1" applyAlignment="1" applyProtection="1">
      <alignment vertical="center"/>
      <protection locked="0"/>
    </xf>
    <xf numFmtId="178" fontId="6" fillId="0" borderId="41" xfId="9" applyNumberFormat="1" applyFont="1" applyFill="1" applyBorder="1" applyAlignment="1" applyProtection="1">
      <alignment vertical="center"/>
      <protection locked="0"/>
    </xf>
    <xf numFmtId="178" fontId="6" fillId="0" borderId="71" xfId="9" applyNumberFormat="1" applyFont="1" applyFill="1" applyBorder="1" applyAlignment="1" applyProtection="1">
      <alignment vertical="center"/>
      <protection locked="0"/>
    </xf>
    <xf numFmtId="178" fontId="6" fillId="0" borderId="79" xfId="9" applyNumberFormat="1" applyFont="1" applyFill="1" applyBorder="1" applyAlignment="1" applyProtection="1">
      <alignment vertical="center"/>
      <protection locked="0"/>
    </xf>
    <xf numFmtId="178" fontId="6" fillId="0" borderId="203" xfId="0" applyNumberFormat="1" applyFont="1" applyFill="1" applyBorder="1" applyAlignment="1" applyProtection="1">
      <alignment vertical="center"/>
      <protection locked="0"/>
    </xf>
    <xf numFmtId="178" fontId="6" fillId="0" borderId="11" xfId="0" applyNumberFormat="1" applyFont="1" applyFill="1" applyBorder="1" applyAlignment="1" applyProtection="1">
      <alignment vertical="center"/>
      <protection locked="0"/>
    </xf>
    <xf numFmtId="178" fontId="6" fillId="0" borderId="102" xfId="0" applyNumberFormat="1" applyFont="1" applyFill="1" applyBorder="1" applyAlignment="1" applyProtection="1">
      <alignment vertical="center"/>
      <protection locked="0"/>
    </xf>
    <xf numFmtId="178" fontId="6" fillId="0" borderId="207" xfId="0" applyNumberFormat="1" applyFont="1" applyFill="1" applyBorder="1" applyAlignment="1" applyProtection="1">
      <alignment vertical="center"/>
      <protection locked="0"/>
    </xf>
    <xf numFmtId="178" fontId="6" fillId="0" borderId="70" xfId="0" applyNumberFormat="1" applyFont="1" applyFill="1" applyBorder="1" applyAlignment="1" applyProtection="1">
      <alignment vertical="center"/>
      <protection locked="0"/>
    </xf>
    <xf numFmtId="178" fontId="6" fillId="0" borderId="256" xfId="0" applyNumberFormat="1" applyFont="1" applyFill="1" applyBorder="1" applyAlignment="1" applyProtection="1">
      <alignment vertical="center"/>
      <protection locked="0"/>
    </xf>
    <xf numFmtId="176" fontId="6" fillId="0" borderId="44" xfId="0" applyNumberFormat="1" applyFont="1" applyFill="1" applyBorder="1" applyAlignment="1" applyProtection="1">
      <alignment vertical="center" shrinkToFit="1"/>
      <protection locked="0"/>
    </xf>
    <xf numFmtId="176" fontId="6" fillId="0" borderId="45" xfId="0" applyNumberFormat="1" applyFont="1" applyFill="1" applyBorder="1" applyAlignment="1" applyProtection="1">
      <alignment vertical="center" shrinkToFit="1"/>
      <protection locked="0"/>
    </xf>
    <xf numFmtId="176" fontId="6" fillId="0" borderId="64" xfId="0" applyNumberFormat="1" applyFont="1" applyFill="1" applyBorder="1" applyAlignment="1" applyProtection="1">
      <alignment vertical="center" shrinkToFit="1"/>
    </xf>
    <xf numFmtId="176" fontId="6" fillId="0" borderId="44" xfId="0" applyNumberFormat="1" applyFont="1" applyFill="1" applyBorder="1" applyAlignment="1" applyProtection="1">
      <alignment vertical="center" shrinkToFit="1"/>
    </xf>
    <xf numFmtId="176" fontId="6" fillId="0" borderId="45" xfId="0" applyNumberFormat="1" applyFont="1" applyFill="1" applyBorder="1" applyAlignment="1" applyProtection="1">
      <alignment vertical="center" shrinkToFit="1"/>
    </xf>
    <xf numFmtId="176" fontId="6" fillId="0" borderId="43" xfId="0" applyNumberFormat="1" applyFont="1" applyFill="1" applyBorder="1" applyAlignment="1" applyProtection="1">
      <alignment vertical="center" shrinkToFit="1"/>
    </xf>
    <xf numFmtId="177" fontId="6" fillId="0" borderId="43" xfId="0" applyNumberFormat="1" applyFont="1" applyFill="1" applyBorder="1" applyAlignment="1" applyProtection="1">
      <alignment vertical="center" shrinkToFit="1"/>
      <protection locked="0"/>
    </xf>
    <xf numFmtId="176" fontId="6" fillId="0" borderId="41" xfId="0" applyNumberFormat="1" applyFont="1" applyFill="1" applyBorder="1" applyAlignment="1" applyProtection="1">
      <alignment vertical="center" shrinkToFit="1"/>
      <protection locked="0"/>
    </xf>
    <xf numFmtId="176" fontId="6" fillId="0" borderId="37" xfId="0" applyNumberFormat="1" applyFont="1" applyFill="1" applyBorder="1" applyAlignment="1" applyProtection="1">
      <alignment vertical="center" shrinkToFit="1"/>
      <protection locked="0"/>
    </xf>
    <xf numFmtId="176" fontId="6" fillId="0" borderId="10" xfId="0" applyNumberFormat="1" applyFont="1" applyFill="1" applyBorder="1" applyAlignment="1" applyProtection="1">
      <alignment vertical="center" shrinkToFit="1"/>
    </xf>
    <xf numFmtId="176" fontId="6" fillId="0" borderId="41" xfId="0" applyNumberFormat="1" applyFont="1" applyFill="1" applyBorder="1" applyAlignment="1" applyProtection="1">
      <alignment vertical="center" shrinkToFit="1"/>
    </xf>
    <xf numFmtId="176" fontId="6" fillId="0" borderId="37" xfId="0" applyNumberFormat="1" applyFont="1" applyFill="1" applyBorder="1" applyAlignment="1" applyProtection="1">
      <alignment vertical="center" shrinkToFit="1"/>
    </xf>
    <xf numFmtId="176" fontId="6" fillId="0" borderId="32" xfId="0" applyNumberFormat="1" applyFont="1" applyFill="1" applyBorder="1" applyAlignment="1" applyProtection="1">
      <alignment vertical="center" shrinkToFit="1"/>
    </xf>
    <xf numFmtId="177" fontId="6" fillId="0" borderId="32" xfId="0" applyNumberFormat="1" applyFont="1" applyFill="1" applyBorder="1" applyAlignment="1" applyProtection="1">
      <alignment vertical="center" shrinkToFit="1"/>
      <protection locked="0"/>
    </xf>
    <xf numFmtId="176" fontId="6" fillId="0" borderId="79" xfId="0" applyNumberFormat="1" applyFont="1" applyFill="1" applyBorder="1" applyAlignment="1" applyProtection="1">
      <alignment vertical="center" shrinkToFit="1"/>
    </xf>
    <xf numFmtId="176" fontId="6" fillId="0" borderId="72" xfId="0" applyNumberFormat="1" applyFont="1" applyFill="1" applyBorder="1" applyAlignment="1" applyProtection="1">
      <alignment vertical="center" shrinkToFit="1"/>
    </xf>
    <xf numFmtId="176" fontId="6" fillId="0" borderId="15" xfId="0" applyNumberFormat="1" applyFont="1" applyFill="1" applyBorder="1" applyAlignment="1" applyProtection="1">
      <alignment vertical="center" shrinkToFit="1"/>
    </xf>
    <xf numFmtId="176" fontId="6" fillId="0" borderId="18" xfId="0" applyNumberFormat="1" applyFont="1" applyFill="1" applyBorder="1" applyAlignment="1" applyProtection="1">
      <alignment vertical="center" shrinkToFit="1"/>
    </xf>
    <xf numFmtId="177" fontId="6" fillId="0" borderId="18" xfId="0" applyNumberFormat="1" applyFont="1" applyFill="1" applyBorder="1" applyAlignment="1" applyProtection="1">
      <alignment vertical="center" shrinkToFit="1"/>
    </xf>
    <xf numFmtId="176" fontId="6" fillId="0" borderId="70" xfId="0" applyNumberFormat="1" applyFont="1" applyFill="1" applyBorder="1" applyAlignment="1" applyProtection="1">
      <alignment vertical="center" shrinkToFit="1"/>
    </xf>
    <xf numFmtId="176" fontId="6" fillId="0" borderId="98" xfId="0" applyNumberFormat="1" applyFont="1" applyFill="1" applyBorder="1" applyAlignment="1" applyProtection="1">
      <alignment vertical="center" shrinkToFit="1"/>
    </xf>
    <xf numFmtId="176" fontId="6" fillId="0" borderId="77" xfId="0" applyNumberFormat="1" applyFont="1" applyFill="1" applyBorder="1" applyAlignment="1" applyProtection="1">
      <alignment vertical="center" shrinkToFit="1"/>
    </xf>
    <xf numFmtId="177" fontId="6" fillId="0" borderId="43" xfId="0" applyNumberFormat="1" applyFont="1" applyFill="1" applyBorder="1" applyAlignment="1" applyProtection="1">
      <alignment vertical="center" shrinkToFit="1"/>
    </xf>
    <xf numFmtId="176" fontId="6" fillId="0" borderId="58" xfId="0" applyNumberFormat="1" applyFont="1" applyFill="1" applyBorder="1" applyAlignment="1" applyProtection="1">
      <alignment vertical="center" shrinkToFit="1"/>
    </xf>
    <xf numFmtId="176" fontId="6" fillId="0" borderId="71" xfId="0" applyNumberFormat="1" applyFont="1" applyFill="1" applyBorder="1" applyAlignment="1" applyProtection="1">
      <alignment vertical="center" shrinkToFit="1"/>
      <protection locked="0"/>
    </xf>
    <xf numFmtId="176" fontId="6" fillId="0" borderId="72" xfId="0" applyNumberFormat="1" applyFont="1" applyFill="1" applyBorder="1" applyAlignment="1" applyProtection="1">
      <alignment vertical="center" shrinkToFit="1"/>
      <protection locked="0"/>
    </xf>
    <xf numFmtId="176" fontId="6" fillId="0" borderId="79" xfId="0" applyNumberFormat="1" applyFont="1" applyFill="1" applyBorder="1" applyAlignment="1" applyProtection="1">
      <alignment vertical="center" shrinkToFit="1"/>
      <protection locked="0"/>
    </xf>
    <xf numFmtId="176" fontId="6" fillId="0" borderId="115" xfId="0" applyNumberFormat="1" applyFont="1" applyFill="1" applyBorder="1" applyAlignment="1" applyProtection="1">
      <alignment vertical="center" shrinkToFit="1"/>
    </xf>
    <xf numFmtId="177" fontId="6" fillId="0" borderId="78" xfId="0" applyNumberFormat="1" applyFont="1" applyFill="1" applyBorder="1" applyAlignment="1" applyProtection="1">
      <alignment vertical="center" shrinkToFit="1"/>
      <protection locked="0"/>
    </xf>
    <xf numFmtId="176" fontId="6" fillId="0" borderId="39" xfId="0" applyNumberFormat="1" applyFont="1" applyFill="1" applyBorder="1" applyAlignment="1" applyProtection="1">
      <alignment vertical="center" shrinkToFit="1"/>
      <protection locked="0"/>
    </xf>
    <xf numFmtId="176" fontId="6" fillId="0" borderId="11" xfId="0" applyNumberFormat="1" applyFont="1" applyFill="1" applyBorder="1" applyAlignment="1" applyProtection="1">
      <alignment vertical="center" shrinkToFit="1"/>
    </xf>
    <xf numFmtId="176" fontId="6" fillId="0" borderId="42" xfId="0" applyNumberFormat="1" applyFont="1" applyFill="1" applyBorder="1" applyAlignment="1" applyProtection="1">
      <alignment vertical="center" shrinkToFit="1"/>
      <protection locked="0"/>
    </xf>
    <xf numFmtId="176" fontId="6" fillId="0" borderId="42" xfId="0" applyNumberFormat="1" applyFont="1" applyFill="1" applyBorder="1" applyAlignment="1" applyProtection="1">
      <alignment vertical="center" shrinkToFit="1"/>
    </xf>
    <xf numFmtId="177" fontId="6" fillId="0" borderId="19" xfId="0" applyNumberFormat="1" applyFont="1" applyFill="1" applyBorder="1" applyAlignment="1" applyProtection="1">
      <alignment vertical="center" shrinkToFit="1"/>
      <protection locked="0"/>
    </xf>
    <xf numFmtId="176" fontId="6" fillId="0" borderId="62" xfId="0" applyNumberFormat="1" applyFont="1" applyFill="1" applyBorder="1" applyAlignment="1" applyProtection="1">
      <alignment vertical="center" shrinkToFit="1"/>
    </xf>
    <xf numFmtId="177" fontId="6" fillId="0" borderId="69" xfId="0" applyNumberFormat="1" applyFont="1" applyFill="1" applyBorder="1" applyAlignment="1" applyProtection="1">
      <alignment vertical="center" shrinkToFit="1"/>
      <protection locked="0"/>
    </xf>
    <xf numFmtId="176" fontId="6" fillId="0" borderId="73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6" xfId="0" applyNumberFormat="1" applyFont="1" applyFill="1" applyBorder="1" applyAlignment="1" applyProtection="1">
      <alignment horizontal="right" vertical="center" shrinkToFit="1"/>
    </xf>
    <xf numFmtId="176" fontId="6" fillId="0" borderId="4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5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1" xfId="0" applyNumberFormat="1" applyFont="1" applyFill="1" applyBorder="1" applyAlignment="1" applyProtection="1">
      <alignment horizontal="right" vertical="center" shrinkToFit="1"/>
    </xf>
    <xf numFmtId="176" fontId="6" fillId="0" borderId="73" xfId="0" applyNumberFormat="1" applyFont="1" applyFill="1" applyBorder="1" applyAlignment="1" applyProtection="1">
      <alignment vertical="center" shrinkToFit="1"/>
      <protection locked="0"/>
    </xf>
    <xf numFmtId="176" fontId="6" fillId="0" borderId="74" xfId="0" applyNumberFormat="1" applyFont="1" applyFill="1" applyBorder="1" applyAlignment="1" applyProtection="1">
      <alignment vertical="center" shrinkToFit="1"/>
      <protection locked="0"/>
    </xf>
    <xf numFmtId="176" fontId="6" fillId="0" borderId="75" xfId="0" applyNumberFormat="1" applyFont="1" applyFill="1" applyBorder="1" applyAlignment="1" applyProtection="1">
      <alignment vertical="center" shrinkToFit="1"/>
    </xf>
    <xf numFmtId="176" fontId="6" fillId="0" borderId="73" xfId="0" applyNumberFormat="1" applyFont="1" applyFill="1" applyBorder="1" applyAlignment="1" applyProtection="1">
      <alignment vertical="center" shrinkToFit="1"/>
    </xf>
    <xf numFmtId="176" fontId="6" fillId="0" borderId="74" xfId="0" applyNumberFormat="1" applyFont="1" applyFill="1" applyBorder="1" applyAlignment="1" applyProtection="1">
      <alignment vertical="center" shrinkToFit="1"/>
    </xf>
    <xf numFmtId="176" fontId="6" fillId="0" borderId="80" xfId="0" applyNumberFormat="1" applyFont="1" applyFill="1" applyBorder="1" applyAlignment="1" applyProtection="1">
      <alignment vertical="center" shrinkToFit="1"/>
    </xf>
    <xf numFmtId="177" fontId="6" fillId="0" borderId="84" xfId="0" applyNumberFormat="1" applyFont="1" applyFill="1" applyBorder="1" applyAlignment="1" applyProtection="1">
      <alignment vertical="center" shrinkToFit="1"/>
      <protection locked="0"/>
    </xf>
    <xf numFmtId="177" fontId="6" fillId="0" borderId="78" xfId="0" applyNumberFormat="1" applyFont="1" applyFill="1" applyBorder="1" applyAlignment="1" applyProtection="1">
      <alignment vertical="center" shrinkToFit="1"/>
    </xf>
    <xf numFmtId="177" fontId="6" fillId="0" borderId="80" xfId="0" applyNumberFormat="1" applyFont="1" applyFill="1" applyBorder="1" applyAlignment="1" applyProtection="1">
      <alignment vertical="center" shrinkToFit="1"/>
      <protection locked="0"/>
    </xf>
    <xf numFmtId="176" fontId="6" fillId="0" borderId="137" xfId="0" applyNumberFormat="1" applyFont="1" applyFill="1" applyBorder="1" applyAlignment="1" applyProtection="1">
      <alignment vertical="center" shrinkToFit="1"/>
    </xf>
    <xf numFmtId="176" fontId="6" fillId="0" borderId="138" xfId="0" applyNumberFormat="1" applyFont="1" applyFill="1" applyBorder="1" applyAlignment="1" applyProtection="1">
      <alignment vertical="center" shrinkToFit="1"/>
    </xf>
    <xf numFmtId="176" fontId="6" fillId="0" borderId="139" xfId="0" applyNumberFormat="1" applyFont="1" applyFill="1" applyBorder="1" applyAlignment="1" applyProtection="1">
      <alignment vertical="center" shrinkToFit="1"/>
    </xf>
    <xf numFmtId="176" fontId="6" fillId="0" borderId="136" xfId="0" applyNumberFormat="1" applyFont="1" applyFill="1" applyBorder="1" applyAlignment="1" applyProtection="1">
      <alignment vertical="center" shrinkToFit="1"/>
    </xf>
    <xf numFmtId="177" fontId="6" fillId="0" borderId="136" xfId="0" applyNumberFormat="1" applyFont="1" applyFill="1" applyBorder="1" applyAlignment="1" applyProtection="1">
      <alignment vertical="center" shrinkToFit="1"/>
    </xf>
    <xf numFmtId="176" fontId="6" fillId="0" borderId="56" xfId="0" applyNumberFormat="1" applyFont="1" applyFill="1" applyBorder="1" applyAlignment="1" applyProtection="1">
      <alignment vertical="center" shrinkToFit="1"/>
    </xf>
    <xf numFmtId="176" fontId="6" fillId="0" borderId="52" xfId="0" applyNumberFormat="1" applyFont="1" applyFill="1" applyBorder="1" applyAlignment="1" applyProtection="1">
      <alignment vertical="center" shrinkToFit="1"/>
    </xf>
    <xf numFmtId="177" fontId="6" fillId="0" borderId="52" xfId="0" applyNumberFormat="1" applyFont="1" applyFill="1" applyBorder="1" applyAlignment="1" applyProtection="1">
      <alignment vertical="center" shrinkToFit="1"/>
    </xf>
    <xf numFmtId="176" fontId="6" fillId="0" borderId="35" xfId="0" applyNumberFormat="1" applyFont="1" applyFill="1" applyBorder="1" applyAlignment="1" applyProtection="1">
      <alignment vertical="center" shrinkToFit="1"/>
      <protection locked="0"/>
    </xf>
    <xf numFmtId="176" fontId="6" fillId="0" borderId="34" xfId="0" applyNumberFormat="1" applyFont="1" applyFill="1" applyBorder="1" applyAlignment="1" applyProtection="1">
      <alignment vertical="center" shrinkToFit="1"/>
      <protection locked="0"/>
    </xf>
    <xf numFmtId="176" fontId="6" fillId="0" borderId="2" xfId="0" applyNumberFormat="1" applyFont="1" applyFill="1" applyBorder="1" applyAlignment="1" applyProtection="1">
      <alignment vertical="center" shrinkToFit="1"/>
    </xf>
    <xf numFmtId="176" fontId="6" fillId="0" borderId="35" xfId="0" applyNumberFormat="1" applyFont="1" applyFill="1" applyBorder="1" applyAlignment="1" applyProtection="1">
      <alignment vertical="center" shrinkToFit="1"/>
    </xf>
    <xf numFmtId="176" fontId="6" fillId="0" borderId="34" xfId="0" applyNumberFormat="1" applyFont="1" applyFill="1" applyBorder="1" applyAlignment="1" applyProtection="1">
      <alignment vertical="center" shrinkToFit="1"/>
    </xf>
    <xf numFmtId="176" fontId="6" fillId="0" borderId="38" xfId="0" applyNumberFormat="1" applyFont="1" applyFill="1" applyBorder="1" applyAlignment="1" applyProtection="1">
      <alignment vertical="center" shrinkToFit="1"/>
    </xf>
    <xf numFmtId="177" fontId="6" fillId="0" borderId="38" xfId="0" applyNumberFormat="1" applyFont="1" applyFill="1" applyBorder="1" applyAlignment="1" applyProtection="1">
      <alignment vertical="center" shrinkToFit="1"/>
      <protection locked="0"/>
    </xf>
    <xf numFmtId="176" fontId="6" fillId="0" borderId="4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7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58" xfId="0" applyNumberFormat="1" applyFont="1" applyFill="1" applyBorder="1" applyAlignment="1" applyProtection="1">
      <alignment horizontal="right" vertical="center" shrinkToFit="1"/>
    </xf>
    <xf numFmtId="176" fontId="6" fillId="0" borderId="81" xfId="0" applyNumberFormat="1" applyFont="1" applyFill="1" applyBorder="1" applyAlignment="1" applyProtection="1">
      <alignment vertical="center" shrinkToFit="1"/>
      <protection locked="0"/>
    </xf>
    <xf numFmtId="176" fontId="6" fillId="0" borderId="16" xfId="0" applyNumberFormat="1" applyFont="1" applyFill="1" applyBorder="1" applyAlignment="1" applyProtection="1">
      <alignment vertical="center" shrinkToFit="1"/>
    </xf>
    <xf numFmtId="176" fontId="6" fillId="0" borderId="12" xfId="0" applyNumberFormat="1" applyFont="1" applyFill="1" applyBorder="1" applyAlignment="1" applyProtection="1">
      <alignment vertical="center" shrinkToFit="1"/>
    </xf>
    <xf numFmtId="177" fontId="6" fillId="0" borderId="18" xfId="0" applyNumberFormat="1" applyFont="1" applyFill="1" applyBorder="1" applyAlignment="1" applyProtection="1">
      <alignment horizontal="right" vertical="center" shrinkToFit="1"/>
    </xf>
    <xf numFmtId="176" fontId="6" fillId="0" borderId="67" xfId="0" applyNumberFormat="1" applyFont="1" applyFill="1" applyBorder="1" applyAlignment="1" applyProtection="1">
      <alignment vertical="center" shrinkToFit="1"/>
      <protection locked="0"/>
    </xf>
    <xf numFmtId="176" fontId="6" fillId="0" borderId="79" xfId="0" applyNumberFormat="1" applyFont="1" applyFill="1" applyBorder="1" applyAlignment="1" applyProtection="1">
      <alignment vertical="center"/>
      <protection locked="0"/>
    </xf>
    <xf numFmtId="176" fontId="6" fillId="0" borderId="72" xfId="0" applyNumberFormat="1" applyFont="1" applyFill="1" applyBorder="1" applyAlignment="1" applyProtection="1">
      <alignment vertical="center"/>
      <protection locked="0"/>
    </xf>
    <xf numFmtId="176" fontId="6" fillId="0" borderId="14" xfId="0" applyNumberFormat="1" applyFont="1" applyFill="1" applyBorder="1" applyAlignment="1" applyProtection="1">
      <alignment vertical="center"/>
    </xf>
    <xf numFmtId="177" fontId="6" fillId="0" borderId="78" xfId="0" applyNumberFormat="1" applyFont="1" applyFill="1" applyBorder="1" applyAlignment="1" applyProtection="1">
      <alignment vertical="center"/>
      <protection locked="0"/>
    </xf>
    <xf numFmtId="176" fontId="6" fillId="0" borderId="41" xfId="0" applyNumberFormat="1" applyFont="1" applyFill="1" applyBorder="1" applyAlignment="1" applyProtection="1">
      <alignment vertical="center"/>
      <protection locked="0"/>
    </xf>
    <xf numFmtId="176" fontId="6" fillId="0" borderId="37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19" xfId="0" applyNumberFormat="1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5" xfId="0" applyFont="1" applyFill="1" applyBorder="1" applyAlignment="1" applyProtection="1">
      <alignment vertical="center"/>
      <protection locked="0"/>
    </xf>
    <xf numFmtId="176" fontId="6" fillId="0" borderId="70" xfId="0" applyNumberFormat="1" applyFont="1" applyFill="1" applyBorder="1" applyAlignment="1" applyProtection="1">
      <alignment vertical="center"/>
      <protection locked="0"/>
    </xf>
    <xf numFmtId="176" fontId="6" fillId="0" borderId="146" xfId="0" applyNumberFormat="1" applyFont="1" applyFill="1" applyBorder="1" applyAlignment="1" applyProtection="1">
      <alignment vertical="center"/>
      <protection locked="0"/>
    </xf>
    <xf numFmtId="176" fontId="6" fillId="0" borderId="58" xfId="0" applyNumberFormat="1" applyFont="1" applyFill="1" applyBorder="1" applyAlignment="1" applyProtection="1">
      <alignment vertical="center"/>
      <protection locked="0"/>
    </xf>
    <xf numFmtId="176" fontId="6" fillId="0" borderId="16" xfId="0" applyNumberFormat="1" applyFont="1" applyFill="1" applyBorder="1" applyAlignment="1" applyProtection="1">
      <alignment vertical="center"/>
      <protection locked="0"/>
    </xf>
    <xf numFmtId="176" fontId="6" fillId="0" borderId="28" xfId="0" applyNumberFormat="1" applyFont="1" applyFill="1" applyBorder="1" applyAlignment="1" applyProtection="1">
      <alignment vertical="center"/>
    </xf>
    <xf numFmtId="176" fontId="6" fillId="0" borderId="26" xfId="0" applyNumberFormat="1" applyFont="1" applyFill="1" applyBorder="1" applyAlignment="1" applyProtection="1">
      <alignment vertical="center"/>
    </xf>
    <xf numFmtId="176" fontId="6" fillId="0" borderId="50" xfId="0" applyNumberFormat="1" applyFont="1" applyFill="1" applyBorder="1" applyAlignment="1" applyProtection="1">
      <alignment vertical="center"/>
    </xf>
    <xf numFmtId="176" fontId="6" fillId="0" borderId="48" xfId="0" applyNumberFormat="1" applyFont="1" applyFill="1" applyBorder="1" applyAlignment="1" applyProtection="1">
      <alignment vertical="center"/>
    </xf>
    <xf numFmtId="177" fontId="6" fillId="0" borderId="63" xfId="0" applyNumberFormat="1" applyFont="1" applyFill="1" applyBorder="1" applyAlignment="1" applyProtection="1">
      <alignment vertical="center"/>
      <protection locked="0"/>
    </xf>
    <xf numFmtId="176" fontId="6" fillId="0" borderId="125" xfId="0" applyNumberFormat="1" applyFont="1" applyFill="1" applyBorder="1" applyAlignment="1" applyProtection="1">
      <alignment vertical="center"/>
      <protection locked="0"/>
    </xf>
    <xf numFmtId="176" fontId="6" fillId="0" borderId="30" xfId="0" applyNumberFormat="1" applyFont="1" applyFill="1" applyBorder="1" applyAlignment="1" applyProtection="1">
      <alignment vertical="center"/>
      <protection locked="0"/>
    </xf>
    <xf numFmtId="178" fontId="6" fillId="0" borderId="35" xfId="0" applyNumberFormat="1" applyFont="1" applyFill="1" applyBorder="1" applyProtection="1">
      <protection locked="0"/>
    </xf>
    <xf numFmtId="178" fontId="6" fillId="0" borderId="33" xfId="0" applyNumberFormat="1" applyFont="1" applyFill="1" applyBorder="1" applyProtection="1">
      <protection locked="0"/>
    </xf>
    <xf numFmtId="178" fontId="6" fillId="0" borderId="105" xfId="0" applyNumberFormat="1" applyFont="1" applyFill="1" applyBorder="1" applyProtection="1">
      <protection locked="0"/>
    </xf>
    <xf numFmtId="178" fontId="6" fillId="0" borderId="35" xfId="0" applyNumberFormat="1" applyFont="1" applyFill="1" applyBorder="1" applyAlignment="1" applyProtection="1">
      <protection locked="0"/>
    </xf>
    <xf numFmtId="178" fontId="6" fillId="0" borderId="34" xfId="0" applyNumberFormat="1" applyFont="1" applyFill="1" applyBorder="1" applyAlignment="1" applyProtection="1">
      <protection locked="0"/>
    </xf>
    <xf numFmtId="178" fontId="6" fillId="0" borderId="33" xfId="0" applyNumberFormat="1" applyFont="1" applyFill="1" applyBorder="1" applyAlignment="1" applyProtection="1">
      <protection locked="0"/>
    </xf>
    <xf numFmtId="178" fontId="6" fillId="0" borderId="105" xfId="0" applyNumberFormat="1" applyFont="1" applyFill="1" applyBorder="1" applyAlignment="1" applyProtection="1">
      <protection locked="0"/>
    </xf>
    <xf numFmtId="178" fontId="6" fillId="0" borderId="36" xfId="0" applyNumberFormat="1" applyFont="1" applyFill="1" applyBorder="1" applyProtection="1">
      <protection locked="0"/>
    </xf>
    <xf numFmtId="178" fontId="6" fillId="0" borderId="34" xfId="0" applyNumberFormat="1" applyFont="1" applyFill="1" applyBorder="1" applyProtection="1">
      <protection locked="0"/>
    </xf>
    <xf numFmtId="178" fontId="6" fillId="0" borderId="2" xfId="0" applyNumberFormat="1" applyFont="1" applyFill="1" applyBorder="1" applyProtection="1">
      <protection locked="0"/>
    </xf>
    <xf numFmtId="178" fontId="6" fillId="0" borderId="95" xfId="0" applyNumberFormat="1" applyFont="1" applyFill="1" applyBorder="1" applyProtection="1">
      <protection locked="0"/>
    </xf>
    <xf numFmtId="178" fontId="6" fillId="0" borderId="106" xfId="0" applyNumberFormat="1" applyFont="1" applyFill="1" applyBorder="1" applyProtection="1">
      <protection locked="0"/>
    </xf>
    <xf numFmtId="178" fontId="6" fillId="0" borderId="177" xfId="0" quotePrefix="1" applyNumberFormat="1" applyFont="1" applyFill="1" applyBorder="1" applyProtection="1">
      <protection locked="0"/>
    </xf>
    <xf numFmtId="178" fontId="6" fillId="0" borderId="156" xfId="0" quotePrefix="1" applyNumberFormat="1" applyFont="1" applyFill="1" applyBorder="1" applyAlignment="1" applyProtection="1">
      <alignment horizontal="right"/>
      <protection locked="0"/>
    </xf>
    <xf numFmtId="178" fontId="6" fillId="0" borderId="156" xfId="0" quotePrefix="1" applyNumberFormat="1" applyFont="1" applyFill="1" applyBorder="1" applyProtection="1">
      <protection locked="0"/>
    </xf>
    <xf numFmtId="178" fontId="6" fillId="0" borderId="156" xfId="0" applyNumberFormat="1" applyFont="1" applyFill="1" applyBorder="1" applyProtection="1">
      <protection locked="0"/>
    </xf>
    <xf numFmtId="178" fontId="6" fillId="0" borderId="178" xfId="0" quotePrefix="1" applyNumberFormat="1" applyFont="1" applyFill="1" applyBorder="1" applyProtection="1">
      <protection locked="0"/>
    </xf>
    <xf numFmtId="178" fontId="6" fillId="0" borderId="155" xfId="0" applyNumberFormat="1" applyFont="1" applyFill="1" applyBorder="1" applyAlignment="1" applyProtection="1">
      <protection locked="0"/>
    </xf>
    <xf numFmtId="178" fontId="6" fillId="0" borderId="157" xfId="0" applyNumberFormat="1" applyFont="1" applyFill="1" applyBorder="1" applyAlignment="1" applyProtection="1">
      <protection locked="0"/>
    </xf>
    <xf numFmtId="178" fontId="6" fillId="0" borderId="156" xfId="0" applyNumberFormat="1" applyFont="1" applyFill="1" applyBorder="1" applyAlignment="1" applyProtection="1">
      <protection locked="0"/>
    </xf>
    <xf numFmtId="178" fontId="6" fillId="0" borderId="178" xfId="0" applyNumberFormat="1" applyFont="1" applyFill="1" applyBorder="1" applyAlignment="1" applyProtection="1">
      <protection locked="0"/>
    </xf>
    <xf numFmtId="178" fontId="6" fillId="0" borderId="177" xfId="0" applyNumberFormat="1" applyFont="1" applyFill="1" applyBorder="1" applyProtection="1">
      <protection locked="0"/>
    </xf>
    <xf numFmtId="178" fontId="6" fillId="0" borderId="156" xfId="0" applyNumberFormat="1" applyFont="1" applyFill="1" applyBorder="1" applyAlignment="1" applyProtection="1">
      <alignment horizontal="right"/>
      <protection locked="0"/>
    </xf>
    <xf numFmtId="178" fontId="6" fillId="0" borderId="178" xfId="0" applyNumberFormat="1" applyFont="1" applyFill="1" applyBorder="1" applyProtection="1">
      <protection locked="0"/>
    </xf>
    <xf numFmtId="178" fontId="6" fillId="0" borderId="173" xfId="0" applyNumberFormat="1" applyFont="1" applyFill="1" applyBorder="1" applyProtection="1">
      <protection locked="0"/>
    </xf>
    <xf numFmtId="178" fontId="6" fillId="0" borderId="174" xfId="0" applyNumberFormat="1" applyFont="1" applyFill="1" applyBorder="1" applyProtection="1">
      <protection locked="0"/>
    </xf>
    <xf numFmtId="178" fontId="6" fillId="0" borderId="175" xfId="0" applyNumberFormat="1" applyFont="1" applyFill="1" applyBorder="1" applyProtection="1">
      <protection locked="0"/>
    </xf>
    <xf numFmtId="178" fontId="6" fillId="0" borderId="173" xfId="0" applyNumberFormat="1" applyFont="1" applyFill="1" applyBorder="1" applyAlignment="1" applyProtection="1">
      <protection locked="0"/>
    </xf>
    <xf numFmtId="178" fontId="6" fillId="0" borderId="176" xfId="0" applyNumberFormat="1" applyFont="1" applyFill="1" applyBorder="1" applyAlignment="1" applyProtection="1">
      <protection locked="0"/>
    </xf>
    <xf numFmtId="178" fontId="6" fillId="0" borderId="174" xfId="0" applyNumberFormat="1" applyFont="1" applyFill="1" applyBorder="1" applyAlignment="1" applyProtection="1">
      <protection locked="0"/>
    </xf>
    <xf numFmtId="178" fontId="6" fillId="0" borderId="175" xfId="0" applyNumberFormat="1" applyFont="1" applyFill="1" applyBorder="1" applyAlignment="1" applyProtection="1">
      <protection locked="0"/>
    </xf>
    <xf numFmtId="178" fontId="6" fillId="0" borderId="122" xfId="0" applyNumberFormat="1" applyFont="1" applyFill="1" applyBorder="1" applyProtection="1">
      <protection locked="0"/>
    </xf>
    <xf numFmtId="178" fontId="6" fillId="0" borderId="120" xfId="0" applyNumberFormat="1" applyFont="1" applyFill="1" applyBorder="1" applyProtection="1">
      <protection locked="0"/>
    </xf>
    <xf numFmtId="178" fontId="6" fillId="0" borderId="123" xfId="0" applyNumberFormat="1" applyFont="1" applyFill="1" applyBorder="1" applyProtection="1">
      <protection locked="0"/>
    </xf>
    <xf numFmtId="178" fontId="6" fillId="0" borderId="129" xfId="0" applyNumberFormat="1" applyFont="1" applyFill="1" applyBorder="1" applyProtection="1">
      <protection locked="0"/>
    </xf>
    <xf numFmtId="178" fontId="6" fillId="0" borderId="121" xfId="0" applyNumberFormat="1" applyFont="1" applyFill="1" applyBorder="1" applyProtection="1">
      <protection locked="0"/>
    </xf>
    <xf numFmtId="178" fontId="6" fillId="0" borderId="119" xfId="0" applyNumberFormat="1" applyFont="1" applyFill="1" applyBorder="1" applyProtection="1">
      <protection locked="0"/>
    </xf>
    <xf numFmtId="178" fontId="6" fillId="0" borderId="149" xfId="0" applyNumberFormat="1" applyFont="1" applyFill="1" applyBorder="1" applyProtection="1">
      <protection locked="0"/>
    </xf>
    <xf numFmtId="178" fontId="6" fillId="0" borderId="180" xfId="0" applyNumberFormat="1" applyFont="1" applyFill="1" applyBorder="1"/>
    <xf numFmtId="178" fontId="6" fillId="0" borderId="181" xfId="0" applyNumberFormat="1" applyFont="1" applyFill="1" applyBorder="1"/>
    <xf numFmtId="178" fontId="6" fillId="0" borderId="182" xfId="0" applyNumberFormat="1" applyFont="1" applyFill="1" applyBorder="1"/>
    <xf numFmtId="178" fontId="6" fillId="0" borderId="40" xfId="0" applyNumberFormat="1" applyFont="1" applyFill="1" applyBorder="1" applyProtection="1">
      <protection locked="0"/>
    </xf>
    <xf numFmtId="178" fontId="6" fillId="0" borderId="82" xfId="0" applyNumberFormat="1" applyFont="1" applyFill="1" applyBorder="1" applyProtection="1">
      <protection locked="0"/>
    </xf>
    <xf numFmtId="178" fontId="6" fillId="0" borderId="177" xfId="0" applyNumberFormat="1" applyFont="1" applyFill="1" applyBorder="1"/>
    <xf numFmtId="178" fontId="6" fillId="0" borderId="156" xfId="0" applyNumberFormat="1" applyFont="1" applyFill="1" applyBorder="1"/>
    <xf numFmtId="178" fontId="6" fillId="0" borderId="157" xfId="0" applyNumberFormat="1" applyFont="1" applyFill="1" applyBorder="1"/>
    <xf numFmtId="178" fontId="6" fillId="0" borderId="41" xfId="0" applyNumberFormat="1" applyFont="1" applyFill="1" applyBorder="1"/>
    <xf numFmtId="178" fontId="6" fillId="0" borderId="40" xfId="0" applyNumberFormat="1" applyFont="1" applyFill="1" applyBorder="1"/>
    <xf numFmtId="178" fontId="6" fillId="0" borderId="37" xfId="0" applyNumberFormat="1" applyFont="1" applyFill="1" applyBorder="1"/>
    <xf numFmtId="178" fontId="6" fillId="0" borderId="46" xfId="0" applyNumberFormat="1" applyFont="1" applyFill="1" applyBorder="1" applyProtection="1">
      <protection locked="0"/>
    </xf>
    <xf numFmtId="178" fontId="6" fillId="0" borderId="68" xfId="0" applyNumberFormat="1" applyFont="1" applyFill="1" applyBorder="1" applyProtection="1">
      <protection locked="0"/>
    </xf>
    <xf numFmtId="178" fontId="6" fillId="0" borderId="87" xfId="0" applyNumberFormat="1" applyFont="1" applyFill="1" applyBorder="1" applyProtection="1">
      <protection locked="0"/>
    </xf>
    <xf numFmtId="178" fontId="6" fillId="0" borderId="90" xfId="0" applyNumberFormat="1" applyFont="1" applyFill="1" applyBorder="1" applyProtection="1"/>
    <xf numFmtId="176" fontId="11" fillId="0" borderId="41" xfId="5" applyNumberFormat="1" applyFont="1" applyBorder="1" applyAlignment="1" applyProtection="1">
      <alignment vertical="center"/>
      <protection locked="0"/>
    </xf>
    <xf numFmtId="176" fontId="11" fillId="0" borderId="37" xfId="5" applyNumberFormat="1" applyFont="1" applyBorder="1" applyAlignment="1" applyProtection="1">
      <alignment vertical="center"/>
      <protection locked="0"/>
    </xf>
    <xf numFmtId="176" fontId="11" fillId="0" borderId="10" xfId="5" applyNumberFormat="1" applyFont="1" applyBorder="1" applyAlignment="1">
      <alignment vertical="center"/>
    </xf>
    <xf numFmtId="176" fontId="11" fillId="0" borderId="42" xfId="5" applyNumberFormat="1" applyFont="1" applyBorder="1" applyAlignment="1">
      <alignment vertical="center"/>
    </xf>
    <xf numFmtId="176" fontId="11" fillId="0" borderId="37" xfId="5" applyNumberFormat="1" applyFont="1" applyBorder="1" applyAlignment="1">
      <alignment vertical="center"/>
    </xf>
    <xf numFmtId="176" fontId="11" fillId="0" borderId="41" xfId="0" applyNumberFormat="1" applyFont="1" applyBorder="1" applyAlignment="1">
      <alignment vertical="center"/>
    </xf>
    <xf numFmtId="176" fontId="11" fillId="0" borderId="37" xfId="0" applyNumberFormat="1" applyFont="1" applyBorder="1" applyAlignment="1">
      <alignment vertical="center"/>
    </xf>
    <xf numFmtId="176" fontId="11" fillId="0" borderId="32" xfId="0" applyNumberFormat="1" applyFont="1" applyBorder="1" applyAlignment="1">
      <alignment vertical="center"/>
    </xf>
    <xf numFmtId="176" fontId="11" fillId="0" borderId="32" xfId="0" applyNumberFormat="1" applyFont="1" applyBorder="1" applyAlignment="1" applyProtection="1">
      <alignment vertical="center"/>
      <protection locked="0"/>
    </xf>
    <xf numFmtId="176" fontId="11" fillId="0" borderId="84" xfId="0" applyNumberFormat="1" applyFont="1" applyBorder="1" applyAlignment="1" applyProtection="1">
      <alignment vertical="center"/>
      <protection locked="0"/>
    </xf>
    <xf numFmtId="176" fontId="11" fillId="0" borderId="41" xfId="5" applyNumberFormat="1" applyFont="1" applyBorder="1" applyAlignment="1">
      <alignment vertical="center"/>
    </xf>
    <xf numFmtId="176" fontId="11" fillId="0" borderId="42" xfId="5" applyNumberFormat="1" applyFont="1" applyBorder="1" applyAlignment="1" applyProtection="1">
      <alignment vertical="center"/>
      <protection locked="0"/>
    </xf>
    <xf numFmtId="176" fontId="11" fillId="0" borderId="37" xfId="5" applyNumberFormat="1" applyFont="1" applyBorder="1" applyAlignment="1" applyProtection="1">
      <alignment horizontal="right" vertical="center"/>
      <protection locked="0"/>
    </xf>
    <xf numFmtId="176" fontId="11" fillId="0" borderId="42" xfId="5" applyNumberFormat="1" applyFont="1" applyBorder="1" applyAlignment="1" applyProtection="1">
      <alignment horizontal="right" vertical="center"/>
      <protection locked="0"/>
    </xf>
    <xf numFmtId="176" fontId="11" fillId="0" borderId="19" xfId="0" applyNumberFormat="1" applyFont="1" applyBorder="1" applyAlignment="1" applyProtection="1">
      <alignment vertical="center"/>
      <protection locked="0"/>
    </xf>
    <xf numFmtId="176" fontId="11" fillId="0" borderId="37" xfId="5" applyNumberFormat="1" applyFont="1" applyFill="1" applyBorder="1" applyAlignment="1">
      <alignment vertical="center"/>
    </xf>
    <xf numFmtId="176" fontId="11" fillId="0" borderId="42" xfId="5" applyNumberFormat="1" applyFont="1" applyFill="1" applyBorder="1" applyAlignment="1" applyProtection="1">
      <alignment vertical="center"/>
      <protection locked="0"/>
    </xf>
    <xf numFmtId="176" fontId="11" fillId="0" borderId="37" xfId="5" applyNumberFormat="1" applyFont="1" applyFill="1" applyBorder="1" applyAlignment="1" applyProtection="1">
      <alignment vertical="center"/>
      <protection locked="0"/>
    </xf>
    <xf numFmtId="176" fontId="11" fillId="0" borderId="42" xfId="5" applyNumberFormat="1" applyFont="1" applyFill="1" applyBorder="1" applyAlignment="1">
      <alignment vertical="center"/>
    </xf>
    <xf numFmtId="176" fontId="11" fillId="0" borderId="41" xfId="0" applyNumberFormat="1" applyFont="1" applyFill="1" applyBorder="1" applyAlignment="1">
      <alignment vertical="center"/>
    </xf>
    <xf numFmtId="176" fontId="11" fillId="0" borderId="37" xfId="0" applyNumberFormat="1" applyFont="1" applyFill="1" applyBorder="1" applyAlignment="1">
      <alignment vertical="center"/>
    </xf>
    <xf numFmtId="176" fontId="11" fillId="0" borderId="44" xfId="5" applyNumberFormat="1" applyFont="1" applyBorder="1" applyAlignment="1">
      <alignment vertical="center"/>
    </xf>
    <xf numFmtId="176" fontId="11" fillId="0" borderId="45" xfId="5" applyNumberFormat="1" applyFont="1" applyFill="1" applyBorder="1" applyAlignment="1">
      <alignment vertical="center"/>
    </xf>
    <xf numFmtId="176" fontId="11" fillId="0" borderId="46" xfId="5" applyNumberFormat="1" applyFont="1" applyFill="1" applyBorder="1" applyAlignment="1" applyProtection="1">
      <alignment vertical="center"/>
      <protection locked="0"/>
    </xf>
    <xf numFmtId="176" fontId="11" fillId="0" borderId="45" xfId="5" applyNumberFormat="1" applyFont="1" applyFill="1" applyBorder="1" applyAlignment="1" applyProtection="1">
      <alignment vertical="center"/>
      <protection locked="0"/>
    </xf>
    <xf numFmtId="176" fontId="11" fillId="0" borderId="46" xfId="5" applyNumberFormat="1" applyFont="1" applyFill="1" applyBorder="1" applyAlignment="1">
      <alignment vertical="center"/>
    </xf>
    <xf numFmtId="176" fontId="11" fillId="0" borderId="44" xfId="0" applyNumberFormat="1" applyFont="1" applyFill="1" applyBorder="1" applyAlignment="1">
      <alignment vertical="center"/>
    </xf>
    <xf numFmtId="176" fontId="11" fillId="0" borderId="45" xfId="0" applyNumberFormat="1" applyFont="1" applyFill="1" applyBorder="1" applyAlignment="1">
      <alignment vertical="center"/>
    </xf>
    <xf numFmtId="176" fontId="11" fillId="0" borderId="43" xfId="0" applyNumberFormat="1" applyFont="1" applyBorder="1" applyAlignment="1">
      <alignment vertical="center"/>
    </xf>
    <xf numFmtId="176" fontId="11" fillId="0" borderId="43" xfId="0" applyNumberFormat="1" applyFont="1" applyBorder="1" applyAlignment="1" applyProtection="1">
      <alignment vertical="center"/>
      <protection locked="0"/>
    </xf>
    <xf numFmtId="176" fontId="11" fillId="0" borderId="16" xfId="5" applyNumberFormat="1" applyFont="1" applyBorder="1" applyAlignment="1">
      <alignment vertical="center"/>
    </xf>
    <xf numFmtId="176" fontId="11" fillId="0" borderId="70" xfId="5" applyNumberFormat="1" applyFont="1" applyBorder="1" applyAlignment="1">
      <alignment vertical="center"/>
    </xf>
    <xf numFmtId="176" fontId="11" fillId="0" borderId="77" xfId="0" applyNumberFormat="1" applyFont="1" applyFill="1" applyBorder="1" applyAlignment="1">
      <alignment vertical="center"/>
    </xf>
    <xf numFmtId="176" fontId="11" fillId="0" borderId="58" xfId="5" applyNumberFormat="1" applyFont="1" applyBorder="1" applyAlignment="1">
      <alignment vertical="center"/>
    </xf>
    <xf numFmtId="176" fontId="11" fillId="0" borderId="10" xfId="0" applyNumberFormat="1" applyFont="1" applyFill="1" applyBorder="1" applyAlignment="1">
      <alignment vertical="center"/>
    </xf>
    <xf numFmtId="176" fontId="11" fillId="0" borderId="16" xfId="0" applyNumberFormat="1" applyFont="1" applyFill="1" applyBorder="1" applyAlignment="1">
      <alignment vertical="center"/>
    </xf>
    <xf numFmtId="176" fontId="11" fillId="0" borderId="44" xfId="0" applyNumberFormat="1" applyFont="1" applyBorder="1" applyAlignment="1">
      <alignment vertical="center"/>
    </xf>
    <xf numFmtId="176" fontId="11" fillId="0" borderId="64" xfId="0" applyNumberFormat="1" applyFont="1" applyFill="1" applyBorder="1" applyAlignment="1">
      <alignment vertical="center"/>
    </xf>
    <xf numFmtId="176" fontId="11" fillId="0" borderId="70" xfId="0" applyNumberFormat="1" applyFont="1" applyFill="1" applyBorder="1" applyAlignment="1">
      <alignment vertical="center"/>
    </xf>
    <xf numFmtId="176" fontId="6" fillId="0" borderId="42" xfId="6" applyNumberFormat="1" applyFont="1" applyFill="1" applyBorder="1" applyAlignment="1" applyProtection="1">
      <alignment horizontal="right" vertical="center"/>
      <protection locked="0"/>
    </xf>
    <xf numFmtId="176" fontId="6" fillId="0" borderId="74" xfId="6" applyNumberFormat="1" applyFont="1" applyFill="1" applyBorder="1" applyAlignment="1" applyProtection="1">
      <alignment horizontal="right" vertical="center"/>
      <protection locked="0"/>
    </xf>
    <xf numFmtId="176" fontId="6" fillId="0" borderId="16" xfId="6" applyNumberFormat="1" applyFont="1" applyFill="1" applyBorder="1" applyAlignment="1">
      <alignment horizontal="right" vertical="center"/>
    </xf>
    <xf numFmtId="176" fontId="6" fillId="0" borderId="10" xfId="6" applyNumberFormat="1" applyFont="1" applyFill="1" applyBorder="1" applyAlignment="1">
      <alignment horizontal="right" vertical="center"/>
    </xf>
    <xf numFmtId="176" fontId="6" fillId="0" borderId="37" xfId="6" applyNumberFormat="1" applyFont="1" applyFill="1" applyBorder="1" applyAlignment="1" applyProtection="1">
      <alignment horizontal="right" vertical="center"/>
      <protection locked="0"/>
    </xf>
    <xf numFmtId="176" fontId="6" fillId="0" borderId="11" xfId="6" applyNumberFormat="1" applyFont="1" applyFill="1" applyBorder="1" applyAlignment="1">
      <alignment horizontal="right" vertical="center"/>
    </xf>
    <xf numFmtId="176" fontId="6" fillId="0" borderId="46" xfId="6" applyNumberFormat="1" applyFont="1" applyFill="1" applyBorder="1" applyAlignment="1" applyProtection="1">
      <alignment horizontal="right" vertical="center"/>
      <protection locked="0"/>
    </xf>
    <xf numFmtId="176" fontId="6" fillId="0" borderId="45" xfId="6" applyNumberFormat="1" applyFont="1" applyFill="1" applyBorder="1" applyAlignment="1" applyProtection="1">
      <alignment horizontal="right" vertical="center"/>
      <protection locked="0"/>
    </xf>
    <xf numFmtId="176" fontId="6" fillId="0" borderId="58" xfId="6" applyNumberFormat="1" applyFont="1" applyFill="1" applyBorder="1" applyAlignment="1">
      <alignment horizontal="right" vertical="center"/>
    </xf>
    <xf numFmtId="176" fontId="6" fillId="0" borderId="64" xfId="6" applyNumberFormat="1" applyFont="1" applyFill="1" applyBorder="1" applyAlignment="1">
      <alignment horizontal="right" vertical="center"/>
    </xf>
    <xf numFmtId="176" fontId="6" fillId="0" borderId="44" xfId="6" applyNumberFormat="1" applyFont="1" applyFill="1" applyBorder="1" applyAlignment="1">
      <alignment horizontal="right" vertical="center"/>
    </xf>
    <xf numFmtId="176" fontId="6" fillId="0" borderId="45" xfId="6" applyNumberFormat="1" applyFont="1" applyFill="1" applyBorder="1" applyAlignment="1">
      <alignment horizontal="right" vertical="center"/>
    </xf>
    <xf numFmtId="176" fontId="6" fillId="0" borderId="44" xfId="6" applyNumberFormat="1" applyFont="1" applyFill="1" applyBorder="1" applyAlignment="1" applyProtection="1">
      <alignment horizontal="right" vertical="center"/>
      <protection locked="0"/>
    </xf>
    <xf numFmtId="176" fontId="6" fillId="0" borderId="79" xfId="6" applyNumberFormat="1" applyFont="1" applyFill="1" applyBorder="1" applyAlignment="1">
      <alignment horizontal="right" vertical="center"/>
    </xf>
    <xf numFmtId="176" fontId="6" fillId="0" borderId="72" xfId="6" applyNumberFormat="1" applyFont="1" applyFill="1" applyBorder="1" applyAlignment="1">
      <alignment horizontal="right" vertical="center"/>
    </xf>
    <xf numFmtId="176" fontId="6" fillId="0" borderId="70" xfId="6" applyNumberFormat="1" applyFont="1" applyFill="1" applyBorder="1" applyAlignment="1">
      <alignment horizontal="right" vertical="center"/>
    </xf>
    <xf numFmtId="176" fontId="6" fillId="0" borderId="15" xfId="6" applyNumberFormat="1" applyFont="1" applyFill="1" applyBorder="1" applyAlignment="1">
      <alignment horizontal="right" vertical="center"/>
    </xf>
    <xf numFmtId="176" fontId="13" fillId="0" borderId="41" xfId="0" applyNumberFormat="1" applyFont="1" applyBorder="1" applyAlignment="1">
      <alignment vertical="center"/>
    </xf>
    <xf numFmtId="176" fontId="13" fillId="0" borderId="37" xfId="0" applyNumberFormat="1" applyFont="1" applyFill="1" applyBorder="1" applyAlignment="1">
      <alignment vertical="center"/>
    </xf>
    <xf numFmtId="176" fontId="13" fillId="0" borderId="10" xfId="0" applyNumberFormat="1" applyFont="1" applyFill="1" applyBorder="1" applyAlignment="1">
      <alignment vertical="center"/>
    </xf>
    <xf numFmtId="176" fontId="13" fillId="0" borderId="41" xfId="0" applyNumberFormat="1" applyFont="1" applyFill="1" applyBorder="1" applyAlignment="1">
      <alignment vertical="center"/>
    </xf>
    <xf numFmtId="176" fontId="13" fillId="0" borderId="32" xfId="0" applyNumberFormat="1" applyFont="1" applyBorder="1" applyAlignment="1">
      <alignment vertical="center"/>
    </xf>
    <xf numFmtId="176" fontId="13" fillId="0" borderId="32" xfId="0" applyNumberFormat="1" applyFont="1" applyBorder="1" applyAlignment="1" applyProtection="1">
      <alignment vertical="center"/>
      <protection locked="0"/>
    </xf>
    <xf numFmtId="176" fontId="13" fillId="0" borderId="44" xfId="0" applyNumberFormat="1" applyFont="1" applyBorder="1" applyAlignment="1">
      <alignment vertical="center"/>
    </xf>
    <xf numFmtId="176" fontId="13" fillId="0" borderId="45" xfId="0" applyNumberFormat="1" applyFont="1" applyFill="1" applyBorder="1" applyAlignment="1">
      <alignment vertical="center"/>
    </xf>
    <xf numFmtId="176" fontId="13" fillId="0" borderId="64" xfId="0" applyNumberFormat="1" applyFont="1" applyFill="1" applyBorder="1" applyAlignment="1">
      <alignment vertical="center"/>
    </xf>
    <xf numFmtId="176" fontId="13" fillId="0" borderId="44" xfId="0" applyNumberFormat="1" applyFont="1" applyFill="1" applyBorder="1" applyAlignment="1">
      <alignment vertical="center"/>
    </xf>
    <xf numFmtId="176" fontId="13" fillId="0" borderId="43" xfId="0" applyNumberFormat="1" applyFont="1" applyBorder="1" applyAlignment="1">
      <alignment vertical="center"/>
    </xf>
    <xf numFmtId="176" fontId="13" fillId="0" borderId="43" xfId="0" applyNumberFormat="1" applyFont="1" applyBorder="1" applyAlignment="1" applyProtection="1">
      <alignment vertical="center"/>
      <protection locked="0"/>
    </xf>
    <xf numFmtId="176" fontId="11" fillId="0" borderId="32" xfId="0" applyNumberFormat="1" applyFont="1" applyBorder="1" applyAlignment="1" applyProtection="1">
      <alignment horizontal="right" vertical="center"/>
      <protection locked="0"/>
    </xf>
    <xf numFmtId="176" fontId="6" fillId="0" borderId="76" xfId="6" applyNumberFormat="1" applyFont="1" applyFill="1" applyBorder="1" applyAlignment="1" applyProtection="1">
      <alignment horizontal="right" vertical="center"/>
      <protection locked="0"/>
    </xf>
    <xf numFmtId="176" fontId="6" fillId="0" borderId="75" xfId="6" applyNumberFormat="1" applyFont="1" applyFill="1" applyBorder="1" applyAlignment="1">
      <alignment horizontal="right" vertical="center"/>
    </xf>
    <xf numFmtId="176" fontId="11" fillId="0" borderId="11" xfId="5" applyNumberFormat="1" applyFont="1" applyFill="1" applyBorder="1" applyAlignment="1">
      <alignment vertical="center"/>
    </xf>
    <xf numFmtId="176" fontId="11" fillId="0" borderId="10" xfId="5" applyNumberFormat="1" applyFont="1" applyFill="1" applyBorder="1" applyAlignment="1">
      <alignment vertical="center"/>
    </xf>
    <xf numFmtId="176" fontId="11" fillId="0" borderId="58" xfId="5" applyNumberFormat="1" applyFont="1" applyFill="1" applyBorder="1" applyAlignment="1">
      <alignment vertical="center"/>
    </xf>
    <xf numFmtId="176" fontId="11" fillId="0" borderId="64" xfId="5" applyNumberFormat="1" applyFont="1" applyFill="1" applyBorder="1" applyAlignment="1">
      <alignment vertical="center"/>
    </xf>
    <xf numFmtId="176" fontId="13" fillId="0" borderId="16" xfId="0" applyNumberFormat="1" applyFont="1" applyFill="1" applyBorder="1" applyAlignment="1">
      <alignment vertical="center"/>
    </xf>
    <xf numFmtId="176" fontId="11" fillId="0" borderId="44" xfId="5" applyNumberFormat="1" applyFont="1" applyFill="1" applyBorder="1" applyAlignment="1">
      <alignment vertical="center"/>
    </xf>
    <xf numFmtId="176" fontId="11" fillId="0" borderId="70" xfId="5" applyNumberFormat="1" applyFont="1" applyFill="1" applyBorder="1" applyAlignment="1">
      <alignment vertical="center"/>
    </xf>
    <xf numFmtId="176" fontId="11" fillId="0" borderId="79" xfId="5" applyNumberFormat="1" applyFont="1" applyFill="1" applyBorder="1" applyAlignment="1">
      <alignment vertical="center"/>
    </xf>
    <xf numFmtId="176" fontId="11" fillId="0" borderId="72" xfId="5" applyNumberFormat="1" applyFont="1" applyFill="1" applyBorder="1" applyAlignment="1">
      <alignment vertical="center"/>
    </xf>
    <xf numFmtId="176" fontId="11" fillId="0" borderId="15" xfId="5" applyNumberFormat="1" applyFont="1" applyFill="1" applyBorder="1" applyAlignment="1">
      <alignment vertical="center"/>
    </xf>
    <xf numFmtId="176" fontId="11" fillId="0" borderId="77" xfId="5" applyNumberFormat="1" applyFont="1" applyFill="1" applyBorder="1" applyAlignment="1">
      <alignment vertical="center"/>
    </xf>
    <xf numFmtId="176" fontId="6" fillId="0" borderId="68" xfId="6" applyNumberFormat="1" applyFont="1" applyFill="1" applyBorder="1" applyAlignment="1" applyProtection="1">
      <alignment horizontal="right" vertical="center"/>
      <protection locked="0"/>
    </xf>
    <xf numFmtId="176" fontId="11" fillId="0" borderId="163" xfId="0" applyNumberFormat="1" applyFont="1" applyBorder="1" applyAlignment="1">
      <alignment vertical="center"/>
    </xf>
    <xf numFmtId="176" fontId="11" fillId="0" borderId="164" xfId="0" applyNumberFormat="1" applyFont="1" applyFill="1" applyBorder="1" applyAlignment="1">
      <alignment vertical="center"/>
    </xf>
    <xf numFmtId="176" fontId="11" fillId="0" borderId="165" xfId="0" applyNumberFormat="1" applyFont="1" applyFill="1" applyBorder="1" applyAlignment="1">
      <alignment vertical="center"/>
    </xf>
    <xf numFmtId="176" fontId="6" fillId="0" borderId="275" xfId="6" applyNumberFormat="1" applyFont="1" applyFill="1" applyBorder="1" applyAlignment="1">
      <alignment horizontal="right" vertical="center"/>
    </xf>
    <xf numFmtId="176" fontId="6" fillId="0" borderId="278" xfId="6" applyNumberFormat="1" applyFont="1" applyFill="1" applyBorder="1" applyAlignment="1">
      <alignment horizontal="right" vertical="center"/>
    </xf>
    <xf numFmtId="176" fontId="6" fillId="0" borderId="277" xfId="6" applyNumberFormat="1" applyFont="1" applyFill="1" applyBorder="1" applyAlignment="1">
      <alignment horizontal="right" vertical="center"/>
    </xf>
    <xf numFmtId="176" fontId="6" fillId="0" borderId="276" xfId="6" applyNumberFormat="1" applyFont="1" applyFill="1" applyBorder="1" applyAlignment="1">
      <alignment horizontal="right" vertical="center"/>
    </xf>
    <xf numFmtId="176" fontId="6" fillId="0" borderId="279" xfId="6" applyNumberFormat="1" applyFont="1" applyFill="1" applyBorder="1" applyAlignment="1">
      <alignment horizontal="right" vertical="center"/>
    </xf>
    <xf numFmtId="176" fontId="11" fillId="0" borderId="276" xfId="0" applyNumberFormat="1" applyFont="1" applyFill="1" applyBorder="1" applyAlignment="1">
      <alignment vertical="center"/>
    </xf>
    <xf numFmtId="176" fontId="11" fillId="0" borderId="166" xfId="0" applyNumberFormat="1" applyFont="1" applyBorder="1" applyAlignment="1">
      <alignment vertical="center"/>
    </xf>
    <xf numFmtId="176" fontId="11" fillId="0" borderId="11" xfId="0" applyNumberFormat="1" applyFont="1" applyFill="1" applyBorder="1" applyAlignment="1">
      <alignment vertical="center"/>
    </xf>
    <xf numFmtId="176" fontId="11" fillId="0" borderId="10" xfId="0" applyNumberFormat="1" applyFont="1" applyBorder="1" applyAlignment="1">
      <alignment vertical="center"/>
    </xf>
    <xf numFmtId="176" fontId="11" fillId="0" borderId="11" xfId="0" applyNumberFormat="1" applyFont="1" applyBorder="1" applyAlignment="1">
      <alignment vertical="center"/>
    </xf>
    <xf numFmtId="176" fontId="11" fillId="0" borderId="45" xfId="0" applyNumberFormat="1" applyFont="1" applyBorder="1" applyAlignment="1">
      <alignment vertical="center"/>
    </xf>
    <xf numFmtId="176" fontId="11" fillId="0" borderId="64" xfId="0" applyNumberFormat="1" applyFont="1" applyBorder="1" applyAlignment="1">
      <alignment vertical="center"/>
    </xf>
    <xf numFmtId="176" fontId="11" fillId="0" borderId="46" xfId="0" applyNumberFormat="1" applyFont="1" applyBorder="1" applyAlignment="1">
      <alignment vertical="center"/>
    </xf>
    <xf numFmtId="176" fontId="11" fillId="0" borderId="58" xfId="0" applyNumberFormat="1" applyFont="1" applyBorder="1" applyAlignment="1">
      <alignment vertical="center"/>
    </xf>
    <xf numFmtId="176" fontId="11" fillId="0" borderId="56" xfId="0" applyNumberFormat="1" applyFont="1" applyBorder="1" applyAlignment="1">
      <alignment vertical="center" shrinkToFit="1"/>
    </xf>
    <xf numFmtId="176" fontId="11" fillId="0" borderId="55" xfId="0" applyNumberFormat="1" applyFont="1" applyBorder="1" applyAlignment="1">
      <alignment vertical="center" shrinkToFit="1"/>
    </xf>
    <xf numFmtId="176" fontId="11" fillId="0" borderId="21" xfId="0" applyNumberFormat="1" applyFont="1" applyBorder="1" applyAlignment="1">
      <alignment vertical="center" shrinkToFit="1"/>
    </xf>
    <xf numFmtId="176" fontId="11" fillId="0" borderId="22" xfId="0" applyNumberFormat="1" applyFont="1" applyBorder="1" applyAlignment="1">
      <alignment vertical="center" shrinkToFit="1"/>
    </xf>
    <xf numFmtId="176" fontId="11" fillId="0" borderId="52" xfId="0" applyNumberFormat="1" applyFont="1" applyBorder="1" applyAlignment="1">
      <alignment vertical="center" shrinkToFit="1"/>
    </xf>
    <xf numFmtId="176" fontId="6" fillId="0" borderId="10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42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40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37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6" fillId="0" borderId="95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6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3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59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95" xfId="0" applyNumberFormat="1" applyFont="1" applyFill="1" applyBorder="1" applyAlignment="1" applyProtection="1">
      <alignment horizontal="right" vertical="center" shrinkToFit="1"/>
    </xf>
    <xf numFmtId="176" fontId="6" fillId="0" borderId="9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10" xfId="0" applyNumberFormat="1" applyFont="1" applyFill="1" applyBorder="1" applyAlignment="1" applyProtection="1">
      <alignment horizontal="right" vertical="center" shrinkToFit="1"/>
    </xf>
    <xf numFmtId="176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right" vertical="center" shrinkToFit="1"/>
    </xf>
    <xf numFmtId="176" fontId="7" fillId="0" borderId="9" xfId="6" applyNumberFormat="1" applyFont="1" applyFill="1" applyBorder="1" applyAlignment="1" applyProtection="1">
      <alignment horizontal="right" vertical="center" shrinkToFit="1"/>
      <protection locked="0"/>
    </xf>
    <xf numFmtId="176" fontId="7" fillId="0" borderId="42" xfId="6" applyNumberFormat="1" applyFont="1" applyFill="1" applyBorder="1" applyAlignment="1" applyProtection="1">
      <alignment horizontal="right" vertical="center" shrinkToFit="1"/>
      <protection locked="0"/>
    </xf>
    <xf numFmtId="176" fontId="7" fillId="0" borderId="40" xfId="6" applyNumberFormat="1" applyFont="1" applyFill="1" applyBorder="1" applyAlignment="1" applyProtection="1">
      <alignment horizontal="right" vertical="center" shrinkToFit="1"/>
      <protection locked="0"/>
    </xf>
    <xf numFmtId="176" fontId="7" fillId="0" borderId="37" xfId="6" applyNumberFormat="1" applyFont="1" applyFill="1" applyBorder="1" applyAlignment="1" applyProtection="1">
      <alignment horizontal="right" vertical="center" shrinkToFit="1"/>
      <protection locked="0"/>
    </xf>
    <xf numFmtId="176" fontId="7" fillId="0" borderId="10" xfId="6" applyNumberFormat="1" applyFont="1" applyFill="1" applyBorder="1" applyAlignment="1" applyProtection="1">
      <alignment horizontal="right" vertical="center" shrinkToFit="1"/>
      <protection locked="0"/>
    </xf>
    <xf numFmtId="176" fontId="7" fillId="0" borderId="10" xfId="0" applyNumberFormat="1" applyFont="1" applyFill="1" applyBorder="1" applyAlignment="1" applyProtection="1">
      <alignment horizontal="right" vertical="center" shrinkToFit="1"/>
    </xf>
    <xf numFmtId="176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42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4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37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6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right" vertical="center" shrinkToFit="1"/>
    </xf>
    <xf numFmtId="176" fontId="6" fillId="0" borderId="64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46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68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45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98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6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8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4" xfId="0" applyNumberFormat="1" applyFont="1" applyFill="1" applyBorder="1" applyAlignment="1" applyProtection="1">
      <alignment horizontal="right" vertical="center" shrinkToFit="1"/>
    </xf>
    <xf numFmtId="176" fontId="6" fillId="0" borderId="65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98" xfId="0" applyNumberFormat="1" applyFont="1" applyFill="1" applyBorder="1" applyAlignment="1" applyProtection="1">
      <alignment horizontal="right" vertical="center" shrinkToFit="1"/>
    </xf>
    <xf numFmtId="176" fontId="6" fillId="0" borderId="20" xfId="0" applyNumberFormat="1" applyFont="1" applyFill="1" applyBorder="1" applyAlignment="1" applyProtection="1">
      <alignment horizontal="right" vertical="center" shrinkToFit="1"/>
    </xf>
    <xf numFmtId="176" fontId="6" fillId="0" borderId="57" xfId="0" applyNumberFormat="1" applyFont="1" applyFill="1" applyBorder="1" applyAlignment="1" applyProtection="1">
      <alignment horizontal="right" vertical="center" shrinkToFit="1"/>
    </xf>
    <xf numFmtId="176" fontId="6" fillId="0" borderId="54" xfId="0" applyNumberFormat="1" applyFont="1" applyFill="1" applyBorder="1" applyAlignment="1" applyProtection="1">
      <alignment horizontal="right" vertical="center" shrinkToFit="1"/>
    </xf>
    <xf numFmtId="176" fontId="6" fillId="0" borderId="55" xfId="0" applyNumberFormat="1" applyFont="1" applyFill="1" applyBorder="1" applyAlignment="1" applyProtection="1">
      <alignment horizontal="right" vertical="center" shrinkToFit="1"/>
    </xf>
    <xf numFmtId="176" fontId="6" fillId="0" borderId="21" xfId="0" applyNumberFormat="1" applyFont="1" applyFill="1" applyBorder="1" applyAlignment="1" applyProtection="1">
      <alignment horizontal="right" vertical="center" shrinkToFit="1"/>
    </xf>
    <xf numFmtId="176" fontId="6" fillId="0" borderId="30" xfId="0" applyNumberFormat="1" applyFont="1" applyFill="1" applyBorder="1" applyAlignment="1" applyProtection="1">
      <alignment horizontal="right" vertical="center" shrinkToFit="1"/>
    </xf>
    <xf numFmtId="176" fontId="6" fillId="0" borderId="27" xfId="0" applyNumberFormat="1" applyFont="1" applyFill="1" applyBorder="1" applyAlignment="1" applyProtection="1">
      <alignment horizontal="right" vertical="center" shrinkToFit="1"/>
    </xf>
    <xf numFmtId="176" fontId="6" fillId="0" borderId="61" xfId="0" applyNumberFormat="1" applyFont="1" applyFill="1" applyBorder="1" applyAlignment="1" applyProtection="1">
      <alignment horizontal="right" vertical="center" shrinkToFit="1"/>
    </xf>
    <xf numFmtId="178" fontId="6" fillId="0" borderId="39" xfId="1" applyNumberFormat="1" applyFont="1" applyFill="1" applyBorder="1" applyAlignment="1" applyProtection="1">
      <alignment vertical="center" shrinkToFit="1"/>
      <protection locked="0"/>
    </xf>
    <xf numFmtId="178" fontId="6" fillId="0" borderId="40" xfId="1" applyNumberFormat="1" applyFont="1" applyFill="1" applyBorder="1" applyAlignment="1" applyProtection="1">
      <alignment vertical="center" shrinkToFit="1"/>
      <protection locked="0"/>
    </xf>
    <xf numFmtId="178" fontId="6" fillId="0" borderId="37" xfId="1" applyNumberFormat="1" applyFont="1" applyFill="1" applyBorder="1" applyAlignment="1" applyProtection="1">
      <alignment vertical="center" shrinkToFit="1"/>
      <protection locked="0"/>
    </xf>
    <xf numFmtId="178" fontId="6" fillId="0" borderId="42" xfId="1" applyNumberFormat="1" applyFont="1" applyFill="1" applyBorder="1" applyAlignment="1" applyProtection="1">
      <alignment vertical="center" shrinkToFit="1"/>
      <protection locked="0"/>
    </xf>
    <xf numFmtId="178" fontId="6" fillId="0" borderId="42" xfId="0" applyNumberFormat="1" applyFont="1" applyFill="1" applyBorder="1" applyAlignment="1" applyProtection="1">
      <alignment vertical="center" shrinkToFit="1"/>
      <protection locked="0"/>
    </xf>
    <xf numFmtId="178" fontId="6" fillId="0" borderId="40" xfId="0" applyNumberFormat="1" applyFont="1" applyFill="1" applyBorder="1" applyAlignment="1" applyProtection="1">
      <alignment vertical="center" shrinkToFit="1"/>
      <protection locked="0"/>
    </xf>
    <xf numFmtId="178" fontId="6" fillId="0" borderId="37" xfId="0" applyNumberFormat="1" applyFont="1" applyFill="1" applyBorder="1" applyAlignment="1" applyProtection="1">
      <alignment vertical="center" shrinkToFit="1"/>
      <protection locked="0"/>
    </xf>
    <xf numFmtId="178" fontId="6" fillId="0" borderId="41" xfId="0" applyNumberFormat="1" applyFont="1" applyFill="1" applyBorder="1" applyAlignment="1" applyProtection="1">
      <alignment vertical="center" shrinkToFit="1"/>
      <protection locked="0"/>
    </xf>
    <xf numFmtId="178" fontId="6" fillId="0" borderId="10" xfId="0" applyNumberFormat="1" applyFont="1" applyFill="1" applyBorder="1" applyAlignment="1" applyProtection="1">
      <alignment vertical="center" shrinkToFit="1"/>
      <protection locked="0"/>
    </xf>
    <xf numFmtId="178" fontId="6" fillId="0" borderId="0" xfId="0" applyNumberFormat="1" applyFont="1" applyFill="1" applyBorder="1" applyAlignment="1" applyProtection="1">
      <alignment vertical="center" shrinkToFit="1"/>
      <protection locked="0"/>
    </xf>
    <xf numFmtId="178" fontId="6" fillId="0" borderId="102" xfId="0" applyNumberFormat="1" applyFont="1" applyFill="1" applyBorder="1" applyAlignment="1" applyProtection="1">
      <alignment vertical="center" shrinkToFit="1"/>
      <protection locked="0"/>
    </xf>
    <xf numFmtId="178" fontId="7" fillId="0" borderId="42" xfId="1" applyNumberFormat="1" applyFont="1" applyFill="1" applyBorder="1" applyAlignment="1" applyProtection="1">
      <alignment vertical="center" shrinkToFit="1"/>
      <protection locked="0"/>
    </xf>
    <xf numFmtId="178" fontId="7" fillId="0" borderId="39" xfId="1" applyNumberFormat="1" applyFont="1" applyFill="1" applyBorder="1" applyAlignment="1" applyProtection="1">
      <alignment vertical="center" shrinkToFit="1"/>
      <protection locked="0"/>
    </xf>
    <xf numFmtId="178" fontId="7" fillId="0" borderId="40" xfId="1" applyNumberFormat="1" applyFont="1" applyFill="1" applyBorder="1" applyAlignment="1" applyProtection="1">
      <alignment vertical="center" shrinkToFit="1"/>
      <protection locked="0"/>
    </xf>
    <xf numFmtId="178" fontId="7" fillId="0" borderId="37" xfId="1" applyNumberFormat="1" applyFont="1" applyFill="1" applyBorder="1" applyAlignment="1" applyProtection="1">
      <alignment vertical="center" shrinkToFit="1"/>
      <protection locked="0"/>
    </xf>
    <xf numFmtId="178" fontId="7" fillId="0" borderId="40" xfId="0" applyNumberFormat="1" applyFont="1" applyFill="1" applyBorder="1" applyAlignment="1" applyProtection="1">
      <alignment vertical="center" shrinkToFit="1"/>
      <protection locked="0"/>
    </xf>
    <xf numFmtId="178" fontId="7" fillId="0" borderId="37" xfId="0" applyNumberFormat="1" applyFont="1" applyFill="1" applyBorder="1" applyAlignment="1" applyProtection="1">
      <alignment vertical="center" shrinkToFit="1"/>
      <protection locked="0"/>
    </xf>
    <xf numFmtId="178" fontId="7" fillId="0" borderId="42" xfId="0" applyNumberFormat="1" applyFont="1" applyFill="1" applyBorder="1" applyAlignment="1" applyProtection="1">
      <alignment vertical="center" shrinkToFit="1"/>
      <protection locked="0"/>
    </xf>
    <xf numFmtId="178" fontId="7" fillId="0" borderId="41" xfId="0" applyNumberFormat="1" applyFont="1" applyFill="1" applyBorder="1" applyAlignment="1" applyProtection="1">
      <alignment vertical="center" shrinkToFit="1"/>
      <protection locked="0"/>
    </xf>
    <xf numFmtId="178" fontId="7" fillId="0" borderId="10" xfId="0" applyNumberFormat="1" applyFont="1" applyFill="1" applyBorder="1" applyAlignment="1" applyProtection="1">
      <alignment vertical="center" shrinkToFit="1"/>
      <protection locked="0"/>
    </xf>
    <xf numFmtId="178" fontId="7" fillId="0" borderId="0" xfId="0" applyNumberFormat="1" applyFont="1" applyFill="1" applyBorder="1" applyAlignment="1" applyProtection="1">
      <alignment vertical="center" shrinkToFit="1"/>
      <protection locked="0"/>
    </xf>
    <xf numFmtId="178" fontId="7" fillId="0" borderId="102" xfId="0" applyNumberFormat="1" applyFont="1" applyFill="1" applyBorder="1" applyAlignment="1" applyProtection="1">
      <alignment vertical="center" shrinkToFit="1"/>
      <protection locked="0"/>
    </xf>
    <xf numFmtId="178" fontId="6" fillId="0" borderId="67" xfId="1" applyNumberFormat="1" applyFont="1" applyFill="1" applyBorder="1" applyAlignment="1" applyProtection="1">
      <alignment vertical="center" shrinkToFit="1"/>
      <protection locked="0"/>
    </xf>
    <xf numFmtId="178" fontId="6" fillId="0" borderId="68" xfId="1" applyNumberFormat="1" applyFont="1" applyFill="1" applyBorder="1" applyAlignment="1" applyProtection="1">
      <alignment vertical="center" shrinkToFit="1"/>
      <protection locked="0"/>
    </xf>
    <xf numFmtId="178" fontId="6" fillId="0" borderId="45" xfId="1" applyNumberFormat="1" applyFont="1" applyFill="1" applyBorder="1" applyAlignment="1" applyProtection="1">
      <alignment vertical="center" shrinkToFit="1"/>
      <protection locked="0"/>
    </xf>
    <xf numFmtId="178" fontId="6" fillId="0" borderId="46" xfId="1" applyNumberFormat="1" applyFont="1" applyFill="1" applyBorder="1" applyAlignment="1" applyProtection="1">
      <alignment vertical="center" shrinkToFit="1"/>
      <protection locked="0"/>
    </xf>
    <xf numFmtId="178" fontId="6" fillId="0" borderId="46" xfId="0" applyNumberFormat="1" applyFont="1" applyFill="1" applyBorder="1" applyAlignment="1" applyProtection="1">
      <alignment vertical="center" shrinkToFit="1"/>
      <protection locked="0"/>
    </xf>
    <xf numFmtId="178" fontId="6" fillId="0" borderId="68" xfId="0" applyNumberFormat="1" applyFont="1" applyFill="1" applyBorder="1" applyAlignment="1" applyProtection="1">
      <alignment vertical="center" shrinkToFit="1"/>
      <protection locked="0"/>
    </xf>
    <xf numFmtId="178" fontId="6" fillId="0" borderId="45" xfId="0" applyNumberFormat="1" applyFont="1" applyFill="1" applyBorder="1" applyAlignment="1" applyProtection="1">
      <alignment vertical="center" shrinkToFit="1"/>
      <protection locked="0"/>
    </xf>
    <xf numFmtId="178" fontId="6" fillId="0" borderId="44" xfId="0" applyNumberFormat="1" applyFont="1" applyFill="1" applyBorder="1" applyAlignment="1" applyProtection="1">
      <alignment vertical="center" shrinkToFit="1"/>
      <protection locked="0"/>
    </xf>
    <xf numFmtId="178" fontId="6" fillId="0" borderId="64" xfId="0" applyNumberFormat="1" applyFont="1" applyFill="1" applyBorder="1" applyAlignment="1" applyProtection="1">
      <alignment vertical="center" shrinkToFit="1"/>
      <protection locked="0"/>
    </xf>
    <xf numFmtId="178" fontId="6" fillId="0" borderId="98" xfId="0" applyNumberFormat="1" applyFont="1" applyFill="1" applyBorder="1" applyAlignment="1" applyProtection="1">
      <alignment vertical="center" shrinkToFit="1"/>
      <protection locked="0"/>
    </xf>
    <xf numFmtId="178" fontId="6" fillId="0" borderId="103" xfId="0" applyNumberFormat="1" applyFont="1" applyFill="1" applyBorder="1" applyAlignment="1" applyProtection="1">
      <alignment vertical="center" shrinkToFit="1"/>
      <protection locked="0"/>
    </xf>
    <xf numFmtId="176" fontId="6" fillId="0" borderId="87" xfId="0" applyNumberFormat="1" applyFont="1" applyFill="1" applyBorder="1" applyAlignment="1" applyProtection="1">
      <alignment vertical="center"/>
      <protection locked="0"/>
    </xf>
    <xf numFmtId="176" fontId="6" fillId="0" borderId="88" xfId="0" applyNumberFormat="1" applyFont="1" applyFill="1" applyBorder="1" applyAlignment="1" applyProtection="1">
      <alignment vertical="center"/>
      <protection locked="0"/>
    </xf>
    <xf numFmtId="176" fontId="6" fillId="0" borderId="89" xfId="0" applyNumberFormat="1" applyFont="1" applyFill="1" applyBorder="1" applyAlignment="1" applyProtection="1">
      <alignment vertical="center"/>
      <protection locked="0"/>
    </xf>
    <xf numFmtId="176" fontId="6" fillId="0" borderId="90" xfId="0" applyNumberFormat="1" applyFont="1" applyFill="1" applyBorder="1" applyAlignment="1" applyProtection="1">
      <alignment vertical="center"/>
    </xf>
    <xf numFmtId="176" fontId="6" fillId="0" borderId="211" xfId="0" applyNumberFormat="1" applyFont="1" applyFill="1" applyBorder="1" applyAlignment="1" applyProtection="1">
      <alignment vertical="center"/>
      <protection locked="0"/>
    </xf>
    <xf numFmtId="176" fontId="6" fillId="0" borderId="91" xfId="0" applyNumberFormat="1" applyFont="1" applyFill="1" applyBorder="1" applyAlignment="1" applyProtection="1">
      <alignment vertical="center"/>
      <protection locked="0"/>
    </xf>
    <xf numFmtId="176" fontId="6" fillId="0" borderId="86" xfId="0" applyNumberFormat="1" applyFont="1" applyFill="1" applyBorder="1" applyAlignment="1" applyProtection="1">
      <alignment vertical="center"/>
    </xf>
    <xf numFmtId="176" fontId="6" fillId="0" borderId="92" xfId="0" applyNumberFormat="1" applyFont="1" applyFill="1" applyBorder="1" applyAlignment="1" applyProtection="1">
      <alignment vertical="center"/>
      <protection locked="0"/>
    </xf>
    <xf numFmtId="176" fontId="6" fillId="0" borderId="254" xfId="0" applyNumberFormat="1" applyFont="1" applyFill="1" applyBorder="1" applyAlignment="1" applyProtection="1">
      <alignment vertical="center"/>
      <protection locked="0"/>
    </xf>
    <xf numFmtId="176" fontId="6" fillId="0" borderId="255" xfId="0" applyNumberFormat="1" applyFont="1" applyFill="1" applyBorder="1" applyAlignment="1" applyProtection="1">
      <alignment vertical="center"/>
    </xf>
    <xf numFmtId="0" fontId="6" fillId="0" borderId="210" xfId="0" applyFont="1" applyFill="1" applyBorder="1" applyAlignment="1" applyProtection="1">
      <alignment vertical="center"/>
      <protection locked="0"/>
    </xf>
    <xf numFmtId="0" fontId="6" fillId="0" borderId="216" xfId="0" applyFont="1" applyFill="1" applyBorder="1" applyAlignment="1" applyProtection="1">
      <alignment vertical="center" wrapText="1"/>
      <protection locked="0"/>
    </xf>
    <xf numFmtId="0" fontId="6" fillId="0" borderId="217" xfId="0" applyFont="1" applyFill="1" applyBorder="1" applyAlignment="1" applyProtection="1">
      <alignment vertical="center" wrapText="1"/>
      <protection locked="0"/>
    </xf>
    <xf numFmtId="0" fontId="6" fillId="0" borderId="218" xfId="0" applyFont="1" applyFill="1" applyBorder="1" applyAlignment="1" applyProtection="1">
      <alignment vertical="center" wrapText="1"/>
      <protection locked="0"/>
    </xf>
    <xf numFmtId="0" fontId="6" fillId="0" borderId="219" xfId="0" applyFont="1" applyFill="1" applyBorder="1" applyAlignment="1" applyProtection="1">
      <alignment vertical="center" wrapText="1"/>
    </xf>
    <xf numFmtId="176" fontId="6" fillId="0" borderId="220" xfId="1" applyNumberFormat="1" applyFont="1" applyBorder="1" applyAlignment="1" applyProtection="1">
      <alignment horizontal="right" vertical="center" wrapText="1"/>
      <protection locked="0"/>
    </xf>
    <xf numFmtId="176" fontId="6" fillId="0" borderId="218" xfId="1" applyNumberFormat="1" applyFont="1" applyFill="1" applyBorder="1" applyAlignment="1" applyProtection="1">
      <alignment horizontal="right" vertical="center" wrapText="1"/>
      <protection locked="0"/>
    </xf>
    <xf numFmtId="38" fontId="6" fillId="0" borderId="108" xfId="1" applyFont="1" applyFill="1" applyBorder="1" applyAlignment="1" applyProtection="1">
      <alignment horizontal="right" vertical="center" wrapText="1"/>
    </xf>
    <xf numFmtId="176" fontId="6" fillId="0" borderId="221" xfId="1" applyNumberFormat="1" applyFont="1" applyFill="1" applyBorder="1" applyAlignment="1" applyProtection="1">
      <alignment horizontal="right" vertical="center" wrapText="1"/>
      <protection locked="0"/>
    </xf>
    <xf numFmtId="38" fontId="6" fillId="0" borderId="222" xfId="1" applyFont="1" applyFill="1" applyBorder="1" applyAlignment="1" applyProtection="1">
      <alignment horizontal="right" vertical="center" wrapText="1"/>
    </xf>
    <xf numFmtId="38" fontId="6" fillId="0" borderId="218" xfId="1" applyFont="1" applyFill="1" applyBorder="1" applyAlignment="1" applyProtection="1">
      <alignment horizontal="right" vertical="center" wrapText="1"/>
    </xf>
    <xf numFmtId="38" fontId="6" fillId="0" borderId="7" xfId="1" applyFont="1" applyFill="1" applyBorder="1" applyAlignment="1" applyProtection="1">
      <alignment horizontal="right" vertical="center" wrapText="1"/>
    </xf>
    <xf numFmtId="0" fontId="6" fillId="0" borderId="24" xfId="0" applyFont="1" applyFill="1" applyBorder="1" applyAlignment="1" applyProtection="1">
      <alignment vertical="center" wrapText="1"/>
      <protection locked="0"/>
    </xf>
    <xf numFmtId="0" fontId="6" fillId="0" borderId="25" xfId="0" applyFont="1" applyFill="1" applyBorder="1" applyAlignment="1" applyProtection="1">
      <alignment vertical="center" wrapText="1"/>
      <protection locked="0"/>
    </xf>
    <xf numFmtId="0" fontId="6" fillId="0" borderId="223" xfId="0" applyFont="1" applyFill="1" applyBorder="1" applyAlignment="1" applyProtection="1">
      <alignment vertical="center" wrapText="1"/>
      <protection locked="0"/>
    </xf>
    <xf numFmtId="0" fontId="6" fillId="0" borderId="224" xfId="0" applyFont="1" applyFill="1" applyBorder="1" applyAlignment="1" applyProtection="1">
      <alignment vertical="center" wrapText="1"/>
      <protection locked="0"/>
    </xf>
    <xf numFmtId="0" fontId="6" fillId="0" borderId="225" xfId="0" applyFont="1" applyFill="1" applyBorder="1" applyAlignment="1" applyProtection="1">
      <alignment vertical="center" wrapText="1"/>
    </xf>
    <xf numFmtId="176" fontId="6" fillId="0" borderId="226" xfId="0" applyNumberFormat="1" applyFont="1" applyBorder="1" applyAlignment="1" applyProtection="1">
      <alignment vertical="center" shrinkToFit="1"/>
      <protection locked="0"/>
    </xf>
    <xf numFmtId="176" fontId="6" fillId="0" borderId="26" xfId="0" applyNumberFormat="1" applyFont="1" applyFill="1" applyBorder="1" applyAlignment="1" applyProtection="1">
      <alignment vertical="center" shrinkToFit="1"/>
      <protection locked="0"/>
    </xf>
    <xf numFmtId="38" fontId="6" fillId="0" borderId="50" xfId="1" applyFont="1" applyFill="1" applyBorder="1" applyAlignment="1" applyProtection="1">
      <alignment horizontal="right" vertical="center" wrapText="1"/>
    </xf>
    <xf numFmtId="176" fontId="6" fillId="0" borderId="29" xfId="1" applyNumberFormat="1" applyFont="1" applyFill="1" applyBorder="1" applyAlignment="1" applyProtection="1">
      <alignment horizontal="right" vertical="center" wrapText="1"/>
      <protection locked="0"/>
    </xf>
    <xf numFmtId="176" fontId="6" fillId="0" borderId="26" xfId="1" applyNumberFormat="1" applyFont="1" applyFill="1" applyBorder="1" applyAlignment="1" applyProtection="1">
      <alignment horizontal="right" vertical="center" wrapText="1"/>
      <protection locked="0"/>
    </xf>
    <xf numFmtId="38" fontId="6" fillId="0" borderId="227" xfId="1" applyFont="1" applyFill="1" applyBorder="1" applyAlignment="1" applyProtection="1">
      <alignment horizontal="right" vertical="center" wrapText="1"/>
      <protection locked="0"/>
    </xf>
    <xf numFmtId="38" fontId="6" fillId="0" borderId="224" xfId="1" applyFont="1" applyFill="1" applyBorder="1" applyAlignment="1" applyProtection="1">
      <alignment horizontal="right" vertical="center" wrapText="1"/>
      <protection locked="0"/>
    </xf>
    <xf numFmtId="38" fontId="6" fillId="0" borderId="228" xfId="1" applyFont="1" applyFill="1" applyBorder="1" applyAlignment="1" applyProtection="1">
      <alignment horizontal="right" vertical="center" wrapText="1"/>
      <protection locked="0"/>
    </xf>
    <xf numFmtId="38" fontId="6" fillId="0" borderId="28" xfId="1" applyFont="1" applyFill="1" applyBorder="1" applyAlignment="1" applyProtection="1">
      <alignment horizontal="right" vertical="center" wrapText="1"/>
    </xf>
    <xf numFmtId="38" fontId="6" fillId="0" borderId="26" xfId="1" applyFont="1" applyFill="1" applyBorder="1" applyAlignment="1" applyProtection="1">
      <alignment horizontal="right" vertical="center" wrapText="1"/>
    </xf>
    <xf numFmtId="38" fontId="6" fillId="0" borderId="49" xfId="1" applyFont="1" applyFill="1" applyBorder="1" applyAlignment="1" applyProtection="1">
      <alignment horizontal="right" vertical="center" wrapText="1"/>
    </xf>
    <xf numFmtId="176" fontId="6" fillId="0" borderId="67" xfId="0" applyNumberFormat="1" applyFont="1" applyFill="1" applyBorder="1" applyAlignment="1" applyProtection="1">
      <alignment vertical="center"/>
      <protection locked="0"/>
    </xf>
    <xf numFmtId="176" fontId="6" fillId="0" borderId="68" xfId="0" applyNumberFormat="1" applyFont="1" applyFill="1" applyBorder="1" applyAlignment="1" applyProtection="1">
      <alignment vertical="center"/>
      <protection locked="0"/>
    </xf>
    <xf numFmtId="176" fontId="6" fillId="0" borderId="45" xfId="0" applyNumberFormat="1" applyFont="1" applyFill="1" applyBorder="1" applyAlignment="1" applyProtection="1">
      <alignment vertical="center"/>
      <protection locked="0"/>
    </xf>
    <xf numFmtId="176" fontId="6" fillId="0" borderId="64" xfId="0" applyNumberFormat="1" applyFont="1" applyFill="1" applyBorder="1" applyAlignment="1">
      <alignment vertical="center"/>
    </xf>
    <xf numFmtId="176" fontId="6" fillId="0" borderId="44" xfId="0" applyNumberFormat="1" applyFont="1" applyFill="1" applyBorder="1" applyAlignment="1" applyProtection="1">
      <alignment vertical="center"/>
      <protection locked="0"/>
    </xf>
    <xf numFmtId="176" fontId="6" fillId="0" borderId="64" xfId="0" applyNumberFormat="1" applyFont="1" applyFill="1" applyBorder="1" applyAlignment="1" applyProtection="1">
      <alignment vertical="center"/>
      <protection locked="0"/>
    </xf>
    <xf numFmtId="176" fontId="6" fillId="0" borderId="62" xfId="0" applyNumberFormat="1" applyFont="1" applyFill="1" applyBorder="1" applyAlignment="1" applyProtection="1">
      <alignment vertical="center"/>
      <protection locked="0"/>
    </xf>
    <xf numFmtId="176" fontId="6" fillId="0" borderId="53" xfId="0" applyNumberFormat="1" applyFont="1" applyFill="1" applyBorder="1" applyAlignment="1" applyProtection="1">
      <alignment vertical="center"/>
      <protection locked="0"/>
    </xf>
    <xf numFmtId="176" fontId="6" fillId="0" borderId="54" xfId="0" applyNumberFormat="1" applyFont="1" applyFill="1" applyBorder="1" applyAlignment="1" applyProtection="1">
      <alignment vertical="center"/>
      <protection locked="0"/>
    </xf>
    <xf numFmtId="176" fontId="6" fillId="0" borderId="55" xfId="0" applyNumberFormat="1" applyFont="1" applyFill="1" applyBorder="1" applyAlignment="1" applyProtection="1">
      <alignment vertical="center"/>
      <protection locked="0"/>
    </xf>
    <xf numFmtId="176" fontId="6" fillId="0" borderId="21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 applyProtection="1">
      <alignment vertical="center"/>
      <protection locked="0"/>
    </xf>
    <xf numFmtId="176" fontId="6" fillId="0" borderId="56" xfId="0" applyNumberFormat="1" applyFont="1" applyFill="1" applyBorder="1" applyAlignment="1" applyProtection="1">
      <alignment vertical="center"/>
      <protection locked="0"/>
    </xf>
    <xf numFmtId="176" fontId="6" fillId="0" borderId="21" xfId="0" applyNumberFormat="1" applyFont="1" applyFill="1" applyBorder="1" applyAlignment="1" applyProtection="1">
      <alignment vertical="center"/>
      <protection locked="0"/>
    </xf>
    <xf numFmtId="176" fontId="6" fillId="0" borderId="23" xfId="0" applyNumberFormat="1" applyFont="1" applyFill="1" applyBorder="1" applyAlignment="1" applyProtection="1">
      <alignment vertical="center"/>
      <protection locked="0"/>
    </xf>
    <xf numFmtId="176" fontId="6" fillId="0" borderId="20" xfId="0" applyNumberFormat="1" applyFont="1" applyFill="1" applyBorder="1" applyAlignment="1" applyProtection="1">
      <alignment vertical="center"/>
      <protection locked="0"/>
    </xf>
    <xf numFmtId="176" fontId="6" fillId="0" borderId="27" xfId="0" applyNumberFormat="1" applyFont="1" applyFill="1" applyBorder="1" applyAlignment="1" applyProtection="1">
      <alignment vertical="center"/>
      <protection locked="0"/>
    </xf>
    <xf numFmtId="176" fontId="6" fillId="0" borderId="52" xfId="0" applyNumberFormat="1" applyFont="1" applyFill="1" applyBorder="1" applyAlignment="1" applyProtection="1">
      <alignment vertical="center"/>
      <protection locked="0"/>
    </xf>
    <xf numFmtId="176" fontId="6" fillId="0" borderId="230" xfId="0" applyNumberFormat="1" applyFont="1" applyFill="1" applyBorder="1" applyAlignment="1" applyProtection="1">
      <alignment horizontal="right" vertical="center"/>
      <protection locked="0"/>
    </xf>
    <xf numFmtId="176" fontId="6" fillId="0" borderId="231" xfId="0" applyNumberFormat="1" applyFont="1" applyFill="1" applyBorder="1" applyAlignment="1" applyProtection="1">
      <alignment horizontal="right" vertical="center"/>
      <protection locked="0"/>
    </xf>
    <xf numFmtId="176" fontId="6" fillId="0" borderId="232" xfId="0" applyNumberFormat="1" applyFont="1" applyFill="1" applyBorder="1" applyAlignment="1" applyProtection="1">
      <alignment horizontal="right" vertical="center"/>
    </xf>
    <xf numFmtId="176" fontId="6" fillId="0" borderId="233" xfId="0" applyNumberFormat="1" applyFont="1" applyBorder="1" applyAlignment="1" applyProtection="1">
      <alignment horizontal="right" vertical="center"/>
      <protection locked="0"/>
    </xf>
    <xf numFmtId="176" fontId="6" fillId="0" borderId="231" xfId="0" applyNumberFormat="1" applyFont="1" applyBorder="1" applyAlignment="1" applyProtection="1">
      <alignment horizontal="right" vertical="center"/>
      <protection locked="0"/>
    </xf>
    <xf numFmtId="176" fontId="6" fillId="0" borderId="232" xfId="0" applyNumberFormat="1" applyFont="1" applyFill="1" applyBorder="1" applyAlignment="1" applyProtection="1">
      <alignment horizontal="right" vertical="center"/>
      <protection locked="0"/>
    </xf>
    <xf numFmtId="176" fontId="6" fillId="0" borderId="233" xfId="0" applyNumberFormat="1" applyFont="1" applyFill="1" applyBorder="1" applyAlignment="1" applyProtection="1">
      <alignment horizontal="right" vertical="center"/>
      <protection locked="0"/>
    </xf>
    <xf numFmtId="176" fontId="6" fillId="0" borderId="121" xfId="0" applyNumberFormat="1" applyFont="1" applyFill="1" applyBorder="1" applyAlignment="1">
      <alignment horizontal="right" vertical="center"/>
    </xf>
    <xf numFmtId="176" fontId="6" fillId="0" borderId="234" xfId="0" applyNumberFormat="1" applyFont="1" applyFill="1" applyBorder="1" applyAlignment="1" applyProtection="1">
      <alignment vertical="center"/>
      <protection locked="0"/>
    </xf>
    <xf numFmtId="176" fontId="6" fillId="0" borderId="231" xfId="0" applyNumberFormat="1" applyFont="1" applyFill="1" applyBorder="1" applyAlignment="1" applyProtection="1">
      <alignment vertical="center"/>
      <protection locked="0"/>
    </xf>
    <xf numFmtId="176" fontId="6" fillId="0" borderId="232" xfId="0" applyNumberFormat="1" applyFont="1" applyFill="1" applyBorder="1" applyAlignment="1">
      <alignment vertical="center"/>
    </xf>
    <xf numFmtId="176" fontId="6" fillId="0" borderId="233" xfId="0" applyNumberFormat="1" applyFont="1" applyFill="1" applyBorder="1" applyAlignment="1" applyProtection="1">
      <alignment vertical="center"/>
      <protection locked="0"/>
    </xf>
    <xf numFmtId="176" fontId="6" fillId="0" borderId="233" xfId="0" applyNumberFormat="1" applyFont="1" applyFill="1" applyBorder="1" applyAlignment="1" applyProtection="1">
      <alignment vertical="center"/>
    </xf>
    <xf numFmtId="176" fontId="6" fillId="0" borderId="231" xfId="0" applyNumberFormat="1" applyFont="1" applyFill="1" applyBorder="1" applyAlignment="1" applyProtection="1">
      <alignment vertical="center"/>
    </xf>
    <xf numFmtId="176" fontId="6" fillId="0" borderId="128" xfId="0" applyNumberFormat="1" applyFont="1" applyFill="1" applyBorder="1" applyAlignment="1" applyProtection="1">
      <alignment vertical="center"/>
    </xf>
    <xf numFmtId="176" fontId="6" fillId="0" borderId="236" xfId="0" applyNumberFormat="1" applyFont="1" applyFill="1" applyBorder="1" applyAlignment="1" applyProtection="1">
      <alignment horizontal="right" vertical="center"/>
      <protection locked="0"/>
    </xf>
    <xf numFmtId="176" fontId="6" fillId="0" borderId="123" xfId="0" applyNumberFormat="1" applyFont="1" applyFill="1" applyBorder="1" applyAlignment="1" applyProtection="1">
      <alignment horizontal="right" vertical="center"/>
      <protection locked="0"/>
    </xf>
    <xf numFmtId="176" fontId="6" fillId="0" borderId="121" xfId="0" applyNumberFormat="1" applyFont="1" applyFill="1" applyBorder="1" applyAlignment="1" applyProtection="1">
      <alignment horizontal="right" vertical="center"/>
    </xf>
    <xf numFmtId="176" fontId="6" fillId="0" borderId="129" xfId="0" applyNumberFormat="1" applyFont="1" applyBorder="1" applyAlignment="1" applyProtection="1">
      <alignment horizontal="right" vertical="center"/>
      <protection locked="0"/>
    </xf>
    <xf numFmtId="176" fontId="6" fillId="0" borderId="123" xfId="0" applyNumberFormat="1" applyFont="1" applyBorder="1" applyAlignment="1" applyProtection="1">
      <alignment horizontal="right" vertical="center"/>
      <protection locked="0"/>
    </xf>
    <xf numFmtId="176" fontId="6" fillId="0" borderId="121" xfId="0" applyNumberFormat="1" applyFont="1" applyFill="1" applyBorder="1" applyAlignment="1" applyProtection="1">
      <alignment horizontal="right" vertical="center"/>
      <protection locked="0"/>
    </xf>
    <xf numFmtId="176" fontId="6" fillId="0" borderId="129" xfId="0" applyNumberFormat="1" applyFont="1" applyFill="1" applyBorder="1" applyAlignment="1" applyProtection="1">
      <alignment horizontal="right" vertical="center"/>
      <protection locked="0"/>
    </xf>
    <xf numFmtId="176" fontId="6" fillId="0" borderId="237" xfId="0" applyNumberFormat="1" applyFont="1" applyFill="1" applyBorder="1" applyAlignment="1" applyProtection="1">
      <alignment horizontal="right" vertical="center"/>
      <protection locked="0"/>
    </xf>
    <xf numFmtId="176" fontId="6" fillId="0" borderId="130" xfId="0" applyNumberFormat="1" applyFont="1" applyFill="1" applyBorder="1" applyAlignment="1" applyProtection="1">
      <alignment horizontal="right" vertical="center"/>
      <protection locked="0"/>
    </xf>
    <xf numFmtId="176" fontId="6" fillId="0" borderId="238" xfId="0" applyNumberFormat="1" applyFont="1" applyFill="1" applyBorder="1" applyAlignment="1" applyProtection="1">
      <alignment horizontal="right" vertical="center"/>
      <protection locked="0"/>
    </xf>
    <xf numFmtId="176" fontId="6" fillId="0" borderId="239" xfId="0" applyNumberFormat="1" applyFont="1" applyFill="1" applyBorder="1" applyAlignment="1" applyProtection="1">
      <alignment horizontal="right" vertical="center"/>
      <protection locked="0"/>
    </xf>
    <xf numFmtId="176" fontId="6" fillId="0" borderId="129" xfId="0" applyNumberFormat="1" applyFont="1" applyFill="1" applyBorder="1" applyAlignment="1" applyProtection="1">
      <alignment vertical="center"/>
    </xf>
    <xf numFmtId="176" fontId="6" fillId="0" borderId="123" xfId="0" applyNumberFormat="1" applyFont="1" applyFill="1" applyBorder="1" applyAlignment="1" applyProtection="1">
      <alignment vertical="center"/>
    </xf>
    <xf numFmtId="176" fontId="6" fillId="0" borderId="124" xfId="0" applyNumberFormat="1" applyFont="1" applyFill="1" applyBorder="1" applyAlignment="1" applyProtection="1">
      <alignment vertical="center"/>
    </xf>
    <xf numFmtId="176" fontId="6" fillId="0" borderId="67" xfId="0" applyNumberFormat="1" applyFont="1" applyFill="1" applyBorder="1" applyAlignment="1" applyProtection="1">
      <alignment horizontal="right" vertical="center"/>
      <protection locked="0"/>
    </xf>
    <xf numFmtId="176" fontId="6" fillId="0" borderId="45" xfId="0" applyNumberFormat="1" applyFont="1" applyFill="1" applyBorder="1" applyAlignment="1" applyProtection="1">
      <alignment horizontal="right" vertical="center"/>
      <protection locked="0"/>
    </xf>
    <xf numFmtId="176" fontId="6" fillId="0" borderId="64" xfId="0" applyNumberFormat="1" applyFont="1" applyFill="1" applyBorder="1" applyAlignment="1" applyProtection="1">
      <alignment horizontal="right" vertical="center"/>
    </xf>
    <xf numFmtId="176" fontId="6" fillId="0" borderId="44" xfId="0" applyNumberFormat="1" applyFont="1" applyBorder="1" applyAlignment="1" applyProtection="1">
      <alignment horizontal="right" vertical="center"/>
      <protection locked="0"/>
    </xf>
    <xf numFmtId="176" fontId="6" fillId="0" borderId="45" xfId="0" applyNumberFormat="1" applyFont="1" applyBorder="1" applyAlignment="1" applyProtection="1">
      <alignment horizontal="right" vertical="center"/>
      <protection locked="0"/>
    </xf>
    <xf numFmtId="176" fontId="6" fillId="0" borderId="64" xfId="0" applyNumberFormat="1" applyFont="1" applyFill="1" applyBorder="1" applyAlignment="1" applyProtection="1">
      <alignment horizontal="right" vertical="center"/>
      <protection locked="0"/>
    </xf>
    <xf numFmtId="176" fontId="6" fillId="0" borderId="44" xfId="0" applyNumberFormat="1" applyFont="1" applyFill="1" applyBorder="1" applyAlignment="1" applyProtection="1">
      <alignment horizontal="right" vertical="center"/>
      <protection locked="0"/>
    </xf>
    <xf numFmtId="176" fontId="6" fillId="0" borderId="240" xfId="0" applyNumberFormat="1" applyFont="1" applyFill="1" applyBorder="1" applyAlignment="1" applyProtection="1">
      <alignment horizontal="right" vertical="center"/>
      <protection locked="0"/>
    </xf>
    <xf numFmtId="176" fontId="6" fillId="0" borderId="241" xfId="0" applyNumberFormat="1" applyFont="1" applyFill="1" applyBorder="1" applyAlignment="1" applyProtection="1">
      <alignment horizontal="right" vertical="center"/>
      <protection locked="0"/>
    </xf>
    <xf numFmtId="176" fontId="6" fillId="0" borderId="242" xfId="0" applyNumberFormat="1" applyFont="1" applyFill="1" applyBorder="1" applyAlignment="1" applyProtection="1">
      <alignment horizontal="right" vertical="center"/>
      <protection locked="0"/>
    </xf>
    <xf numFmtId="176" fontId="6" fillId="0" borderId="243" xfId="0" applyNumberFormat="1" applyFont="1" applyFill="1" applyBorder="1" applyAlignment="1" applyProtection="1">
      <alignment horizontal="right" vertical="center"/>
      <protection locked="0"/>
    </xf>
    <xf numFmtId="176" fontId="6" fillId="0" borderId="44" xfId="0" applyNumberFormat="1" applyFont="1" applyFill="1" applyBorder="1" applyAlignment="1" applyProtection="1">
      <alignment vertical="center"/>
    </xf>
    <xf numFmtId="176" fontId="6" fillId="0" borderId="45" xfId="0" applyNumberFormat="1" applyFont="1" applyFill="1" applyBorder="1" applyAlignment="1" applyProtection="1">
      <alignment vertical="center"/>
    </xf>
    <xf numFmtId="176" fontId="6" fillId="0" borderId="43" xfId="0" applyNumberFormat="1" applyFont="1" applyFill="1" applyBorder="1" applyAlignment="1" applyProtection="1">
      <alignment vertical="center"/>
    </xf>
    <xf numFmtId="177" fontId="6" fillId="0" borderId="53" xfId="0" applyNumberFormat="1" applyFont="1" applyFill="1" applyBorder="1" applyAlignment="1" applyProtection="1">
      <alignment horizontal="right" vertical="center"/>
    </xf>
    <xf numFmtId="177" fontId="6" fillId="0" borderId="55" xfId="0" applyNumberFormat="1" applyFont="1" applyFill="1" applyBorder="1" applyAlignment="1" applyProtection="1">
      <alignment horizontal="right" vertical="center"/>
    </xf>
    <xf numFmtId="177" fontId="6" fillId="0" borderId="21" xfId="0" applyNumberFormat="1" applyFont="1" applyFill="1" applyBorder="1" applyAlignment="1" applyProtection="1">
      <alignment horizontal="right" vertical="center"/>
    </xf>
    <xf numFmtId="177" fontId="6" fillId="0" borderId="56" xfId="0" applyNumberFormat="1" applyFont="1" applyFill="1" applyBorder="1" applyAlignment="1" applyProtection="1">
      <alignment horizontal="right" vertical="center"/>
    </xf>
    <xf numFmtId="177" fontId="6" fillId="0" borderId="29" xfId="0" applyNumberFormat="1" applyFont="1" applyFill="1" applyBorder="1" applyAlignment="1" applyProtection="1">
      <alignment horizontal="right" vertical="center"/>
    </xf>
    <xf numFmtId="176" fontId="6" fillId="0" borderId="26" xfId="0" applyNumberFormat="1" applyFont="1" applyFill="1" applyBorder="1" applyAlignment="1" applyProtection="1">
      <alignment horizontal="right" vertical="center"/>
    </xf>
    <xf numFmtId="177" fontId="6" fillId="0" borderId="5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vertical="center"/>
    </xf>
    <xf numFmtId="177" fontId="6" fillId="0" borderId="21" xfId="0" applyNumberFormat="1" applyFont="1" applyFill="1" applyBorder="1" applyAlignment="1" applyProtection="1">
      <alignment vertical="center"/>
    </xf>
    <xf numFmtId="177" fontId="6" fillId="0" borderId="56" xfId="0" applyNumberFormat="1" applyFont="1" applyFill="1" applyBorder="1" applyAlignment="1" applyProtection="1">
      <alignment vertical="center"/>
    </xf>
    <xf numFmtId="176" fontId="6" fillId="0" borderId="21" xfId="0" applyNumberFormat="1" applyFont="1" applyBorder="1" applyAlignment="1" applyProtection="1">
      <alignment vertical="center"/>
      <protection locked="0"/>
    </xf>
    <xf numFmtId="176" fontId="6" fillId="0" borderId="211" xfId="0" applyNumberFormat="1" applyFont="1" applyBorder="1" applyAlignment="1" applyProtection="1">
      <alignment vertical="center"/>
      <protection locked="0"/>
    </xf>
    <xf numFmtId="176" fontId="6" fillId="0" borderId="22" xfId="0" applyNumberFormat="1" applyFont="1" applyBorder="1" applyAlignment="1" applyProtection="1">
      <alignment vertical="center"/>
      <protection locked="0"/>
    </xf>
    <xf numFmtId="176" fontId="6" fillId="0" borderId="52" xfId="0" applyNumberFormat="1" applyFont="1" applyBorder="1" applyAlignment="1" applyProtection="1">
      <alignment vertical="center"/>
      <protection locked="0"/>
    </xf>
    <xf numFmtId="176" fontId="6" fillId="0" borderId="119" xfId="0" applyNumberFormat="1" applyFont="1" applyFill="1" applyBorder="1" applyProtection="1">
      <protection locked="0"/>
    </xf>
    <xf numFmtId="176" fontId="6" fillId="0" borderId="120" xfId="0" applyNumberFormat="1" applyFont="1" applyFill="1" applyBorder="1" applyProtection="1">
      <protection locked="0"/>
    </xf>
    <xf numFmtId="176" fontId="6" fillId="0" borderId="121" xfId="0" applyNumberFormat="1" applyFont="1" applyFill="1" applyBorder="1" applyProtection="1">
      <protection locked="0"/>
    </xf>
    <xf numFmtId="176" fontId="6" fillId="0" borderId="121" xfId="0" applyNumberFormat="1" applyFont="1" applyFill="1" applyBorder="1"/>
    <xf numFmtId="176" fontId="6" fillId="0" borderId="122" xfId="0" applyNumberFormat="1" applyFont="1" applyFill="1" applyBorder="1" applyProtection="1">
      <protection locked="0"/>
    </xf>
    <xf numFmtId="176" fontId="6" fillId="0" borderId="123" xfId="0" applyNumberFormat="1" applyFont="1" applyFill="1" applyBorder="1" applyProtection="1">
      <protection locked="0"/>
    </xf>
    <xf numFmtId="176" fontId="6" fillId="0" borderId="122" xfId="0" applyNumberFormat="1" applyFont="1" applyFill="1" applyBorder="1"/>
    <xf numFmtId="176" fontId="6" fillId="0" borderId="123" xfId="0" applyNumberFormat="1" applyFont="1" applyFill="1" applyBorder="1"/>
    <xf numFmtId="176" fontId="6" fillId="0" borderId="124" xfId="0" applyNumberFormat="1" applyFont="1" applyFill="1" applyBorder="1"/>
    <xf numFmtId="178" fontId="6" fillId="0" borderId="11" xfId="0" applyNumberFormat="1" applyFont="1" applyFill="1" applyBorder="1" applyProtection="1">
      <protection locked="0"/>
    </xf>
    <xf numFmtId="178" fontId="6" fillId="0" borderId="192" xfId="0" applyNumberFormat="1" applyFont="1" applyFill="1" applyBorder="1" applyProtection="1">
      <protection locked="0"/>
    </xf>
    <xf numFmtId="178" fontId="6" fillId="0" borderId="125" xfId="0" applyNumberFormat="1" applyFont="1" applyFill="1" applyBorder="1" applyProtection="1">
      <protection locked="0"/>
    </xf>
    <xf numFmtId="176" fontId="6" fillId="0" borderId="27" xfId="0" applyNumberFormat="1" applyFont="1" applyFill="1" applyBorder="1" applyProtection="1"/>
    <xf numFmtId="176" fontId="6" fillId="0" borderId="22" xfId="0" applyNumberFormat="1" applyFont="1" applyFill="1" applyBorder="1" applyProtection="1"/>
    <xf numFmtId="176" fontId="6" fillId="0" borderId="10" xfId="0" applyNumberFormat="1" applyFont="1" applyFill="1" applyBorder="1"/>
    <xf numFmtId="176" fontId="6" fillId="0" borderId="42" xfId="0" applyNumberFormat="1" applyFont="1" applyFill="1" applyBorder="1"/>
    <xf numFmtId="176" fontId="6" fillId="0" borderId="37" xfId="0" applyNumberFormat="1" applyFont="1" applyFill="1" applyBorder="1"/>
    <xf numFmtId="176" fontId="6" fillId="0" borderId="32" xfId="0" applyNumberFormat="1" applyFont="1" applyFill="1" applyBorder="1"/>
    <xf numFmtId="176" fontId="6" fillId="0" borderId="153" xfId="0" applyNumberFormat="1" applyFont="1" applyFill="1" applyBorder="1" applyProtection="1">
      <protection locked="0"/>
    </xf>
    <xf numFmtId="176" fontId="6" fillId="0" borderId="197" xfId="0" applyNumberFormat="1" applyFont="1" applyFill="1" applyBorder="1" applyProtection="1">
      <protection locked="0"/>
    </xf>
    <xf numFmtId="176" fontId="6" fillId="0" borderId="198" xfId="0" applyNumberFormat="1" applyFont="1" applyFill="1" applyBorder="1" applyProtection="1">
      <protection locked="0"/>
    </xf>
    <xf numFmtId="176" fontId="6" fillId="0" borderId="198" xfId="0" applyNumberFormat="1" applyFont="1" applyFill="1" applyBorder="1"/>
    <xf numFmtId="176" fontId="6" fillId="0" borderId="199" xfId="0" applyNumberFormat="1" applyFont="1" applyFill="1" applyBorder="1" applyProtection="1">
      <protection locked="0"/>
    </xf>
    <xf numFmtId="176" fontId="6" fillId="0" borderId="200" xfId="0" applyNumberFormat="1" applyFont="1" applyFill="1" applyBorder="1" applyProtection="1">
      <protection locked="0"/>
    </xf>
    <xf numFmtId="176" fontId="6" fillId="0" borderId="199" xfId="0" applyNumberFormat="1" applyFont="1" applyFill="1" applyBorder="1"/>
    <xf numFmtId="176" fontId="6" fillId="0" borderId="200" xfId="0" applyNumberFormat="1" applyFont="1" applyFill="1" applyBorder="1"/>
    <xf numFmtId="176" fontId="6" fillId="0" borderId="127" xfId="0" applyNumberFormat="1" applyFont="1" applyFill="1" applyBorder="1"/>
    <xf numFmtId="176" fontId="6" fillId="0" borderId="27" xfId="0" applyNumberFormat="1" applyFont="1" applyFill="1" applyBorder="1"/>
    <xf numFmtId="176" fontId="6" fillId="0" borderId="54" xfId="0" applyNumberFormat="1" applyFont="1" applyFill="1" applyBorder="1"/>
    <xf numFmtId="176" fontId="6" fillId="0" borderId="21" xfId="0" applyNumberFormat="1" applyFont="1" applyFill="1" applyBorder="1"/>
    <xf numFmtId="176" fontId="6" fillId="0" borderId="57" xfId="0" applyNumberFormat="1" applyFont="1" applyFill="1" applyBorder="1"/>
    <xf numFmtId="176" fontId="6" fillId="0" borderId="55" xfId="0" applyNumberFormat="1" applyFont="1" applyFill="1" applyBorder="1"/>
    <xf numFmtId="176" fontId="6" fillId="0" borderId="26" xfId="0" applyNumberFormat="1" applyFont="1" applyFill="1" applyBorder="1"/>
    <xf numFmtId="176" fontId="9" fillId="0" borderId="52" xfId="0" applyNumberFormat="1" applyFont="1" applyFill="1" applyBorder="1"/>
    <xf numFmtId="0" fontId="6" fillId="0" borderId="216" xfId="0" applyFont="1" applyFill="1" applyBorder="1" applyAlignment="1" applyProtection="1">
      <alignment horizontal="right" vertical="center" shrinkToFit="1"/>
      <protection locked="0"/>
    </xf>
    <xf numFmtId="0" fontId="6" fillId="0" borderId="217" xfId="0" applyFont="1" applyFill="1" applyBorder="1" applyAlignment="1" applyProtection="1">
      <alignment horizontal="right" vertical="center" shrinkToFit="1"/>
      <protection locked="0"/>
    </xf>
    <xf numFmtId="0" fontId="6" fillId="0" borderId="218" xfId="0" applyFont="1" applyFill="1" applyBorder="1" applyAlignment="1" applyProtection="1">
      <alignment horizontal="right" vertical="center" shrinkToFit="1"/>
      <protection locked="0"/>
    </xf>
    <xf numFmtId="176" fontId="6" fillId="0" borderId="108" xfId="0" applyNumberFormat="1" applyFont="1" applyFill="1" applyBorder="1" applyAlignment="1" applyProtection="1">
      <alignment vertical="center" shrinkToFit="1"/>
      <protection locked="0"/>
    </xf>
    <xf numFmtId="176" fontId="6" fillId="0" borderId="221" xfId="0" applyNumberFormat="1" applyFont="1" applyFill="1" applyBorder="1" applyAlignment="1" applyProtection="1">
      <alignment horizontal="right"/>
      <protection locked="0"/>
    </xf>
    <xf numFmtId="176" fontId="6" fillId="0" borderId="218" xfId="0" applyNumberFormat="1" applyFont="1" applyFill="1" applyBorder="1" applyAlignment="1" applyProtection="1">
      <alignment horizontal="right"/>
      <protection locked="0"/>
    </xf>
    <xf numFmtId="176" fontId="6" fillId="0" borderId="64" xfId="0" applyNumberFormat="1" applyFont="1" applyFill="1" applyBorder="1" applyAlignment="1">
      <alignment horizontal="right"/>
    </xf>
    <xf numFmtId="176" fontId="6" fillId="0" borderId="44" xfId="0" applyNumberFormat="1" applyFont="1" applyFill="1" applyBorder="1" applyAlignment="1">
      <alignment horizontal="right"/>
    </xf>
    <xf numFmtId="179" fontId="6" fillId="0" borderId="202" xfId="0" applyNumberFormat="1" applyFont="1" applyFill="1" applyBorder="1" applyAlignment="1">
      <alignment horizontal="right"/>
    </xf>
    <xf numFmtId="179" fontId="6" fillId="0" borderId="98" xfId="0" applyNumberFormat="1" applyFont="1" applyFill="1" applyBorder="1" applyAlignment="1">
      <alignment horizontal="right"/>
    </xf>
    <xf numFmtId="176" fontId="6" fillId="0" borderId="43" xfId="0" applyNumberFormat="1" applyFont="1" applyFill="1" applyBorder="1" applyAlignment="1">
      <alignment horizontal="right"/>
    </xf>
    <xf numFmtId="0" fontId="6" fillId="0" borderId="39" xfId="0" applyFont="1" applyFill="1" applyBorder="1" applyAlignment="1" applyProtection="1">
      <alignment horizontal="right" vertical="center" shrinkToFit="1"/>
      <protection locked="0"/>
    </xf>
    <xf numFmtId="0" fontId="6" fillId="0" borderId="40" xfId="0" applyFont="1" applyFill="1" applyBorder="1" applyAlignment="1" applyProtection="1">
      <alignment horizontal="right" vertical="center" shrinkToFit="1"/>
      <protection locked="0"/>
    </xf>
    <xf numFmtId="0" fontId="6" fillId="0" borderId="10" xfId="0" applyFont="1" applyFill="1" applyBorder="1" applyAlignment="1" applyProtection="1">
      <alignment horizontal="right" vertical="center" shrinkToFit="1"/>
      <protection locked="0"/>
    </xf>
    <xf numFmtId="176" fontId="6" fillId="0" borderId="10" xfId="0" applyNumberFormat="1" applyFont="1" applyFill="1" applyBorder="1" applyAlignment="1" applyProtection="1">
      <alignment vertical="center" shrinkToFit="1"/>
      <protection locked="0"/>
    </xf>
    <xf numFmtId="176" fontId="6" fillId="0" borderId="41" xfId="0" applyNumberFormat="1" applyFont="1" applyFill="1" applyBorder="1" applyAlignment="1" applyProtection="1">
      <alignment horizontal="right"/>
      <protection locked="0"/>
    </xf>
    <xf numFmtId="176" fontId="6" fillId="0" borderId="37" xfId="0" applyNumberFormat="1" applyFont="1" applyFill="1" applyBorder="1" applyAlignment="1" applyProtection="1">
      <alignment horizontal="right"/>
      <protection locked="0"/>
    </xf>
    <xf numFmtId="176" fontId="6" fillId="0" borderId="10" xfId="0" applyNumberFormat="1" applyFont="1" applyFill="1" applyBorder="1" applyAlignment="1">
      <alignment horizontal="right"/>
    </xf>
    <xf numFmtId="176" fontId="6" fillId="0" borderId="41" xfId="0" applyNumberFormat="1" applyFont="1" applyFill="1" applyBorder="1" applyAlignment="1">
      <alignment horizontal="right"/>
    </xf>
    <xf numFmtId="179" fontId="6" fillId="0" borderId="203" xfId="0" applyNumberFormat="1" applyFont="1" applyFill="1" applyBorder="1" applyAlignment="1">
      <alignment horizontal="right"/>
    </xf>
    <xf numFmtId="179" fontId="6" fillId="0" borderId="0" xfId="0" applyNumberFormat="1" applyFont="1" applyFill="1" applyAlignment="1">
      <alignment horizontal="right"/>
    </xf>
    <xf numFmtId="176" fontId="6" fillId="0" borderId="32" xfId="0" applyNumberFormat="1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 vertical="distributed" textRotation="255"/>
      <protection locked="0"/>
    </xf>
    <xf numFmtId="38" fontId="6" fillId="0" borderId="40" xfId="1" applyFont="1" applyFill="1" applyBorder="1" applyAlignment="1" applyProtection="1">
      <alignment horizontal="center" vertical="distributed" textRotation="255"/>
      <protection locked="0"/>
    </xf>
    <xf numFmtId="0" fontId="6" fillId="0" borderId="10" xfId="0" applyFont="1" applyFill="1" applyBorder="1" applyAlignment="1">
      <alignment horizontal="center" vertical="distributed" textRotation="255"/>
    </xf>
    <xf numFmtId="0" fontId="6" fillId="0" borderId="40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40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32" xfId="0" quotePrefix="1" applyFont="1" applyFill="1" applyBorder="1" applyAlignment="1">
      <alignment horizontal="center" vertical="center" textRotation="255"/>
    </xf>
    <xf numFmtId="176" fontId="6" fillId="0" borderId="39" xfId="0" applyNumberFormat="1" applyFont="1" applyFill="1" applyBorder="1" applyProtection="1">
      <protection locked="0"/>
    </xf>
    <xf numFmtId="176" fontId="6" fillId="0" borderId="0" xfId="0" applyNumberFormat="1" applyFont="1" applyFill="1" applyProtection="1">
      <protection locked="0"/>
    </xf>
    <xf numFmtId="176" fontId="6" fillId="0" borderId="40" xfId="0" applyNumberFormat="1" applyFont="1" applyFill="1" applyBorder="1" applyProtection="1">
      <protection locked="0"/>
    </xf>
    <xf numFmtId="176" fontId="6" fillId="0" borderId="10" xfId="0" applyNumberFormat="1" applyFont="1" applyFill="1" applyBorder="1" applyProtection="1">
      <protection locked="0"/>
    </xf>
    <xf numFmtId="176" fontId="6" fillId="0" borderId="42" xfId="0" applyNumberFormat="1" applyFont="1" applyFill="1" applyBorder="1" applyProtection="1">
      <protection locked="0"/>
    </xf>
    <xf numFmtId="176" fontId="6" fillId="0" borderId="41" xfId="0" applyNumberFormat="1" applyFont="1" applyFill="1" applyBorder="1" applyProtection="1">
      <protection locked="0"/>
    </xf>
    <xf numFmtId="176" fontId="6" fillId="0" borderId="27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97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98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98" xfId="0" applyNumberFormat="1" applyFont="1" applyFill="1" applyBorder="1" applyAlignment="1" applyProtection="1">
      <alignment vertical="center" shrinkToFit="1"/>
      <protection locked="0"/>
    </xf>
    <xf numFmtId="176" fontId="6" fillId="0" borderId="205" xfId="0" applyNumberFormat="1" applyFont="1" applyFill="1" applyBorder="1" applyAlignment="1">
      <alignment horizontal="right"/>
    </xf>
    <xf numFmtId="176" fontId="6" fillId="0" borderId="200" xfId="0" applyNumberFormat="1" applyFont="1" applyFill="1" applyBorder="1" applyAlignment="1">
      <alignment horizontal="right"/>
    </xf>
    <xf numFmtId="176" fontId="6" fillId="0" borderId="198" xfId="0" applyNumberFormat="1" applyFont="1" applyFill="1" applyBorder="1" applyAlignment="1">
      <alignment horizontal="right"/>
    </xf>
    <xf numFmtId="179" fontId="6" fillId="0" borderId="206" xfId="0" applyNumberFormat="1" applyFont="1" applyFill="1" applyBorder="1" applyAlignment="1">
      <alignment horizontal="right"/>
    </xf>
    <xf numFmtId="179" fontId="6" fillId="0" borderId="196" xfId="0" applyNumberFormat="1" applyFont="1" applyFill="1" applyBorder="1" applyAlignment="1">
      <alignment horizontal="right"/>
    </xf>
    <xf numFmtId="176" fontId="6" fillId="0" borderId="127" xfId="0" applyNumberFormat="1" applyFont="1" applyFill="1" applyBorder="1" applyAlignment="1">
      <alignment horizontal="right"/>
    </xf>
    <xf numFmtId="176" fontId="6" fillId="0" borderId="11" xfId="0" applyNumberFormat="1" applyFont="1" applyFill="1" applyBorder="1" applyAlignment="1" applyProtection="1">
      <alignment vertical="center" shrinkToFit="1"/>
      <protection locked="0"/>
    </xf>
    <xf numFmtId="179" fontId="9" fillId="0" borderId="203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79" fontId="9" fillId="0" borderId="203" xfId="0" quotePrefix="1" applyNumberFormat="1" applyFont="1" applyFill="1" applyBorder="1" applyAlignment="1" applyProtection="1">
      <alignment horizontal="right"/>
      <protection locked="0"/>
    </xf>
    <xf numFmtId="176" fontId="6" fillId="0" borderId="98" xfId="0" applyNumberFormat="1" applyFont="1" applyFill="1" applyBorder="1" applyProtection="1">
      <protection locked="0"/>
    </xf>
    <xf numFmtId="176" fontId="6" fillId="0" borderId="68" xfId="0" applyNumberFormat="1" applyFont="1" applyFill="1" applyBorder="1" applyProtection="1">
      <protection locked="0"/>
    </xf>
    <xf numFmtId="176" fontId="6" fillId="0" borderId="202" xfId="0" applyNumberFormat="1" applyFont="1" applyFill="1" applyBorder="1" applyProtection="1">
      <protection locked="0"/>
    </xf>
    <xf numFmtId="176" fontId="6" fillId="0" borderId="64" xfId="0" applyNumberFormat="1" applyFont="1" applyFill="1" applyBorder="1" applyProtection="1">
      <protection locked="0"/>
    </xf>
    <xf numFmtId="176" fontId="6" fillId="0" borderId="64" xfId="0" applyNumberFormat="1" applyFont="1" applyFill="1" applyBorder="1"/>
    <xf numFmtId="176" fontId="6" fillId="0" borderId="46" xfId="0" applyNumberFormat="1" applyFont="1" applyFill="1" applyBorder="1" applyProtection="1">
      <protection locked="0"/>
    </xf>
    <xf numFmtId="176" fontId="6" fillId="0" borderId="43" xfId="0" applyNumberFormat="1" applyFont="1" applyFill="1" applyBorder="1"/>
    <xf numFmtId="176" fontId="6" fillId="0" borderId="196" xfId="0" applyNumberFormat="1" applyFont="1" applyFill="1" applyBorder="1" applyAlignment="1">
      <alignment horizontal="right"/>
    </xf>
    <xf numFmtId="176" fontId="6" fillId="0" borderId="54" xfId="1" applyNumberFormat="1" applyFont="1" applyFill="1" applyBorder="1" applyProtection="1"/>
    <xf numFmtId="176" fontId="6" fillId="0" borderId="52" xfId="0" applyNumberFormat="1" applyFont="1" applyFill="1" applyBorder="1"/>
    <xf numFmtId="176" fontId="6" fillId="0" borderId="40" xfId="1" applyNumberFormat="1" applyFont="1" applyFill="1" applyBorder="1" applyProtection="1">
      <protection locked="0"/>
    </xf>
    <xf numFmtId="0" fontId="6" fillId="0" borderId="236" xfId="0" applyFont="1" applyFill="1" applyBorder="1" applyAlignment="1" applyProtection="1">
      <alignment horizontal="right" vertical="center" shrinkToFit="1"/>
      <protection locked="0"/>
    </xf>
    <xf numFmtId="0" fontId="6" fillId="0" borderId="120" xfId="0" applyFont="1" applyFill="1" applyBorder="1" applyAlignment="1" applyProtection="1">
      <alignment horizontal="right" vertical="center" shrinkToFit="1"/>
      <protection locked="0"/>
    </xf>
    <xf numFmtId="0" fontId="6" fillId="0" borderId="121" xfId="0" applyFont="1" applyFill="1" applyBorder="1" applyAlignment="1" applyProtection="1">
      <alignment horizontal="right" vertical="center" shrinkToFit="1"/>
      <protection locked="0"/>
    </xf>
    <xf numFmtId="176" fontId="6" fillId="0" borderId="129" xfId="0" applyNumberFormat="1" applyFont="1" applyFill="1" applyBorder="1" applyAlignment="1" applyProtection="1">
      <alignment horizontal="right"/>
      <protection locked="0"/>
    </xf>
    <xf numFmtId="176" fontId="6" fillId="0" borderId="123" xfId="0" applyNumberFormat="1" applyFont="1" applyFill="1" applyBorder="1" applyAlignment="1" applyProtection="1">
      <alignment horizontal="right"/>
      <protection locked="0"/>
    </xf>
    <xf numFmtId="176" fontId="6" fillId="0" borderId="171" xfId="0" applyNumberFormat="1" applyFont="1" applyFill="1" applyBorder="1" applyAlignment="1">
      <alignment horizontal="right"/>
    </xf>
    <xf numFmtId="176" fontId="6" fillId="0" borderId="121" xfId="0" applyNumberFormat="1" applyFont="1" applyFill="1" applyBorder="1" applyAlignment="1">
      <alignment horizontal="right"/>
    </xf>
    <xf numFmtId="176" fontId="6" fillId="0" borderId="129" xfId="0" applyNumberFormat="1" applyFont="1" applyFill="1" applyBorder="1" applyAlignment="1">
      <alignment horizontal="right"/>
    </xf>
    <xf numFmtId="179" fontId="6" fillId="0" borderId="272" xfId="0" applyNumberFormat="1" applyFont="1" applyFill="1" applyBorder="1" applyAlignment="1">
      <alignment horizontal="right"/>
    </xf>
    <xf numFmtId="179" fontId="6" fillId="0" borderId="119" xfId="0" applyNumberFormat="1" applyFont="1" applyFill="1" applyBorder="1" applyAlignment="1">
      <alignment horizontal="right"/>
    </xf>
    <xf numFmtId="176" fontId="6" fillId="0" borderId="124" xfId="0" applyNumberFormat="1" applyFont="1" applyFill="1" applyBorder="1" applyAlignment="1">
      <alignment horizontal="right"/>
    </xf>
    <xf numFmtId="176" fontId="6" fillId="0" borderId="97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20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58" xfId="0" applyNumberFormat="1" applyFont="1" applyFill="1" applyBorder="1" applyAlignment="1" applyProtection="1">
      <alignment vertical="center" shrinkToFit="1"/>
      <protection locked="0"/>
    </xf>
    <xf numFmtId="176" fontId="6" fillId="0" borderId="44" xfId="0" applyNumberFormat="1" applyFont="1" applyFill="1" applyBorder="1" applyAlignment="1" applyProtection="1">
      <alignment horizontal="right"/>
      <protection locked="0"/>
    </xf>
    <xf numFmtId="176" fontId="6" fillId="0" borderId="45" xfId="0" applyNumberFormat="1" applyFont="1" applyFill="1" applyBorder="1" applyAlignment="1" applyProtection="1">
      <alignment horizontal="right"/>
      <protection locked="0"/>
    </xf>
    <xf numFmtId="0" fontId="6" fillId="0" borderId="81" xfId="0" applyFont="1" applyFill="1" applyBorder="1" applyAlignment="1" applyProtection="1">
      <alignment horizontal="right" vertical="center" shrinkToFit="1"/>
      <protection locked="0"/>
    </xf>
    <xf numFmtId="176" fontId="6" fillId="0" borderId="11" xfId="0" applyNumberFormat="1" applyFont="1" applyFill="1" applyBorder="1" applyAlignment="1">
      <alignment horizontal="right"/>
    </xf>
    <xf numFmtId="38" fontId="6" fillId="0" borderId="40" xfId="1" applyFont="1" applyFill="1" applyBorder="1" applyProtection="1">
      <protection locked="0"/>
    </xf>
    <xf numFmtId="179" fontId="6" fillId="0" borderId="60" xfId="0" applyNumberFormat="1" applyFont="1" applyFill="1" applyBorder="1" applyAlignment="1">
      <alignment horizontal="right"/>
    </xf>
    <xf numFmtId="176" fontId="6" fillId="0" borderId="95" xfId="0" applyNumberFormat="1" applyFont="1" applyFill="1" applyBorder="1" applyProtection="1">
      <protection locked="0"/>
    </xf>
    <xf numFmtId="176" fontId="6" fillId="0" borderId="33" xfId="0" applyNumberFormat="1" applyFont="1" applyFill="1" applyBorder="1" applyProtection="1">
      <protection locked="0"/>
    </xf>
    <xf numFmtId="38" fontId="6" fillId="0" borderId="33" xfId="1" applyFont="1" applyFill="1" applyBorder="1" applyProtection="1">
      <protection locked="0"/>
    </xf>
    <xf numFmtId="176" fontId="6" fillId="0" borderId="105" xfId="0" applyNumberFormat="1" applyFont="1" applyFill="1" applyBorder="1" applyProtection="1">
      <protection locked="0"/>
    </xf>
    <xf numFmtId="176" fontId="6" fillId="0" borderId="3" xfId="0" applyNumberFormat="1" applyFont="1" applyFill="1" applyBorder="1"/>
    <xf numFmtId="176" fontId="6" fillId="0" borderId="35" xfId="0" applyNumberFormat="1" applyFont="1" applyFill="1" applyBorder="1" applyProtection="1">
      <protection locked="0"/>
    </xf>
    <xf numFmtId="176" fontId="6" fillId="0" borderId="34" xfId="0" applyNumberFormat="1" applyFont="1" applyFill="1" applyBorder="1" applyProtection="1">
      <protection locked="0"/>
    </xf>
    <xf numFmtId="176" fontId="6" fillId="0" borderId="38" xfId="0" applyNumberFormat="1" applyFont="1" applyFill="1" applyBorder="1"/>
    <xf numFmtId="176" fontId="6" fillId="0" borderId="42" xfId="0" applyNumberFormat="1" applyFont="1" applyFill="1" applyBorder="1" applyAlignment="1">
      <alignment horizontal="right"/>
    </xf>
    <xf numFmtId="176" fontId="6" fillId="0" borderId="27" xfId="0" applyNumberFormat="1" applyFont="1" applyFill="1" applyBorder="1" applyProtection="1">
      <protection locked="0"/>
    </xf>
    <xf numFmtId="176" fontId="14" fillId="0" borderId="54" xfId="0" applyNumberFormat="1" applyFont="1" applyFill="1" applyBorder="1" applyProtection="1">
      <protection locked="0"/>
    </xf>
    <xf numFmtId="176" fontId="11" fillId="0" borderId="54" xfId="0" applyNumberFormat="1" applyFont="1" applyFill="1" applyBorder="1" applyProtection="1">
      <protection locked="0"/>
    </xf>
    <xf numFmtId="176" fontId="11" fillId="0" borderId="104" xfId="0" applyNumberFormat="1" applyFont="1" applyFill="1" applyBorder="1" applyProtection="1">
      <protection locked="0"/>
    </xf>
    <xf numFmtId="176" fontId="11" fillId="0" borderId="22" xfId="0" applyNumberFormat="1" applyFont="1" applyFill="1" applyBorder="1"/>
    <xf numFmtId="176" fontId="11" fillId="0" borderId="56" xfId="0" applyNumberFormat="1" applyFont="1" applyFill="1" applyBorder="1" applyProtection="1">
      <protection locked="0"/>
    </xf>
    <xf numFmtId="176" fontId="11" fillId="0" borderId="55" xfId="0" applyNumberFormat="1" applyFont="1" applyFill="1" applyBorder="1" applyProtection="1">
      <protection locked="0"/>
    </xf>
    <xf numFmtId="176" fontId="11" fillId="0" borderId="52" xfId="0" applyNumberFormat="1" applyFont="1" applyFill="1" applyBorder="1"/>
    <xf numFmtId="176" fontId="6" fillId="0" borderId="10" xfId="0" applyNumberFormat="1" applyFont="1" applyFill="1" applyBorder="1" applyAlignment="1" applyProtection="1">
      <alignment vertical="center" wrapText="1" shrinkToFit="1"/>
      <protection locked="0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42" xfId="0" applyNumberFormat="1" applyFont="1" applyFill="1" applyBorder="1" applyAlignment="1">
      <alignment horizontal="right" vertical="center"/>
    </xf>
    <xf numFmtId="179" fontId="6" fillId="0" borderId="203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176" fontId="6" fillId="0" borderId="32" xfId="0" applyNumberFormat="1" applyFont="1" applyFill="1" applyBorder="1" applyAlignment="1">
      <alignment horizontal="right" vertical="center"/>
    </xf>
    <xf numFmtId="176" fontId="6" fillId="0" borderId="205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112" xfId="0" applyNumberFormat="1" applyFont="1" applyFill="1" applyBorder="1" applyAlignment="1">
      <alignment horizontal="right"/>
    </xf>
    <xf numFmtId="179" fontId="6" fillId="0" borderId="83" xfId="0" applyNumberFormat="1" applyFont="1" applyFill="1" applyBorder="1" applyAlignment="1">
      <alignment horizontal="right"/>
    </xf>
    <xf numFmtId="176" fontId="6" fillId="0" borderId="171" xfId="0" applyNumberFormat="1" applyFont="1" applyFill="1" applyBorder="1" applyAlignment="1" applyProtection="1">
      <alignment vertical="center" shrinkToFit="1"/>
      <protection locked="0"/>
    </xf>
    <xf numFmtId="176" fontId="6" fillId="0" borderId="122" xfId="0" applyNumberFormat="1" applyFont="1" applyFill="1" applyBorder="1" applyAlignment="1">
      <alignment horizontal="right"/>
    </xf>
    <xf numFmtId="179" fontId="6" fillId="0" borderId="268" xfId="0" quotePrefix="1" applyNumberFormat="1" applyFont="1" applyFill="1" applyBorder="1" applyAlignment="1">
      <alignment horizontal="left"/>
    </xf>
    <xf numFmtId="176" fontId="6" fillId="0" borderId="67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4" xfId="0" applyNumberFormat="1" applyFont="1" applyFill="1" applyBorder="1" applyAlignment="1" applyProtection="1">
      <alignment vertical="center" shrinkToFit="1"/>
      <protection locked="0"/>
    </xf>
    <xf numFmtId="179" fontId="6" fillId="0" borderId="98" xfId="0" quotePrefix="1" applyNumberFormat="1" applyFont="1" applyFill="1" applyBorder="1" applyAlignment="1">
      <alignment horizontal="left"/>
    </xf>
    <xf numFmtId="176" fontId="6" fillId="0" borderId="70" xfId="0" applyNumberFormat="1" applyFont="1" applyFill="1" applyBorder="1"/>
    <xf numFmtId="176" fontId="6" fillId="0" borderId="79" xfId="0" applyNumberFormat="1" applyFont="1" applyFill="1" applyBorder="1" applyAlignment="1" applyProtection="1">
      <alignment horizontal="right"/>
      <protection locked="0"/>
    </xf>
    <xf numFmtId="176" fontId="6" fillId="0" borderId="72" xfId="0" applyNumberFormat="1" applyFont="1" applyFill="1" applyBorder="1" applyAlignment="1" applyProtection="1">
      <alignment horizontal="right"/>
      <protection locked="0"/>
    </xf>
    <xf numFmtId="176" fontId="9" fillId="0" borderId="15" xfId="0" applyNumberFormat="1" applyFont="1" applyFill="1" applyBorder="1"/>
    <xf numFmtId="176" fontId="6" fillId="0" borderId="15" xfId="0" applyNumberFormat="1" applyFont="1" applyFill="1" applyBorder="1"/>
    <xf numFmtId="176" fontId="6" fillId="0" borderId="79" xfId="0" applyNumberFormat="1" applyFont="1" applyFill="1" applyBorder="1"/>
    <xf numFmtId="179" fontId="6" fillId="0" borderId="207" xfId="0" quotePrefix="1" applyNumberFormat="1" applyFont="1" applyFill="1" applyBorder="1" applyAlignment="1">
      <alignment horizontal="right"/>
    </xf>
    <xf numFmtId="179" fontId="6" fillId="0" borderId="14" xfId="0" quotePrefix="1" applyNumberFormat="1" applyFont="1" applyFill="1" applyBorder="1" applyAlignment="1">
      <alignment horizontal="right"/>
    </xf>
    <xf numFmtId="176" fontId="6" fillId="0" borderId="18" xfId="0" applyNumberFormat="1" applyFont="1" applyFill="1" applyBorder="1"/>
    <xf numFmtId="0" fontId="6" fillId="0" borderId="82" xfId="0" applyFont="1" applyFill="1" applyBorder="1" applyAlignment="1" applyProtection="1">
      <alignment horizontal="right" vertical="center" shrinkToFit="1"/>
      <protection locked="0"/>
    </xf>
    <xf numFmtId="0" fontId="6" fillId="0" borderId="74" xfId="0" applyFont="1" applyFill="1" applyBorder="1" applyAlignment="1" applyProtection="1">
      <alignment horizontal="right" vertical="center" shrinkToFit="1"/>
      <protection locked="0"/>
    </xf>
    <xf numFmtId="176" fontId="6" fillId="0" borderId="15" xfId="0" applyNumberFormat="1" applyFont="1" applyFill="1" applyBorder="1" applyAlignment="1" applyProtection="1">
      <alignment horizontal="right"/>
      <protection locked="0"/>
    </xf>
    <xf numFmtId="176" fontId="6" fillId="0" borderId="70" xfId="0" applyNumberFormat="1" applyFont="1" applyFill="1" applyBorder="1" applyAlignment="1" applyProtection="1">
      <alignment horizontal="right"/>
      <protection locked="0"/>
    </xf>
    <xf numFmtId="176" fontId="6" fillId="0" borderId="58" xfId="0" applyNumberFormat="1" applyFont="1" applyFill="1" applyBorder="1" applyAlignment="1">
      <alignment horizontal="right"/>
    </xf>
    <xf numFmtId="176" fontId="6" fillId="0" borderId="58" xfId="0" quotePrefix="1" applyNumberFormat="1" applyFont="1" applyFill="1" applyBorder="1" applyAlignment="1">
      <alignment horizontal="right"/>
    </xf>
    <xf numFmtId="176" fontId="6" fillId="0" borderId="46" xfId="0" applyNumberFormat="1" applyFont="1" applyFill="1" applyBorder="1" applyAlignment="1">
      <alignment horizontal="right"/>
    </xf>
    <xf numFmtId="176" fontId="6" fillId="0" borderId="202" xfId="0" applyNumberFormat="1" applyFont="1" applyFill="1" applyBorder="1" applyAlignment="1">
      <alignment horizontal="right"/>
    </xf>
    <xf numFmtId="176" fontId="6" fillId="0" borderId="98" xfId="0" applyNumberFormat="1" applyFont="1" applyFill="1" applyBorder="1" applyAlignment="1">
      <alignment horizontal="right"/>
    </xf>
    <xf numFmtId="176" fontId="6" fillId="0" borderId="18" xfId="0" applyNumberFormat="1" applyFont="1" applyFill="1" applyBorder="1" applyAlignment="1">
      <alignment horizontal="right"/>
    </xf>
    <xf numFmtId="0" fontId="6" fillId="0" borderId="201" xfId="0" applyFont="1" applyFill="1" applyBorder="1" applyAlignment="1" applyProtection="1">
      <alignment horizontal="right" vertical="center" shrinkToFit="1"/>
      <protection locked="0"/>
    </xf>
    <xf numFmtId="0" fontId="6" fillId="0" borderId="72" xfId="0" applyFont="1" applyFill="1" applyBorder="1" applyAlignment="1" applyProtection="1">
      <alignment horizontal="right" vertical="center" shrinkToFit="1"/>
      <protection locked="0"/>
    </xf>
    <xf numFmtId="176" fontId="6" fillId="0" borderId="58" xfId="0" applyNumberFormat="1" applyFont="1" applyFill="1" applyBorder="1" applyAlignment="1" applyProtection="1">
      <alignment horizontal="right"/>
      <protection locked="0"/>
    </xf>
    <xf numFmtId="176" fontId="6" fillId="0" borderId="70" xfId="0" quotePrefix="1" applyNumberFormat="1" applyFont="1" applyFill="1" applyBorder="1" applyAlignment="1">
      <alignment horizontal="right"/>
    </xf>
    <xf numFmtId="176" fontId="6" fillId="0" borderId="77" xfId="0" applyNumberFormat="1" applyFont="1" applyFill="1" applyBorder="1" applyAlignment="1">
      <alignment horizontal="right"/>
    </xf>
    <xf numFmtId="176" fontId="6" fillId="0" borderId="0" xfId="0" applyNumberFormat="1" applyFont="1" applyFill="1" applyAlignment="1">
      <alignment horizontal="right"/>
    </xf>
    <xf numFmtId="176" fontId="6" fillId="0" borderId="24" xfId="0" applyNumberFormat="1" applyFont="1" applyFill="1" applyBorder="1"/>
    <xf numFmtId="176" fontId="6" fillId="0" borderId="56" xfId="0" applyNumberFormat="1" applyFont="1" applyFill="1" applyBorder="1"/>
    <xf numFmtId="176" fontId="6" fillId="0" borderId="30" xfId="0" applyNumberFormat="1" applyFont="1" applyFill="1" applyBorder="1"/>
    <xf numFmtId="176" fontId="6" fillId="0" borderId="22" xfId="0" applyNumberFormat="1" applyFont="1" applyFill="1" applyBorder="1"/>
    <xf numFmtId="176" fontId="6" fillId="0" borderId="29" xfId="0" quotePrefix="1" applyNumberFormat="1" applyFont="1" applyFill="1" applyBorder="1" applyAlignment="1">
      <alignment horizontal="right"/>
    </xf>
    <xf numFmtId="176" fontId="6" fillId="0" borderId="27" xfId="0" quotePrefix="1" applyNumberFormat="1" applyFont="1" applyFill="1" applyBorder="1" applyAlignment="1">
      <alignment horizontal="right"/>
    </xf>
    <xf numFmtId="176" fontId="6" fillId="0" borderId="22" xfId="0" quotePrefix="1" applyNumberFormat="1" applyFont="1" applyFill="1" applyBorder="1" applyAlignment="1">
      <alignment horizontal="right"/>
    </xf>
    <xf numFmtId="176" fontId="6" fillId="0" borderId="61" xfId="0" applyNumberFormat="1" applyFont="1" applyFill="1" applyBorder="1"/>
    <xf numFmtId="176" fontId="6" fillId="0" borderId="100" xfId="0" applyNumberFormat="1" applyFont="1" applyFill="1" applyBorder="1"/>
    <xf numFmtId="176" fontId="6" fillId="0" borderId="50" xfId="0" applyNumberFormat="1" applyFont="1" applyFill="1" applyBorder="1"/>
    <xf numFmtId="176" fontId="6" fillId="0" borderId="48" xfId="0" applyNumberFormat="1" applyFont="1" applyFill="1" applyBorder="1"/>
    <xf numFmtId="176" fontId="6" fillId="0" borderId="49" xfId="0" applyNumberFormat="1" applyFont="1" applyFill="1" applyBorder="1"/>
    <xf numFmtId="181" fontId="6" fillId="0" borderId="39" xfId="0" applyNumberFormat="1" applyFont="1" applyFill="1" applyBorder="1" applyProtection="1">
      <protection locked="0"/>
    </xf>
    <xf numFmtId="181" fontId="6" fillId="0" borderId="67" xfId="0" applyNumberFormat="1" applyFont="1" applyFill="1" applyBorder="1" applyProtection="1">
      <protection locked="0"/>
    </xf>
    <xf numFmtId="181" fontId="6" fillId="0" borderId="244" xfId="0" applyNumberFormat="1" applyFont="1" applyFill="1" applyBorder="1" applyProtection="1">
      <protection locked="0"/>
    </xf>
    <xf numFmtId="181" fontId="6" fillId="0" borderId="53" xfId="0" applyNumberFormat="1" applyFont="1" applyFill="1" applyBorder="1" applyProtection="1">
      <protection locked="0"/>
    </xf>
    <xf numFmtId="181" fontId="7" fillId="0" borderId="39" xfId="0" applyNumberFormat="1" applyFont="1" applyFill="1" applyBorder="1" applyProtection="1">
      <protection locked="0"/>
    </xf>
    <xf numFmtId="181" fontId="6" fillId="0" borderId="71" xfId="0" applyNumberFormat="1" applyFont="1" applyFill="1" applyBorder="1" applyProtection="1">
      <protection locked="0"/>
    </xf>
    <xf numFmtId="0" fontId="6" fillId="0" borderId="1" xfId="9" applyFont="1" applyFill="1" applyBorder="1" applyAlignment="1" applyProtection="1">
      <alignment horizontal="center" vertical="center"/>
      <protection locked="0"/>
    </xf>
    <xf numFmtId="0" fontId="6" fillId="0" borderId="9" xfId="9" applyFont="1" applyFill="1" applyBorder="1" applyAlignment="1" applyProtection="1">
      <alignment horizontal="center" vertical="center"/>
      <protection locked="0"/>
    </xf>
    <xf numFmtId="0" fontId="6" fillId="0" borderId="20" xfId="9" applyFont="1" applyFill="1" applyBorder="1" applyAlignment="1" applyProtection="1">
      <alignment horizontal="center" vertical="center"/>
      <protection locked="0"/>
    </xf>
    <xf numFmtId="0" fontId="6" fillId="0" borderId="4" xfId="9" quotePrefix="1" applyFont="1" applyFill="1" applyBorder="1" applyAlignment="1" applyProtection="1">
      <alignment horizontal="distributed" vertical="center"/>
      <protection locked="0"/>
    </xf>
    <xf numFmtId="0" fontId="6" fillId="0" borderId="12" xfId="9" quotePrefix="1" applyFont="1" applyFill="1" applyBorder="1" applyAlignment="1" applyProtection="1">
      <alignment horizontal="distributed" vertical="center"/>
      <protection locked="0"/>
    </xf>
    <xf numFmtId="0" fontId="6" fillId="0" borderId="23" xfId="9" quotePrefix="1" applyFont="1" applyFill="1" applyBorder="1" applyAlignment="1" applyProtection="1">
      <alignment horizontal="distributed" vertical="center"/>
      <protection locked="0"/>
    </xf>
    <xf numFmtId="0" fontId="6" fillId="0" borderId="5" xfId="9" applyFont="1" applyFill="1" applyBorder="1" applyAlignment="1" applyProtection="1">
      <alignment horizontal="center" vertical="center"/>
      <protection locked="0"/>
    </xf>
    <xf numFmtId="0" fontId="6" fillId="0" borderId="6" xfId="9" applyFont="1" applyFill="1" applyBorder="1" applyAlignment="1" applyProtection="1">
      <alignment horizontal="center" vertical="center"/>
      <protection locked="0"/>
    </xf>
    <xf numFmtId="0" fontId="6" fillId="0" borderId="212" xfId="9" applyFont="1" applyFill="1" applyBorder="1" applyAlignment="1" applyProtection="1">
      <alignment horizontal="center" vertical="center"/>
      <protection locked="0"/>
    </xf>
    <xf numFmtId="0" fontId="6" fillId="0" borderId="94" xfId="9" applyFont="1" applyFill="1" applyBorder="1" applyAlignment="1" applyProtection="1">
      <alignment horizontal="center" vertical="center" wrapText="1" justifyLastLine="1"/>
      <protection locked="0"/>
    </xf>
    <xf numFmtId="0" fontId="6" fillId="0" borderId="95" xfId="9" applyFont="1" applyFill="1" applyBorder="1" applyAlignment="1" applyProtection="1">
      <alignment horizontal="center" vertical="center" justifyLastLine="1"/>
      <protection locked="0"/>
    </xf>
    <xf numFmtId="0" fontId="6" fillId="0" borderId="38" xfId="9" applyFont="1" applyFill="1" applyBorder="1" applyAlignment="1" applyProtection="1">
      <alignment horizontal="center" vertical="center" justifyLastLine="1"/>
      <protection locked="0"/>
    </xf>
    <xf numFmtId="0" fontId="6" fillId="0" borderId="97" xfId="9" applyFont="1" applyFill="1" applyBorder="1" applyAlignment="1" applyProtection="1">
      <alignment horizontal="center" vertical="center" justifyLastLine="1"/>
      <protection locked="0"/>
    </xf>
    <xf numFmtId="0" fontId="6" fillId="0" borderId="98" xfId="9" applyFont="1" applyFill="1" applyBorder="1" applyAlignment="1" applyProtection="1">
      <alignment horizontal="center" vertical="center" justifyLastLine="1"/>
      <protection locked="0"/>
    </xf>
    <xf numFmtId="0" fontId="6" fillId="0" borderId="43" xfId="9" applyFont="1" applyFill="1" applyBorder="1" applyAlignment="1" applyProtection="1">
      <alignment horizontal="center" vertical="center" justifyLastLine="1"/>
      <protection locked="0"/>
    </xf>
    <xf numFmtId="0" fontId="6" fillId="0" borderId="17" xfId="9" applyFont="1" applyFill="1" applyBorder="1" applyAlignment="1" applyProtection="1">
      <alignment horizontal="distributed" vertical="center" justifyLastLine="1"/>
      <protection locked="0"/>
    </xf>
    <xf numFmtId="0" fontId="6" fillId="0" borderId="14" xfId="9" applyFont="1" applyFill="1" applyBorder="1" applyAlignment="1" applyProtection="1">
      <alignment horizontal="distributed" vertical="center" justifyLastLine="1"/>
      <protection locked="0"/>
    </xf>
    <xf numFmtId="0" fontId="6" fillId="0" borderId="15" xfId="9" applyFont="1" applyFill="1" applyBorder="1" applyAlignment="1" applyProtection="1">
      <alignment horizontal="distributed" vertical="center" justifyLastLine="1"/>
      <protection locked="0"/>
    </xf>
    <xf numFmtId="0" fontId="6" fillId="0" borderId="8" xfId="9" applyFont="1" applyFill="1" applyBorder="1" applyAlignment="1" applyProtection="1">
      <alignment horizontal="distributed" vertical="center" justifyLastLine="1"/>
      <protection locked="0"/>
    </xf>
    <xf numFmtId="0" fontId="6" fillId="0" borderId="19" xfId="9" applyFont="1" applyFill="1" applyBorder="1" applyAlignment="1" applyProtection="1">
      <alignment horizontal="distributed" vertical="center" justifyLastLine="1"/>
      <protection locked="0"/>
    </xf>
    <xf numFmtId="0" fontId="6" fillId="0" borderId="31" xfId="9" applyFont="1" applyFill="1" applyBorder="1" applyAlignment="1" applyProtection="1">
      <alignment horizontal="distributed" vertical="center" justifyLastLine="1"/>
      <protection locked="0"/>
    </xf>
    <xf numFmtId="0" fontId="6" fillId="0" borderId="13" xfId="9" applyFont="1" applyFill="1" applyBorder="1" applyAlignment="1" applyProtection="1">
      <alignment horizontal="distributed" vertical="center" justifyLastLine="1"/>
      <protection locked="0"/>
    </xf>
    <xf numFmtId="0" fontId="6" fillId="0" borderId="16" xfId="9" applyFont="1" applyFill="1" applyBorder="1" applyAlignment="1" applyProtection="1">
      <alignment horizontal="center" vertical="center" wrapText="1" justifyLastLine="1"/>
      <protection locked="0"/>
    </xf>
    <xf numFmtId="0" fontId="6" fillId="0" borderId="22" xfId="9" applyFont="1" applyFill="1" applyBorder="1" applyAlignment="1" applyProtection="1">
      <alignment horizontal="center" vertical="center" justifyLastLine="1"/>
      <protection locked="0"/>
    </xf>
    <xf numFmtId="0" fontId="6" fillId="0" borderId="22" xfId="9" applyFont="1" applyFill="1" applyBorder="1" applyAlignment="1" applyProtection="1">
      <alignment horizontal="center" vertical="center" wrapText="1" justifyLastLine="1"/>
      <protection locked="0"/>
    </xf>
    <xf numFmtId="0" fontId="6" fillId="0" borderId="213" xfId="9" applyFont="1" applyFill="1" applyBorder="1" applyAlignment="1" applyProtection="1">
      <alignment horizontal="distributed" vertical="center" justifyLastLine="1"/>
      <protection locked="0"/>
    </xf>
    <xf numFmtId="0" fontId="6" fillId="0" borderId="225" xfId="9" applyFont="1" applyFill="1" applyBorder="1" applyAlignment="1" applyProtection="1">
      <alignment horizontal="distributed" vertical="center" justifyLastLine="1"/>
      <protection locked="0"/>
    </xf>
    <xf numFmtId="0" fontId="6" fillId="0" borderId="47" xfId="0" applyNumberFormat="1" applyFont="1" applyFill="1" applyBorder="1" applyAlignment="1" applyProtection="1">
      <alignment horizontal="center" vertical="center"/>
      <protection locked="0"/>
    </xf>
    <xf numFmtId="0" fontId="6" fillId="0" borderId="49" xfId="0" applyNumberFormat="1" applyFont="1" applyFill="1" applyBorder="1" applyAlignment="1" applyProtection="1">
      <alignment horizontal="center" vertical="center"/>
      <protection locked="0"/>
    </xf>
    <xf numFmtId="0" fontId="6" fillId="0" borderId="85" xfId="0" applyNumberFormat="1" applyFont="1" applyFill="1" applyBorder="1" applyAlignment="1" applyProtection="1">
      <alignment horizontal="center" vertical="center"/>
      <protection locked="0"/>
    </xf>
    <xf numFmtId="0" fontId="6" fillId="0" borderId="93" xfId="0" applyNumberFormat="1" applyFont="1" applyFill="1" applyBorder="1" applyAlignment="1" applyProtection="1">
      <alignment horizontal="center" vertical="center"/>
      <protection locked="0"/>
    </xf>
    <xf numFmtId="0" fontId="6" fillId="0" borderId="94" xfId="0" applyFont="1" applyFill="1" applyBorder="1" applyAlignment="1" applyProtection="1">
      <alignment horizontal="center" vertical="center"/>
      <protection locked="0"/>
    </xf>
    <xf numFmtId="0" fontId="6" fillId="0" borderId="9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97" xfId="0" applyFont="1" applyFill="1" applyBorder="1" applyAlignment="1" applyProtection="1">
      <alignment horizontal="center" vertical="center"/>
      <protection locked="0"/>
    </xf>
    <xf numFmtId="0" fontId="6" fillId="0" borderId="9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center" vertical="center"/>
      <protection locked="0"/>
    </xf>
    <xf numFmtId="0" fontId="6" fillId="0" borderId="65" xfId="0" applyFont="1" applyFill="1" applyBorder="1" applyAlignment="1" applyProtection="1">
      <alignment horizontal="center" vertical="center"/>
      <protection locked="0"/>
    </xf>
    <xf numFmtId="0" fontId="6" fillId="0" borderId="64" xfId="0" applyFont="1" applyFill="1" applyBorder="1" applyAlignment="1" applyProtection="1">
      <alignment horizontal="center" vertical="center"/>
      <protection locked="0"/>
    </xf>
    <xf numFmtId="0" fontId="8" fillId="0" borderId="59" xfId="0" applyFont="1" applyFill="1" applyBorder="1" applyAlignment="1" applyProtection="1">
      <alignment horizontal="center" vertical="center" wrapText="1" shrinkToFit="1"/>
      <protection locked="0"/>
    </xf>
    <xf numFmtId="0" fontId="8" fillId="0" borderId="95" xfId="0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Fill="1" applyBorder="1" applyAlignment="1" applyProtection="1">
      <alignment horizontal="center" vertical="center" shrinkToFit="1"/>
      <protection locked="0"/>
    </xf>
    <xf numFmtId="0" fontId="8" fillId="0" borderId="65" xfId="0" applyFont="1" applyFill="1" applyBorder="1" applyAlignment="1" applyProtection="1">
      <alignment horizontal="center" vertical="center" shrinkToFit="1"/>
      <protection locked="0"/>
    </xf>
    <xf numFmtId="0" fontId="8" fillId="0" borderId="98" xfId="0" applyFont="1" applyFill="1" applyBorder="1" applyAlignment="1" applyProtection="1">
      <alignment horizontal="center" vertical="center" shrinkToFit="1"/>
      <protection locked="0"/>
    </xf>
    <xf numFmtId="0" fontId="8" fillId="0" borderId="43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6" fillId="0" borderId="94" xfId="9" applyFont="1" applyFill="1" applyBorder="1" applyAlignment="1" applyProtection="1">
      <alignment horizontal="center" vertical="center" wrapText="1"/>
      <protection locked="0"/>
    </xf>
    <xf numFmtId="0" fontId="6" fillId="0" borderId="95" xfId="9" applyFont="1" applyFill="1" applyBorder="1" applyAlignment="1" applyProtection="1">
      <alignment horizontal="center" vertical="center"/>
      <protection locked="0"/>
    </xf>
    <xf numFmtId="0" fontId="6" fillId="0" borderId="38" xfId="9" applyFont="1" applyFill="1" applyBorder="1" applyAlignment="1" applyProtection="1">
      <alignment horizontal="center" vertical="center"/>
      <protection locked="0"/>
    </xf>
    <xf numFmtId="0" fontId="6" fillId="0" borderId="97" xfId="9" applyFont="1" applyFill="1" applyBorder="1" applyAlignment="1" applyProtection="1">
      <alignment horizontal="center" vertical="center"/>
      <protection locked="0"/>
    </xf>
    <xf numFmtId="0" fontId="6" fillId="0" borderId="98" xfId="9" applyFont="1" applyFill="1" applyBorder="1" applyAlignment="1" applyProtection="1">
      <alignment horizontal="center" vertical="center"/>
      <protection locked="0"/>
    </xf>
    <xf numFmtId="0" fontId="6" fillId="0" borderId="43" xfId="9" applyFont="1" applyFill="1" applyBorder="1" applyAlignment="1" applyProtection="1">
      <alignment horizontal="center" vertical="center"/>
      <protection locked="0"/>
    </xf>
    <xf numFmtId="0" fontId="6" fillId="0" borderId="213" xfId="9" applyFont="1" applyFill="1" applyBorder="1" applyAlignment="1" applyProtection="1">
      <alignment horizontal="center" vertical="center"/>
      <protection locked="0"/>
    </xf>
    <xf numFmtId="0" fontId="6" fillId="0" borderId="225" xfId="9" applyFont="1" applyFill="1" applyBorder="1" applyAlignment="1" applyProtection="1">
      <alignment horizontal="center" vertical="center"/>
      <protection locked="0"/>
    </xf>
    <xf numFmtId="0" fontId="11" fillId="0" borderId="94" xfId="0" applyFont="1" applyFill="1" applyBorder="1" applyAlignment="1" applyProtection="1">
      <alignment horizontal="distributed" vertical="center" indent="1"/>
      <protection locked="0"/>
    </xf>
    <xf numFmtId="0" fontId="11" fillId="0" borderId="95" xfId="0" applyFont="1" applyFill="1" applyBorder="1" applyAlignment="1" applyProtection="1">
      <alignment horizontal="distributed" vertical="center" indent="1"/>
      <protection locked="0"/>
    </xf>
    <xf numFmtId="0" fontId="11" fillId="0" borderId="2" xfId="0" applyFont="1" applyFill="1" applyBorder="1" applyAlignment="1" applyProtection="1">
      <alignment horizontal="distributed" vertical="center" indent="1"/>
      <protection locked="0"/>
    </xf>
    <xf numFmtId="0" fontId="11" fillId="0" borderId="96" xfId="0" applyFont="1" applyFill="1" applyBorder="1" applyAlignment="1" applyProtection="1">
      <alignment horizontal="distributed" vertical="center" indent="1"/>
      <protection locked="0"/>
    </xf>
    <xf numFmtId="0" fontId="11" fillId="0" borderId="0" xfId="0" applyFont="1" applyFill="1" applyBorder="1" applyAlignment="1" applyProtection="1">
      <alignment horizontal="distributed" vertical="center" indent="1"/>
      <protection locked="0"/>
    </xf>
    <xf numFmtId="0" fontId="11" fillId="0" borderId="10" xfId="0" applyFont="1" applyFill="1" applyBorder="1" applyAlignment="1" applyProtection="1">
      <alignment horizontal="distributed" vertical="center" indent="1"/>
      <protection locked="0"/>
    </xf>
    <xf numFmtId="0" fontId="11" fillId="0" borderId="59" xfId="0" applyFont="1" applyFill="1" applyBorder="1" applyAlignment="1" applyProtection="1">
      <alignment horizontal="distributed" vertical="center" indent="1"/>
      <protection locked="0"/>
    </xf>
    <xf numFmtId="0" fontId="11" fillId="0" borderId="59" xfId="0" applyFont="1" applyFill="1" applyBorder="1" applyAlignment="1" applyProtection="1">
      <alignment horizontal="center" vertical="center"/>
      <protection locked="0"/>
    </xf>
    <xf numFmtId="0" fontId="11" fillId="0" borderId="95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65" xfId="0" applyFont="1" applyFill="1" applyBorder="1" applyAlignment="1" applyProtection="1">
      <alignment horizontal="center" vertical="center"/>
      <protection locked="0"/>
    </xf>
    <xf numFmtId="0" fontId="11" fillId="0" borderId="98" xfId="0" applyFont="1" applyFill="1" applyBorder="1" applyAlignment="1" applyProtection="1">
      <alignment horizontal="center" vertical="center"/>
      <protection locked="0"/>
    </xf>
    <xf numFmtId="0" fontId="11" fillId="0" borderId="64" xfId="0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distributed" vertical="center"/>
      <protection locked="0"/>
    </xf>
    <xf numFmtId="0" fontId="6" fillId="0" borderId="95" xfId="0" applyFont="1" applyFill="1" applyBorder="1" applyAlignment="1" applyProtection="1">
      <alignment horizontal="distributed" vertical="center"/>
      <protection locked="0"/>
    </xf>
    <xf numFmtId="0" fontId="6" fillId="0" borderId="2" xfId="0" applyFont="1" applyFill="1" applyBorder="1" applyAlignment="1" applyProtection="1">
      <alignment horizontal="distributed" vertical="center"/>
      <protection locked="0"/>
    </xf>
    <xf numFmtId="0" fontId="12" fillId="0" borderId="59" xfId="0" applyFont="1" applyFill="1" applyBorder="1" applyAlignment="1" applyProtection="1">
      <alignment horizontal="center" vertical="center" wrapText="1" shrinkToFit="1"/>
      <protection locked="0"/>
    </xf>
    <xf numFmtId="0" fontId="12" fillId="0" borderId="95" xfId="0" applyFont="1" applyFill="1" applyBorder="1" applyAlignment="1" applyProtection="1">
      <alignment horizontal="center" vertical="center" wrapText="1" shrinkToFit="1"/>
      <protection locked="0"/>
    </xf>
    <xf numFmtId="0" fontId="12" fillId="0" borderId="38" xfId="0" applyFont="1" applyFill="1" applyBorder="1" applyAlignment="1" applyProtection="1">
      <alignment horizontal="center" vertical="center" wrapText="1" shrinkToFit="1"/>
      <protection locked="0"/>
    </xf>
    <xf numFmtId="0" fontId="12" fillId="0" borderId="65" xfId="0" applyFont="1" applyFill="1" applyBorder="1" applyAlignment="1" applyProtection="1">
      <alignment horizontal="center" vertical="center" wrapText="1" shrinkToFit="1"/>
      <protection locked="0"/>
    </xf>
    <xf numFmtId="0" fontId="12" fillId="0" borderId="98" xfId="0" applyFont="1" applyFill="1" applyBorder="1" applyAlignment="1" applyProtection="1">
      <alignment horizontal="center" vertical="center" wrapText="1" shrinkToFit="1"/>
      <protection locked="0"/>
    </xf>
    <xf numFmtId="0" fontId="12" fillId="0" borderId="43" xfId="0" applyFont="1" applyFill="1" applyBorder="1" applyAlignment="1" applyProtection="1">
      <alignment horizontal="center" vertical="center" wrapText="1" shrinkToFit="1"/>
      <protection locked="0"/>
    </xf>
    <xf numFmtId="0" fontId="11" fillId="0" borderId="17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Fill="1" applyBorder="1" applyAlignment="1" applyProtection="1">
      <alignment horizontal="distributed" vertical="center" indent="1"/>
      <protection locked="0"/>
    </xf>
    <xf numFmtId="0" fontId="11" fillId="0" borderId="14" xfId="0" applyFont="1" applyFill="1" applyBorder="1" applyAlignment="1" applyProtection="1">
      <alignment horizontal="distributed" vertical="center" indent="1"/>
      <protection locked="0"/>
    </xf>
    <xf numFmtId="0" fontId="11" fillId="0" borderId="15" xfId="0" applyFont="1" applyFill="1" applyBorder="1" applyAlignment="1" applyProtection="1">
      <alignment horizontal="distributed" vertical="center" indent="1"/>
      <protection locked="0"/>
    </xf>
    <xf numFmtId="0" fontId="6" fillId="0" borderId="85" xfId="9" applyNumberFormat="1" applyFont="1" applyFill="1" applyBorder="1" applyAlignment="1" applyProtection="1">
      <alignment horizontal="center" vertical="center"/>
      <protection locked="0"/>
    </xf>
    <xf numFmtId="0" fontId="6" fillId="0" borderId="93" xfId="9" applyNumberFormat="1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178" fontId="6" fillId="0" borderId="254" xfId="9" applyNumberFormat="1" applyFont="1" applyFill="1" applyBorder="1" applyAlignment="1" applyProtection="1">
      <alignment horizontal="right" vertical="center"/>
    </xf>
    <xf numFmtId="178" fontId="6" fillId="0" borderId="93" xfId="9" applyNumberFormat="1" applyFont="1" applyFill="1" applyBorder="1" applyAlignment="1" applyProtection="1">
      <alignment horizontal="right" vertical="center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194" xfId="9" applyFont="1" applyFill="1" applyBorder="1" applyAlignment="1" applyProtection="1">
      <alignment horizontal="center" vertical="center"/>
      <protection locked="0"/>
    </xf>
    <xf numFmtId="0" fontId="6" fillId="0" borderId="49" xfId="9" applyFont="1" applyFill="1" applyBorder="1" applyAlignment="1" applyProtection="1">
      <alignment horizontal="center" vertical="center"/>
      <protection locked="0"/>
    </xf>
    <xf numFmtId="178" fontId="6" fillId="0" borderId="59" xfId="9" applyNumberFormat="1" applyFont="1" applyFill="1" applyBorder="1" applyAlignment="1" applyProtection="1">
      <alignment horizontal="right" vertical="center"/>
    </xf>
    <xf numFmtId="178" fontId="6" fillId="0" borderId="38" xfId="9" applyNumberFormat="1" applyFont="1" applyFill="1" applyBorder="1" applyAlignment="1" applyProtection="1">
      <alignment horizontal="right" vertical="center"/>
    </xf>
    <xf numFmtId="178" fontId="6" fillId="0" borderId="60" xfId="9" applyNumberFormat="1" applyFont="1" applyFill="1" applyBorder="1" applyAlignment="1" applyProtection="1">
      <alignment horizontal="right" vertical="center"/>
    </xf>
    <xf numFmtId="178" fontId="6" fillId="0" borderId="32" xfId="9" applyNumberFormat="1" applyFont="1" applyFill="1" applyBorder="1" applyAlignment="1" applyProtection="1">
      <alignment horizontal="right" vertical="center"/>
    </xf>
    <xf numFmtId="178" fontId="6" fillId="0" borderId="65" xfId="9" applyNumberFormat="1" applyFont="1" applyFill="1" applyBorder="1" applyAlignment="1" applyProtection="1">
      <alignment horizontal="right" vertical="center"/>
    </xf>
    <xf numFmtId="178" fontId="6" fillId="0" borderId="43" xfId="9" applyNumberFormat="1" applyFont="1" applyFill="1" applyBorder="1" applyAlignment="1" applyProtection="1">
      <alignment horizontal="right" vertical="center"/>
    </xf>
    <xf numFmtId="178" fontId="6" fillId="0" borderId="17" xfId="9" applyNumberFormat="1" applyFont="1" applyFill="1" applyBorder="1" applyAlignment="1" applyProtection="1">
      <alignment horizontal="right" vertical="center"/>
    </xf>
    <xf numFmtId="178" fontId="6" fillId="0" borderId="18" xfId="9" applyNumberFormat="1" applyFont="1" applyFill="1" applyBorder="1" applyAlignment="1" applyProtection="1">
      <alignment horizontal="right" vertical="center"/>
    </xf>
    <xf numFmtId="178" fontId="6" fillId="0" borderId="194" xfId="9" applyNumberFormat="1" applyFont="1" applyFill="1" applyBorder="1" applyAlignment="1" applyProtection="1">
      <alignment horizontal="right" vertical="center"/>
    </xf>
    <xf numFmtId="178" fontId="6" fillId="0" borderId="49" xfId="9" applyNumberFormat="1" applyFont="1" applyFill="1" applyBorder="1" applyAlignment="1" applyProtection="1">
      <alignment horizontal="right" vertical="center"/>
    </xf>
    <xf numFmtId="0" fontId="6" fillId="0" borderId="7" xfId="9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6" fillId="0" borderId="97" xfId="9" applyFont="1" applyFill="1" applyBorder="1" applyAlignment="1" applyProtection="1">
      <alignment horizontal="distributed" vertical="center" justifyLastLine="1"/>
      <protection locked="0"/>
    </xf>
    <xf numFmtId="0" fontId="6" fillId="0" borderId="98" xfId="9" applyFont="1" applyFill="1" applyBorder="1" applyAlignment="1" applyProtection="1">
      <alignment horizontal="distributed" vertical="center" justifyLastLine="1"/>
      <protection locked="0"/>
    </xf>
    <xf numFmtId="0" fontId="6" fillId="0" borderId="64" xfId="9" applyFont="1" applyFill="1" applyBorder="1" applyAlignment="1" applyProtection="1">
      <alignment horizontal="distributed" vertical="center" justifyLastLine="1"/>
      <protection locked="0"/>
    </xf>
    <xf numFmtId="0" fontId="6" fillId="0" borderId="65" xfId="9" applyFont="1" applyFill="1" applyBorder="1" applyAlignment="1" applyProtection="1">
      <alignment horizontal="distributed" vertical="center" justifyLastLine="1"/>
      <protection locked="0"/>
    </xf>
    <xf numFmtId="0" fontId="6" fillId="0" borderId="17" xfId="9" applyFont="1" applyFill="1" applyBorder="1" applyAlignment="1" applyProtection="1">
      <alignment horizontal="center" vertical="center" justifyLastLine="1"/>
      <protection locked="0"/>
    </xf>
    <xf numFmtId="0" fontId="6" fillId="0" borderId="14" xfId="9" applyFont="1" applyFill="1" applyBorder="1" applyAlignment="1" applyProtection="1">
      <alignment horizontal="center" vertical="center" justifyLastLine="1"/>
      <protection locked="0"/>
    </xf>
    <xf numFmtId="0" fontId="6" fillId="0" borderId="18" xfId="9" applyFont="1" applyFill="1" applyBorder="1" applyAlignment="1" applyProtection="1">
      <alignment horizontal="center" vertical="center" justifyLastLine="1"/>
      <protection locked="0"/>
    </xf>
    <xf numFmtId="0" fontId="8" fillId="0" borderId="94" xfId="9" applyFont="1" applyFill="1" applyBorder="1" applyAlignment="1" applyProtection="1">
      <alignment horizontal="center" vertical="center" wrapText="1"/>
      <protection locked="0"/>
    </xf>
    <xf numFmtId="0" fontId="8" fillId="0" borderId="38" xfId="9" applyFont="1" applyFill="1" applyBorder="1" applyAlignment="1" applyProtection="1">
      <alignment horizontal="center" vertical="center" wrapText="1"/>
      <protection locked="0"/>
    </xf>
    <xf numFmtId="0" fontId="8" fillId="0" borderId="97" xfId="9" applyFont="1" applyFill="1" applyBorder="1" applyAlignment="1" applyProtection="1">
      <alignment horizontal="center" vertical="center" wrapText="1"/>
      <protection locked="0"/>
    </xf>
    <xf numFmtId="0" fontId="8" fillId="0" borderId="43" xfId="9" applyFont="1" applyFill="1" applyBorder="1" applyAlignment="1" applyProtection="1">
      <alignment horizontal="center" vertical="center" wrapText="1"/>
      <protection locked="0"/>
    </xf>
    <xf numFmtId="0" fontId="9" fillId="0" borderId="16" xfId="9" applyFont="1" applyFill="1" applyBorder="1" applyAlignment="1" applyProtection="1">
      <alignment horizontal="center" vertical="center" wrapText="1" justifyLastLine="1"/>
      <protection locked="0"/>
    </xf>
    <xf numFmtId="0" fontId="9" fillId="0" borderId="22" xfId="9" applyFont="1" applyFill="1" applyBorder="1" applyAlignment="1" applyProtection="1">
      <alignment horizontal="center" vertical="center" justifyLastLine="1"/>
      <protection locked="0"/>
    </xf>
    <xf numFmtId="0" fontId="9" fillId="0" borderId="22" xfId="9" applyFont="1" applyFill="1" applyBorder="1" applyAlignment="1" applyProtection="1">
      <alignment horizontal="center" vertical="center" wrapText="1" justifyLastLine="1"/>
      <protection locked="0"/>
    </xf>
    <xf numFmtId="0" fontId="9" fillId="0" borderId="83" xfId="9" applyFont="1" applyFill="1" applyBorder="1" applyAlignment="1" applyProtection="1">
      <alignment horizontal="distributed" vertical="center" justifyLastLine="1"/>
      <protection locked="0"/>
    </xf>
    <xf numFmtId="0" fontId="9" fillId="0" borderId="61" xfId="9" applyFont="1" applyFill="1" applyBorder="1" applyAlignment="1" applyProtection="1">
      <alignment horizontal="distributed" vertical="center" justifyLastLine="1"/>
      <protection locked="0"/>
    </xf>
    <xf numFmtId="176" fontId="6" fillId="0" borderId="7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7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8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96" xfId="0" applyNumberFormat="1" applyFont="1" applyFill="1" applyBorder="1" applyAlignment="1" applyProtection="1">
      <alignment horizontal="distributed" vertical="center"/>
      <protection locked="0"/>
    </xf>
    <xf numFmtId="0" fontId="6" fillId="0" borderId="10" xfId="0" applyNumberFormat="1" applyFont="1" applyFill="1" applyBorder="1" applyAlignment="1" applyProtection="1">
      <alignment horizontal="distributed" vertical="center"/>
      <protection locked="0"/>
    </xf>
    <xf numFmtId="0" fontId="6" fillId="0" borderId="97" xfId="0" applyNumberFormat="1" applyFont="1" applyFill="1" applyBorder="1" applyAlignment="1" applyProtection="1">
      <alignment horizontal="distributed" vertical="center"/>
      <protection locked="0"/>
    </xf>
    <xf numFmtId="0" fontId="6" fillId="0" borderId="64" xfId="0" applyNumberFormat="1" applyFont="1" applyFill="1" applyBorder="1" applyAlignment="1" applyProtection="1">
      <alignment horizontal="distributed" vertical="center"/>
      <protection locked="0"/>
    </xf>
    <xf numFmtId="0" fontId="6" fillId="0" borderId="13" xfId="0" applyNumberFormat="1" applyFont="1" applyFill="1" applyBorder="1" applyAlignment="1" applyProtection="1">
      <alignment horizontal="distributed" vertical="center"/>
      <protection locked="0"/>
    </xf>
    <xf numFmtId="0" fontId="6" fillId="0" borderId="15" xfId="0" applyNumberFormat="1" applyFont="1" applyFill="1" applyBorder="1" applyAlignment="1" applyProtection="1">
      <alignment horizontal="distributed" vertical="center"/>
      <protection locked="0"/>
    </xf>
    <xf numFmtId="0" fontId="6" fillId="0" borderId="132" xfId="0" applyNumberFormat="1" applyFont="1" applyFill="1" applyBorder="1" applyAlignment="1" applyProtection="1">
      <alignment horizontal="distributed" vertical="center"/>
      <protection locked="0"/>
    </xf>
    <xf numFmtId="0" fontId="6" fillId="0" borderId="75" xfId="0" applyNumberFormat="1" applyFont="1" applyFill="1" applyBorder="1" applyAlignment="1" applyProtection="1">
      <alignment horizontal="distributed" vertical="center"/>
      <protection locked="0"/>
    </xf>
    <xf numFmtId="0" fontId="6" fillId="0" borderId="143" xfId="0" applyFont="1" applyFill="1" applyBorder="1" applyAlignment="1" applyProtection="1">
      <alignment horizontal="distributed" vertical="center" indent="1"/>
      <protection locked="0"/>
    </xf>
    <xf numFmtId="0" fontId="6" fillId="0" borderId="144" xfId="0" applyFont="1" applyFill="1" applyBorder="1" applyAlignment="1" applyProtection="1">
      <alignment horizontal="distributed" vertical="center" indent="1"/>
      <protection locked="0"/>
    </xf>
    <xf numFmtId="0" fontId="6" fillId="0" borderId="135" xfId="0" applyFont="1" applyFill="1" applyBorder="1" applyAlignment="1" applyProtection="1">
      <alignment horizontal="distributed" vertical="center" indent="1"/>
      <protection locked="0"/>
    </xf>
    <xf numFmtId="0" fontId="6" fillId="0" borderId="136" xfId="0" applyFont="1" applyFill="1" applyBorder="1" applyAlignment="1" applyProtection="1">
      <alignment horizontal="distributed" vertical="center" indent="1"/>
      <protection locked="0"/>
    </xf>
    <xf numFmtId="0" fontId="6" fillId="0" borderId="141" xfId="0" applyFont="1" applyFill="1" applyBorder="1" applyAlignment="1" applyProtection="1">
      <alignment horizontal="distributed" vertical="center" indent="1"/>
      <protection locked="0"/>
    </xf>
    <xf numFmtId="0" fontId="6" fillId="0" borderId="142" xfId="0" applyFont="1" applyFill="1" applyBorder="1" applyAlignment="1" applyProtection="1">
      <alignment horizontal="distributed" vertical="center" indent="1"/>
      <protection locked="0"/>
    </xf>
    <xf numFmtId="0" fontId="6" fillId="0" borderId="96" xfId="0" applyFont="1" applyFill="1" applyBorder="1" applyAlignment="1" applyProtection="1">
      <alignment horizontal="center" vertical="center"/>
      <protection locked="0"/>
    </xf>
    <xf numFmtId="0" fontId="6" fillId="0" borderId="48" xfId="0" applyNumberFormat="1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center" vertical="center" justifyLastLine="1"/>
      <protection locked="0"/>
    </xf>
    <xf numFmtId="0" fontId="6" fillId="0" borderId="38" xfId="0" applyFont="1" applyFill="1" applyBorder="1" applyAlignment="1" applyProtection="1">
      <alignment horizontal="center" vertical="center" justifyLastLine="1"/>
      <protection locked="0"/>
    </xf>
    <xf numFmtId="0" fontId="6" fillId="0" borderId="60" xfId="0" applyFont="1" applyFill="1" applyBorder="1" applyAlignment="1" applyProtection="1">
      <alignment horizontal="center" vertical="center" justifyLastLine="1"/>
      <protection locked="0"/>
    </xf>
    <xf numFmtId="0" fontId="6" fillId="0" borderId="32" xfId="0" applyFont="1" applyFill="1" applyBorder="1" applyAlignment="1" applyProtection="1">
      <alignment horizontal="center" vertical="center" justifyLastLine="1"/>
      <protection locked="0"/>
    </xf>
    <xf numFmtId="0" fontId="6" fillId="0" borderId="65" xfId="0" applyFont="1" applyFill="1" applyBorder="1" applyAlignment="1" applyProtection="1">
      <alignment horizontal="center" vertical="center" justifyLastLine="1"/>
      <protection locked="0"/>
    </xf>
    <xf numFmtId="0" fontId="6" fillId="0" borderId="43" xfId="0" applyFont="1" applyFill="1" applyBorder="1" applyAlignment="1" applyProtection="1">
      <alignment horizontal="center" vertical="center" justifyLastLine="1"/>
      <protection locked="0"/>
    </xf>
    <xf numFmtId="0" fontId="6" fillId="0" borderId="99" xfId="0" applyNumberFormat="1" applyFont="1" applyFill="1" applyBorder="1" applyAlignment="1" applyProtection="1">
      <alignment horizontal="distributed" vertical="center"/>
      <protection locked="0"/>
    </xf>
    <xf numFmtId="0" fontId="6" fillId="0" borderId="21" xfId="0" applyNumberFormat="1" applyFont="1" applyFill="1" applyBorder="1" applyAlignment="1" applyProtection="1">
      <alignment horizontal="distributed" vertical="center"/>
      <protection locked="0"/>
    </xf>
    <xf numFmtId="0" fontId="6" fillId="0" borderId="94" xfId="0" applyNumberFormat="1" applyFont="1" applyFill="1" applyBorder="1" applyAlignment="1" applyProtection="1">
      <alignment horizontal="distributed" vertical="center"/>
      <protection locked="0"/>
    </xf>
    <xf numFmtId="0" fontId="6" fillId="0" borderId="2" xfId="0" applyNumberFormat="1" applyFont="1" applyFill="1" applyBorder="1" applyAlignment="1" applyProtection="1">
      <alignment horizontal="distributed" vertical="center"/>
      <protection locked="0"/>
    </xf>
    <xf numFmtId="0" fontId="6" fillId="0" borderId="96" xfId="0" applyFont="1" applyFill="1" applyBorder="1" applyAlignment="1" applyProtection="1">
      <alignment horizontal="center" vertical="center" justifyLastLine="1"/>
      <protection locked="0"/>
    </xf>
    <xf numFmtId="0" fontId="6" fillId="0" borderId="10" xfId="0" applyFont="1" applyFill="1" applyBorder="1" applyAlignment="1" applyProtection="1">
      <alignment horizontal="center" vertical="center" justifyLastLine="1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176" fontId="6" fillId="0" borderId="67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6" xfId="0" applyNumberFormat="1" applyFont="1" applyFill="1" applyBorder="1" applyAlignment="1" applyProtection="1">
      <alignment horizontal="right" vertical="center" shrinkToFit="1"/>
    </xf>
    <xf numFmtId="176" fontId="6" fillId="0" borderId="11" xfId="0" applyNumberFormat="1" applyFont="1" applyFill="1" applyBorder="1" applyAlignment="1" applyProtection="1">
      <alignment horizontal="right" vertical="center" shrinkToFit="1"/>
    </xf>
    <xf numFmtId="0" fontId="6" fillId="0" borderId="5" xfId="0" applyNumberFormat="1" applyFont="1" applyFill="1" applyBorder="1" applyAlignment="1" applyProtection="1">
      <alignment horizontal="distributed" vertical="center"/>
      <protection locked="0"/>
    </xf>
    <xf numFmtId="0" fontId="6" fillId="0" borderId="108" xfId="0" applyNumberFormat="1" applyFont="1" applyFill="1" applyBorder="1" applyAlignment="1" applyProtection="1">
      <alignment horizontal="distributed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176" fontId="6" fillId="0" borderId="58" xfId="0" applyNumberFormat="1" applyFont="1" applyFill="1" applyBorder="1" applyAlignment="1" applyProtection="1">
      <alignment horizontal="right" vertical="center" shrinkToFit="1"/>
    </xf>
    <xf numFmtId="176" fontId="6" fillId="0" borderId="45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9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0" applyNumberFormat="1" applyFont="1" applyFill="1" applyBorder="1" applyAlignment="1" applyProtection="1">
      <alignment horizontal="right" vertical="center" shrinkToFit="1"/>
      <protection locked="0"/>
    </xf>
    <xf numFmtId="38" fontId="6" fillId="0" borderId="269" xfId="1" applyFont="1" applyFill="1" applyBorder="1" applyAlignment="1" applyProtection="1">
      <alignment horizontal="right" vertical="center" shrinkToFit="1"/>
      <protection locked="0"/>
    </xf>
    <xf numFmtId="38" fontId="6" fillId="0" borderId="270" xfId="1" applyFont="1" applyFill="1" applyBorder="1" applyAlignment="1" applyProtection="1">
      <alignment horizontal="right" vertical="center" shrinkToFit="1"/>
      <protection locked="0"/>
    </xf>
    <xf numFmtId="0" fontId="6" fillId="0" borderId="17" xfId="0" applyFont="1" applyFill="1" applyBorder="1" applyAlignment="1" applyProtection="1">
      <alignment horizontal="distributed" vertical="center" justifyLastLine="1"/>
      <protection locked="0"/>
    </xf>
    <xf numFmtId="0" fontId="6" fillId="0" borderId="14" xfId="0" applyFont="1" applyFill="1" applyBorder="1" applyAlignment="1" applyProtection="1">
      <alignment horizontal="distributed" vertical="center" justifyLastLine="1"/>
      <protection locked="0"/>
    </xf>
    <xf numFmtId="0" fontId="6" fillId="0" borderId="15" xfId="0" applyFont="1" applyFill="1" applyBorder="1" applyAlignment="1" applyProtection="1">
      <alignment horizontal="distributed" vertical="center" justifyLastLine="1"/>
      <protection locked="0"/>
    </xf>
    <xf numFmtId="0" fontId="6" fillId="0" borderId="18" xfId="0" applyFont="1" applyFill="1" applyBorder="1" applyAlignment="1" applyProtection="1">
      <alignment horizontal="distributed" vertical="center" justifyLastLine="1"/>
      <protection locked="0"/>
    </xf>
    <xf numFmtId="0" fontId="6" fillId="0" borderId="1" xfId="0" applyNumberFormat="1" applyFont="1" applyFill="1" applyBorder="1" applyAlignment="1" applyProtection="1">
      <alignment horizontal="distributed" vertical="center" wrapText="1"/>
      <protection locked="0"/>
    </xf>
    <xf numFmtId="0" fontId="6" fillId="0" borderId="9" xfId="0" applyNumberFormat="1" applyFont="1" applyFill="1" applyBorder="1" applyAlignment="1" applyProtection="1">
      <alignment horizontal="distributed" vertical="center"/>
      <protection locked="0"/>
    </xf>
    <xf numFmtId="0" fontId="6" fillId="0" borderId="20" xfId="0" applyNumberFormat="1" applyFont="1" applyFill="1" applyBorder="1" applyAlignment="1" applyProtection="1">
      <alignment horizontal="distributed" vertical="center"/>
      <protection locked="0"/>
    </xf>
    <xf numFmtId="38" fontId="6" fillId="0" borderId="30" xfId="1" applyFont="1" applyFill="1" applyBorder="1" applyAlignment="1" applyProtection="1">
      <alignment horizontal="right" vertical="center" shrinkToFit="1"/>
      <protection locked="0"/>
    </xf>
    <xf numFmtId="38" fontId="6" fillId="0" borderId="51" xfId="1" applyFont="1" applyFill="1" applyBorder="1" applyAlignment="1" applyProtection="1">
      <alignment horizontal="right" vertical="center" shrinkToFit="1"/>
      <protection locked="0"/>
    </xf>
    <xf numFmtId="0" fontId="6" fillId="0" borderId="1" xfId="0" applyFont="1" applyFill="1" applyBorder="1" applyAlignment="1" applyProtection="1">
      <alignment horizontal="distributed" vertical="center" justifyLastLine="1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6" fillId="0" borderId="20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12" xfId="0" applyFont="1" applyFill="1" applyBorder="1" applyAlignment="1" applyProtection="1">
      <alignment horizontal="distributed" vertical="center" justifyLastLine="1"/>
      <protection locked="0"/>
    </xf>
    <xf numFmtId="0" fontId="6" fillId="0" borderId="23" xfId="0" applyFont="1" applyFill="1" applyBorder="1" applyAlignment="1" applyProtection="1">
      <alignment horizontal="distributed" vertical="center" justifyLastLine="1"/>
      <protection locked="0"/>
    </xf>
    <xf numFmtId="0" fontId="6" fillId="0" borderId="13" xfId="0" applyFont="1" applyFill="1" applyBorder="1" applyAlignment="1" applyProtection="1">
      <alignment horizontal="distributed" vertical="center" justifyLastLine="1"/>
      <protection locked="0"/>
    </xf>
    <xf numFmtId="38" fontId="6" fillId="0" borderId="126" xfId="1" applyFont="1" applyFill="1" applyBorder="1" applyAlignment="1" applyProtection="1">
      <alignment horizontal="right" vertical="center" shrinkToFit="1"/>
      <protection locked="0"/>
    </xf>
    <xf numFmtId="38" fontId="6" fillId="0" borderId="193" xfId="1" applyFont="1" applyFill="1" applyBorder="1" applyAlignment="1" applyProtection="1">
      <alignment horizontal="right" vertical="center" shrinkToFit="1"/>
      <protection locked="0"/>
    </xf>
    <xf numFmtId="0" fontId="6" fillId="0" borderId="132" xfId="0" applyFont="1" applyFill="1" applyBorder="1" applyAlignment="1" applyProtection="1">
      <alignment horizontal="center" vertical="center"/>
      <protection locked="0"/>
    </xf>
    <xf numFmtId="0" fontId="6" fillId="0" borderId="75" xfId="0" applyFont="1" applyFill="1" applyBorder="1" applyAlignment="1" applyProtection="1">
      <alignment horizontal="center" vertical="center"/>
      <protection locked="0"/>
    </xf>
    <xf numFmtId="0" fontId="6" fillId="0" borderId="99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right" vertical="center" shrinkToFit="1"/>
      <protection locked="0"/>
    </xf>
    <xf numFmtId="38" fontId="6" fillId="0" borderId="4" xfId="1" applyFont="1" applyFill="1" applyBorder="1" applyAlignment="1" applyProtection="1">
      <alignment horizontal="right" vertical="center" shrinkToFit="1"/>
      <protection locked="0"/>
    </xf>
    <xf numFmtId="38" fontId="6" fillId="0" borderId="17" xfId="1" applyFont="1" applyFill="1" applyBorder="1" applyAlignment="1" applyProtection="1">
      <alignment horizontal="right" vertical="center" shrinkToFit="1"/>
      <protection locked="0"/>
    </xf>
    <xf numFmtId="38" fontId="6" fillId="0" borderId="18" xfId="1" applyFont="1" applyFill="1" applyBorder="1" applyAlignment="1" applyProtection="1">
      <alignment horizontal="right" vertical="center" shrinkToFit="1"/>
      <protection locked="0"/>
    </xf>
    <xf numFmtId="0" fontId="6" fillId="0" borderId="1" xfId="0" applyFont="1" applyFill="1" applyBorder="1" applyAlignment="1" applyProtection="1">
      <alignment horizontal="distributed" vertical="center"/>
      <protection locked="0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6" fillId="0" borderId="113" xfId="0" applyFont="1" applyFill="1" applyBorder="1" applyAlignment="1" applyProtection="1">
      <alignment horizontal="center" vertical="center" shrinkToFit="1"/>
      <protection locked="0"/>
    </xf>
    <xf numFmtId="0" fontId="6" fillId="0" borderId="8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52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justifyLastLine="1"/>
      <protection locked="0"/>
    </xf>
    <xf numFmtId="0" fontId="6" fillId="0" borderId="9" xfId="0" applyFont="1" applyFill="1" applyBorder="1" applyAlignment="1" applyProtection="1">
      <alignment horizontal="center" vertical="center" justifyLastLine="1"/>
      <protection locked="0"/>
    </xf>
    <xf numFmtId="0" fontId="6" fillId="0" borderId="20" xfId="0" applyFont="1" applyFill="1" applyBorder="1" applyAlignment="1" applyProtection="1">
      <alignment horizontal="center" vertical="center" justifyLastLine="1"/>
      <protection locked="0"/>
    </xf>
    <xf numFmtId="0" fontId="6" fillId="0" borderId="3" xfId="0" applyFont="1" applyFill="1" applyBorder="1" applyAlignment="1" applyProtection="1">
      <alignment horizontal="center" vertical="center" justifyLastLine="1"/>
      <protection locked="0"/>
    </xf>
    <xf numFmtId="0" fontId="6" fillId="0" borderId="11" xfId="0" applyFont="1" applyFill="1" applyBorder="1" applyAlignment="1" applyProtection="1">
      <alignment horizontal="center" vertical="center" justifyLastLine="1"/>
      <protection locked="0"/>
    </xf>
    <xf numFmtId="0" fontId="6" fillId="0" borderId="22" xfId="0" applyFont="1" applyFill="1" applyBorder="1" applyAlignment="1" applyProtection="1">
      <alignment horizontal="center" vertical="center" justifyLastLine="1"/>
      <protection locked="0"/>
    </xf>
    <xf numFmtId="0" fontId="6" fillId="0" borderId="61" xfId="0" applyFont="1" applyFill="1" applyBorder="1" applyAlignment="1" applyProtection="1">
      <alignment horizontal="center" vertical="center" justifyLastLine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11" xfId="0" applyFont="1" applyFill="1" applyBorder="1" applyAlignment="1" applyProtection="1">
      <alignment horizontal="center" vertical="center"/>
      <protection locked="0"/>
    </xf>
    <xf numFmtId="0" fontId="6" fillId="0" borderId="117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85" xfId="0" applyNumberFormat="1" applyFont="1" applyFill="1" applyBorder="1" applyAlignment="1" applyProtection="1">
      <alignment horizontal="distributed" vertical="center"/>
      <protection locked="0"/>
    </xf>
    <xf numFmtId="0" fontId="6" fillId="0" borderId="93" xfId="0" applyNumberFormat="1" applyFont="1" applyFill="1" applyBorder="1" applyAlignment="1" applyProtection="1">
      <alignment horizontal="distributed" vertical="center"/>
      <protection locked="0"/>
    </xf>
    <xf numFmtId="0" fontId="6" fillId="0" borderId="148" xfId="0" applyNumberFormat="1" applyFont="1" applyFill="1" applyBorder="1" applyAlignment="1" applyProtection="1">
      <alignment horizontal="distributed" vertical="center"/>
      <protection locked="0"/>
    </xf>
    <xf numFmtId="0" fontId="6" fillId="0" borderId="142" xfId="0" applyNumberFormat="1" applyFont="1" applyFill="1" applyBorder="1" applyAlignment="1" applyProtection="1">
      <alignment horizontal="distributed" vertical="center"/>
      <protection locked="0"/>
    </xf>
    <xf numFmtId="0" fontId="6" fillId="0" borderId="47" xfId="0" applyNumberFormat="1" applyFont="1" applyFill="1" applyBorder="1" applyAlignment="1" applyProtection="1">
      <alignment horizontal="center" vertical="center"/>
    </xf>
    <xf numFmtId="0" fontId="6" fillId="0" borderId="49" xfId="0" applyNumberFormat="1" applyFont="1" applyFill="1" applyBorder="1" applyAlignment="1" applyProtection="1">
      <alignment horizontal="center" vertical="center"/>
    </xf>
    <xf numFmtId="0" fontId="6" fillId="0" borderId="99" xfId="0" applyNumberFormat="1" applyFont="1" applyFill="1" applyBorder="1" applyAlignment="1" applyProtection="1">
      <alignment horizontal="center" vertical="center"/>
    </xf>
    <xf numFmtId="0" fontId="6" fillId="0" borderId="52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distributed" vertical="center"/>
      <protection locked="0"/>
    </xf>
    <xf numFmtId="0" fontId="6" fillId="0" borderId="95" xfId="0" applyNumberFormat="1" applyFont="1" applyFill="1" applyBorder="1" applyAlignment="1" applyProtection="1">
      <alignment horizontal="distributed" vertical="center"/>
      <protection locked="0"/>
    </xf>
    <xf numFmtId="0" fontId="6" fillId="0" borderId="38" xfId="0" applyNumberFormat="1" applyFont="1" applyFill="1" applyBorder="1" applyAlignment="1" applyProtection="1">
      <alignment horizontal="distributed" vertical="center"/>
      <protection locked="0"/>
    </xf>
    <xf numFmtId="0" fontId="6" fillId="0" borderId="147" xfId="0" applyNumberFormat="1" applyFont="1" applyFill="1" applyBorder="1" applyAlignment="1" applyProtection="1">
      <alignment horizontal="distributed" vertical="center"/>
      <protection locked="0"/>
    </xf>
    <xf numFmtId="0" fontId="6" fillId="0" borderId="136" xfId="0" applyNumberFormat="1" applyFont="1" applyFill="1" applyBorder="1" applyAlignment="1" applyProtection="1">
      <alignment horizontal="distributed" vertical="center"/>
      <protection locked="0"/>
    </xf>
    <xf numFmtId="0" fontId="6" fillId="0" borderId="86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NumberFormat="1" applyFont="1" applyFill="1" applyBorder="1" applyAlignment="1" applyProtection="1">
      <alignment horizontal="distributed" vertical="center"/>
      <protection locked="0"/>
    </xf>
    <xf numFmtId="0" fontId="6" fillId="0" borderId="32" xfId="0" applyNumberFormat="1" applyFont="1" applyFill="1" applyBorder="1" applyAlignment="1" applyProtection="1">
      <alignment horizontal="distributed" vertical="center"/>
      <protection locked="0"/>
    </xf>
    <xf numFmtId="0" fontId="6" fillId="0" borderId="153" xfId="0" applyNumberFormat="1" applyFont="1" applyFill="1" applyBorder="1" applyAlignment="1" applyProtection="1">
      <alignment horizontal="distributed" vertical="center"/>
      <protection locked="0"/>
    </xf>
    <xf numFmtId="0" fontId="6" fillId="0" borderId="127" xfId="0" applyNumberFormat="1" applyFont="1" applyFill="1" applyBorder="1" applyAlignment="1" applyProtection="1">
      <alignment horizontal="distributed" vertical="center"/>
      <protection locked="0"/>
    </xf>
    <xf numFmtId="0" fontId="6" fillId="0" borderId="172" xfId="0" applyNumberFormat="1" applyFont="1" applyFill="1" applyBorder="1" applyAlignment="1" applyProtection="1">
      <alignment horizontal="distributed" vertical="center"/>
      <protection locked="0"/>
    </xf>
    <xf numFmtId="0" fontId="6" fillId="0" borderId="128" xfId="0" applyNumberFormat="1" applyFont="1" applyFill="1" applyBorder="1" applyAlignment="1" applyProtection="1">
      <alignment horizontal="distributed" vertical="center"/>
      <protection locked="0"/>
    </xf>
    <xf numFmtId="0" fontId="6" fillId="0" borderId="150" xfId="0" applyNumberFormat="1" applyFont="1" applyFill="1" applyBorder="1" applyAlignment="1" applyProtection="1">
      <alignment horizontal="distributed" vertical="center"/>
      <protection locked="0"/>
    </xf>
    <xf numFmtId="0" fontId="6" fillId="0" borderId="124" xfId="0" applyNumberFormat="1" applyFont="1" applyFill="1" applyBorder="1" applyAlignment="1" applyProtection="1">
      <alignment horizontal="distributed" vertical="center"/>
      <protection locked="0"/>
    </xf>
    <xf numFmtId="0" fontId="6" fillId="0" borderId="5" xfId="0" applyFont="1" applyFill="1" applyBorder="1" applyAlignment="1" applyProtection="1">
      <alignment horizontal="distributed" vertical="center"/>
      <protection locked="0"/>
    </xf>
    <xf numFmtId="0" fontId="6" fillId="0" borderId="6" xfId="0" applyFont="1" applyFill="1" applyBorder="1" applyAlignment="1" applyProtection="1">
      <alignment horizontal="distributed" vertical="center"/>
      <protection locked="0"/>
    </xf>
    <xf numFmtId="0" fontId="6" fillId="0" borderId="38" xfId="0" applyFont="1" applyFill="1" applyBorder="1" applyAlignment="1" applyProtection="1">
      <alignment horizontal="distributed" vertical="center"/>
      <protection locked="0"/>
    </xf>
    <xf numFmtId="0" fontId="6" fillId="0" borderId="82" xfId="0" applyFont="1" applyFill="1" applyBorder="1" applyAlignment="1" applyProtection="1">
      <alignment horizontal="center" vertical="distributed" textRotation="255" wrapText="1" indent="1"/>
      <protection locked="0"/>
    </xf>
    <xf numFmtId="0" fontId="0" fillId="0" borderId="54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74" xfId="0" applyFont="1" applyFill="1" applyBorder="1" applyAlignment="1" applyProtection="1">
      <alignment horizontal="center" vertical="distributed" textRotation="255" wrapText="1" indent="1"/>
      <protection locked="0"/>
    </xf>
    <xf numFmtId="0" fontId="0" fillId="0" borderId="55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11" xfId="0" applyFont="1" applyFill="1" applyBorder="1" applyAlignment="1" applyProtection="1">
      <alignment horizontal="center" vertical="distributed" textRotation="255" wrapText="1" indent="1"/>
      <protection locked="0"/>
    </xf>
    <xf numFmtId="0" fontId="0" fillId="0" borderId="22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76" xfId="0" applyFont="1" applyFill="1" applyBorder="1" applyAlignment="1" applyProtection="1">
      <alignment horizontal="center" vertical="distributed" textRotation="255" wrapText="1" indent="1"/>
      <protection locked="0"/>
    </xf>
    <xf numFmtId="0" fontId="0" fillId="0" borderId="57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11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57" xfId="0" applyFont="1" applyFill="1" applyBorder="1" applyAlignment="1" applyProtection="1">
      <alignment horizontal="center" vertical="distributed" textRotation="255" wrapText="1" inden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6" fillId="0" borderId="95" xfId="0" applyFont="1" applyFill="1" applyBorder="1" applyAlignment="1" applyProtection="1">
      <alignment horizontal="distributed" vertical="center" justifyLastLine="1"/>
      <protection locked="0"/>
    </xf>
    <xf numFmtId="0" fontId="6" fillId="0" borderId="2" xfId="0" applyFont="1" applyFill="1" applyBorder="1" applyAlignment="1" applyProtection="1">
      <alignment horizontal="distributed" vertical="center" justifyLastLine="1"/>
      <protection locked="0"/>
    </xf>
    <xf numFmtId="0" fontId="6" fillId="0" borderId="98" xfId="0" applyFont="1" applyFill="1" applyBorder="1" applyAlignment="1" applyProtection="1">
      <alignment horizontal="distributed" vertical="center" justifyLastLine="1"/>
      <protection locked="0"/>
    </xf>
    <xf numFmtId="0" fontId="6" fillId="0" borderId="10" xfId="0" applyFont="1" applyFill="1" applyBorder="1" applyAlignment="1" applyProtection="1">
      <alignment horizontal="distributed" vertical="center" justifyLastLine="1"/>
      <protection locked="0"/>
    </xf>
    <xf numFmtId="0" fontId="6" fillId="0" borderId="73" xfId="0" applyFont="1" applyFill="1" applyBorder="1" applyAlignment="1" applyProtection="1">
      <alignment horizontal="center" vertical="distributed" textRotation="255" wrapText="1" indent="1"/>
      <protection locked="0"/>
    </xf>
    <xf numFmtId="0" fontId="0" fillId="0" borderId="56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16" xfId="0" applyFont="1" applyFill="1" applyBorder="1" applyAlignment="1" applyProtection="1">
      <alignment horizontal="center" vertical="distributed" textRotation="255" wrapText="1" indent="1"/>
      <protection locked="0"/>
    </xf>
    <xf numFmtId="0" fontId="9" fillId="0" borderId="82" xfId="0" applyFont="1" applyFill="1" applyBorder="1" applyAlignment="1" applyProtection="1">
      <alignment horizontal="center" vertical="distributed" textRotation="255" wrapText="1" indent="1"/>
      <protection locked="0"/>
    </xf>
    <xf numFmtId="0" fontId="9" fillId="0" borderId="54" xfId="0" applyFont="1" applyFill="1" applyBorder="1" applyAlignment="1" applyProtection="1">
      <alignment horizontal="center" vertical="distributed" textRotation="255" indent="1"/>
      <protection locked="0"/>
    </xf>
    <xf numFmtId="0" fontId="9" fillId="0" borderId="118" xfId="0" applyFont="1" applyFill="1" applyBorder="1" applyAlignment="1" applyProtection="1">
      <alignment horizontal="center" vertical="distributed" textRotation="255" wrapText="1" indent="1"/>
      <protection locked="0"/>
    </xf>
    <xf numFmtId="0" fontId="10" fillId="0" borderId="101" xfId="0" applyFont="1" applyFill="1" applyBorder="1" applyAlignment="1" applyProtection="1">
      <alignment horizontal="center" vertical="distributed" textRotation="255" indent="1"/>
      <protection locked="0"/>
    </xf>
    <xf numFmtId="0" fontId="9" fillId="0" borderId="132" xfId="0" applyFont="1" applyFill="1" applyBorder="1" applyAlignment="1" applyProtection="1">
      <alignment horizontal="center" vertical="center" wrapText="1"/>
      <protection locked="0"/>
    </xf>
    <xf numFmtId="0" fontId="9" fillId="0" borderId="96" xfId="0" applyFont="1" applyFill="1" applyBorder="1" applyAlignment="1" applyProtection="1">
      <alignment horizontal="center" vertical="center"/>
      <protection locked="0"/>
    </xf>
    <xf numFmtId="0" fontId="9" fillId="0" borderId="97" xfId="0" applyFont="1" applyFill="1" applyBorder="1" applyAlignment="1" applyProtection="1">
      <alignment horizontal="center" vertical="center"/>
      <protection locked="0"/>
    </xf>
    <xf numFmtId="0" fontId="9" fillId="0" borderId="13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6" fillId="0" borderId="132" xfId="0" applyFont="1" applyFill="1" applyBorder="1" applyAlignment="1" applyProtection="1">
      <alignment horizontal="center" vertical="center" wrapText="1"/>
      <protection locked="0"/>
    </xf>
    <xf numFmtId="0" fontId="6" fillId="0" borderId="96" xfId="0" applyFont="1" applyFill="1" applyBorder="1" applyAlignment="1" applyProtection="1">
      <alignment horizontal="center" vertical="center" wrapText="1"/>
      <protection locked="0"/>
    </xf>
    <xf numFmtId="0" fontId="6" fillId="0" borderId="161" xfId="0" applyFont="1" applyFill="1" applyBorder="1" applyAlignment="1" applyProtection="1">
      <alignment horizontal="center" vertical="center" wrapText="1"/>
      <protection locked="0"/>
    </xf>
    <xf numFmtId="0" fontId="6" fillId="0" borderId="134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62" xfId="0" applyFont="1" applyFill="1" applyBorder="1" applyAlignment="1" applyProtection="1">
      <alignment horizontal="center" vertical="center" wrapText="1"/>
      <protection locked="0"/>
    </xf>
    <xf numFmtId="0" fontId="6" fillId="0" borderId="168" xfId="0" applyFont="1" applyFill="1" applyBorder="1" applyAlignment="1" applyProtection="1">
      <alignment horizontal="center" vertical="center"/>
      <protection locked="0"/>
    </xf>
    <xf numFmtId="0" fontId="6" fillId="0" borderId="169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20" fillId="0" borderId="132" xfId="0" applyFont="1" applyFill="1" applyBorder="1" applyAlignment="1" applyProtection="1">
      <alignment horizontal="center" vertical="center" wrapText="1"/>
      <protection locked="0"/>
    </xf>
    <xf numFmtId="0" fontId="20" fillId="0" borderId="96" xfId="0" applyFont="1" applyFill="1" applyBorder="1" applyAlignment="1" applyProtection="1">
      <alignment horizontal="center" vertical="center"/>
      <protection locked="0"/>
    </xf>
    <xf numFmtId="0" fontId="20" fillId="0" borderId="97" xfId="0" applyFont="1" applyFill="1" applyBorder="1" applyAlignment="1" applyProtection="1">
      <alignment horizontal="center" vertical="center"/>
      <protection locked="0"/>
    </xf>
    <xf numFmtId="0" fontId="20" fillId="0" borderId="134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62" xfId="0" applyFont="1" applyFill="1" applyBorder="1" applyAlignment="1" applyProtection="1">
      <alignment horizontal="center"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0" fontId="6" fillId="0" borderId="134" xfId="0" applyFont="1" applyFill="1" applyBorder="1" applyAlignment="1" applyProtection="1">
      <alignment horizontal="center" vertical="center"/>
      <protection locked="0"/>
    </xf>
    <xf numFmtId="0" fontId="6" fillId="0" borderId="94" xfId="0" applyFont="1" applyFill="1" applyBorder="1" applyAlignment="1" applyProtection="1">
      <alignment horizontal="distributed" vertical="center" justifyLastLine="1"/>
      <protection locked="0"/>
    </xf>
    <xf numFmtId="0" fontId="6" fillId="0" borderId="38" xfId="0" applyFont="1" applyFill="1" applyBorder="1" applyAlignment="1" applyProtection="1">
      <alignment horizontal="distributed" vertical="center" justifyLastLine="1"/>
      <protection locked="0"/>
    </xf>
    <xf numFmtId="0" fontId="6" fillId="0" borderId="97" xfId="0" applyFont="1" applyFill="1" applyBorder="1" applyAlignment="1" applyProtection="1">
      <alignment horizontal="distributed" vertical="center" justifyLastLine="1"/>
      <protection locked="0"/>
    </xf>
    <xf numFmtId="0" fontId="6" fillId="0" borderId="43" xfId="0" applyFont="1" applyFill="1" applyBorder="1" applyAlignment="1" applyProtection="1">
      <alignment horizontal="distributed" vertical="center" justifyLastLine="1"/>
      <protection locked="0"/>
    </xf>
    <xf numFmtId="0" fontId="6" fillId="0" borderId="16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11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22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76" xfId="0" applyFont="1" applyFill="1" applyBorder="1" applyAlignment="1" applyProtection="1">
      <alignment horizontal="center" vertical="distributed" textRotation="255"/>
      <protection locked="0"/>
    </xf>
    <xf numFmtId="0" fontId="6" fillId="0" borderId="42" xfId="0" applyFont="1" applyFill="1" applyBorder="1" applyAlignment="1" applyProtection="1">
      <alignment horizontal="center" vertical="distributed" textRotation="255"/>
      <protection locked="0"/>
    </xf>
    <xf numFmtId="0" fontId="6" fillId="0" borderId="57" xfId="0" applyFont="1" applyFill="1" applyBorder="1" applyAlignment="1" applyProtection="1">
      <alignment horizontal="center" vertical="distributed" textRotation="255"/>
      <protection locked="0"/>
    </xf>
    <xf numFmtId="0" fontId="6" fillId="0" borderId="82" xfId="0" applyFont="1" applyFill="1" applyBorder="1" applyAlignment="1" applyProtection="1">
      <alignment horizontal="center" vertical="distributed" textRotation="255"/>
      <protection locked="0"/>
    </xf>
    <xf numFmtId="0" fontId="6" fillId="0" borderId="40" xfId="0" applyFont="1" applyFill="1" applyBorder="1" applyAlignment="1" applyProtection="1">
      <alignment horizontal="center" vertical="distributed" textRotation="255"/>
      <protection locked="0"/>
    </xf>
    <xf numFmtId="0" fontId="6" fillId="0" borderId="54" xfId="0" applyFont="1" applyFill="1" applyBorder="1" applyAlignment="1" applyProtection="1">
      <alignment horizontal="center" vertical="distributed" textRotation="255"/>
      <protection locked="0"/>
    </xf>
    <xf numFmtId="0" fontId="6" fillId="0" borderId="74" xfId="0" applyFont="1" applyFill="1" applyBorder="1" applyAlignment="1" applyProtection="1">
      <alignment horizontal="center" vertical="distributed" textRotation="255"/>
      <protection locked="0"/>
    </xf>
    <xf numFmtId="0" fontId="6" fillId="0" borderId="37" xfId="0" applyFont="1" applyFill="1" applyBorder="1" applyAlignment="1" applyProtection="1">
      <alignment horizontal="center" vertical="distributed" textRotation="255"/>
      <protection locked="0"/>
    </xf>
    <xf numFmtId="0" fontId="6" fillId="0" borderId="55" xfId="0" applyFont="1" applyFill="1" applyBorder="1" applyAlignment="1" applyProtection="1">
      <alignment horizontal="center" vertical="distributed" textRotation="255"/>
      <protection locked="0"/>
    </xf>
    <xf numFmtId="0" fontId="9" fillId="0" borderId="82" xfId="0" applyFont="1" applyFill="1" applyBorder="1" applyAlignment="1" applyProtection="1">
      <alignment horizontal="center" vertical="distributed" textRotation="255" wrapText="1"/>
      <protection locked="0"/>
    </xf>
    <xf numFmtId="0" fontId="9" fillId="0" borderId="40" xfId="0" applyFont="1" applyFill="1" applyBorder="1" applyAlignment="1" applyProtection="1">
      <alignment horizontal="center" vertical="distributed" textRotation="255"/>
      <protection locked="0"/>
    </xf>
    <xf numFmtId="0" fontId="9" fillId="0" borderId="54" xfId="0" applyFont="1" applyFill="1" applyBorder="1" applyAlignment="1" applyProtection="1">
      <alignment horizontal="center" vertical="distributed" textRotation="255"/>
      <protection locked="0"/>
    </xf>
    <xf numFmtId="0" fontId="9" fillId="0" borderId="118" xfId="0" applyFont="1" applyFill="1" applyBorder="1" applyAlignment="1" applyProtection="1">
      <alignment horizontal="center" vertical="distributed" textRotation="255" wrapText="1"/>
      <protection locked="0"/>
    </xf>
    <xf numFmtId="0" fontId="9" fillId="0" borderId="102" xfId="0" applyFont="1" applyFill="1" applyBorder="1" applyAlignment="1" applyProtection="1">
      <alignment horizontal="center" vertical="distributed" textRotation="255"/>
      <protection locked="0"/>
    </xf>
    <xf numFmtId="0" fontId="9" fillId="0" borderId="101" xfId="0" applyFont="1" applyFill="1" applyBorder="1" applyAlignment="1" applyProtection="1">
      <alignment horizontal="center" vertical="distributed" textRotation="255"/>
      <protection locked="0"/>
    </xf>
    <xf numFmtId="0" fontId="6" fillId="0" borderId="76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57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82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54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16" xfId="0" applyFont="1" applyFill="1" applyBorder="1" applyAlignment="1" applyProtection="1">
      <alignment horizontal="center" vertical="distributed" textRotation="255"/>
      <protection locked="0"/>
    </xf>
    <xf numFmtId="0" fontId="6" fillId="0" borderId="11" xfId="0" applyFont="1" applyFill="1" applyBorder="1" applyAlignment="1" applyProtection="1">
      <alignment horizontal="center" vertical="distributed" textRotation="255"/>
      <protection locked="0"/>
    </xf>
    <xf numFmtId="0" fontId="6" fillId="0" borderId="22" xfId="0" applyFont="1" applyFill="1" applyBorder="1" applyAlignment="1" applyProtection="1">
      <alignment horizontal="center" vertical="distributed" textRotation="255"/>
      <protection locked="0"/>
    </xf>
    <xf numFmtId="0" fontId="6" fillId="0" borderId="74" xfId="0" applyFont="1" applyFill="1" applyBorder="1" applyAlignment="1" applyProtection="1">
      <alignment horizontal="distributed" vertical="distributed" textRotation="255"/>
      <protection locked="0"/>
    </xf>
    <xf numFmtId="0" fontId="6" fillId="0" borderId="37" xfId="0" applyFont="1" applyFill="1" applyBorder="1" applyAlignment="1" applyProtection="1">
      <alignment horizontal="distributed" vertical="distributed" textRotation="255"/>
      <protection locked="0"/>
    </xf>
    <xf numFmtId="0" fontId="6" fillId="0" borderId="55" xfId="0" applyFont="1" applyFill="1" applyBorder="1" applyAlignment="1" applyProtection="1">
      <alignment horizontal="distributed" vertical="distributed" textRotation="255"/>
      <protection locked="0"/>
    </xf>
    <xf numFmtId="0" fontId="6" fillId="0" borderId="11" xfId="0" applyFont="1" applyFill="1" applyBorder="1" applyAlignment="1" applyProtection="1">
      <alignment horizontal="distributed" vertical="center" justifyLastLine="1"/>
      <protection locked="0"/>
    </xf>
    <xf numFmtId="0" fontId="6" fillId="0" borderId="22" xfId="0" applyFont="1" applyFill="1" applyBorder="1" applyAlignment="1" applyProtection="1">
      <alignment horizontal="distributed" vertical="center" justifyLastLine="1"/>
      <protection locked="0"/>
    </xf>
    <xf numFmtId="0" fontId="9" fillId="0" borderId="59" xfId="0" applyFont="1" applyFill="1" applyBorder="1" applyAlignment="1" applyProtection="1">
      <alignment horizontal="distributed" vertical="center" wrapText="1"/>
      <protection locked="0"/>
    </xf>
    <xf numFmtId="0" fontId="9" fillId="0" borderId="95" xfId="0" applyFont="1" applyFill="1" applyBorder="1" applyAlignment="1" applyProtection="1">
      <alignment horizontal="distributed" vertical="center" wrapText="1"/>
      <protection locked="0"/>
    </xf>
    <xf numFmtId="0" fontId="9" fillId="0" borderId="2" xfId="0" applyFont="1" applyFill="1" applyBorder="1" applyAlignment="1" applyProtection="1">
      <alignment horizontal="distributed" vertical="center" wrapText="1"/>
      <protection locked="0"/>
    </xf>
    <xf numFmtId="0" fontId="9" fillId="0" borderId="65" xfId="0" applyFont="1" applyFill="1" applyBorder="1" applyAlignment="1" applyProtection="1">
      <alignment horizontal="distributed" vertical="center" wrapText="1"/>
      <protection locked="0"/>
    </xf>
    <xf numFmtId="0" fontId="9" fillId="0" borderId="98" xfId="0" applyFont="1" applyFill="1" applyBorder="1" applyAlignment="1" applyProtection="1">
      <alignment horizontal="distributed" vertical="center" wrapText="1"/>
      <protection locked="0"/>
    </xf>
    <xf numFmtId="0" fontId="9" fillId="0" borderId="64" xfId="0" applyFont="1" applyFill="1" applyBorder="1" applyAlignment="1" applyProtection="1">
      <alignment horizontal="distributed" vertical="center" wrapText="1"/>
      <protection locked="0"/>
    </xf>
    <xf numFmtId="0" fontId="12" fillId="0" borderId="95" xfId="0" applyFont="1" applyFill="1" applyBorder="1" applyAlignment="1" applyProtection="1">
      <alignment horizontal="center" vertical="center" shrinkToFit="1"/>
      <protection locked="0"/>
    </xf>
    <xf numFmtId="0" fontId="12" fillId="0" borderId="38" xfId="0" applyFont="1" applyFill="1" applyBorder="1" applyAlignment="1" applyProtection="1">
      <alignment horizontal="center" vertical="center" shrinkToFit="1"/>
      <protection locked="0"/>
    </xf>
    <xf numFmtId="0" fontId="12" fillId="0" borderId="65" xfId="0" applyFont="1" applyFill="1" applyBorder="1" applyAlignment="1" applyProtection="1">
      <alignment horizontal="center" vertical="center" shrinkToFit="1"/>
      <protection locked="0"/>
    </xf>
    <xf numFmtId="0" fontId="12" fillId="0" borderId="98" xfId="0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Fill="1" applyBorder="1" applyAlignment="1" applyProtection="1">
      <alignment horizontal="center" vertical="center" shrinkToFit="1"/>
      <protection locked="0"/>
    </xf>
    <xf numFmtId="0" fontId="6" fillId="0" borderId="81" xfId="0" applyFont="1" applyFill="1" applyBorder="1" applyAlignment="1" applyProtection="1">
      <alignment horizontal="center" vertical="distributed" textRotation="255"/>
      <protection locked="0"/>
    </xf>
    <xf numFmtId="0" fontId="6" fillId="0" borderId="39" xfId="0" applyFont="1" applyFill="1" applyBorder="1" applyAlignment="1" applyProtection="1">
      <alignment horizontal="center" vertical="distributed" textRotation="255"/>
      <protection locked="0"/>
    </xf>
    <xf numFmtId="0" fontId="6" fillId="0" borderId="53" xfId="0" applyFont="1" applyFill="1" applyBorder="1" applyAlignment="1" applyProtection="1">
      <alignment horizontal="center" vertical="distributed" textRotation="255"/>
      <protection locked="0"/>
    </xf>
    <xf numFmtId="0" fontId="6" fillId="0" borderId="82" xfId="0" applyFont="1" applyFill="1" applyBorder="1" applyAlignment="1" applyProtection="1">
      <alignment horizontal="distributed" vertical="distributed" textRotation="255"/>
      <protection locked="0"/>
    </xf>
    <xf numFmtId="0" fontId="6" fillId="0" borderId="40" xfId="0" applyFont="1" applyFill="1" applyBorder="1" applyAlignment="1" applyProtection="1">
      <alignment horizontal="distributed" vertical="distributed" textRotation="255"/>
      <protection locked="0"/>
    </xf>
    <xf numFmtId="0" fontId="6" fillId="0" borderId="54" xfId="0" applyFont="1" applyFill="1" applyBorder="1" applyAlignment="1" applyProtection="1">
      <alignment horizontal="distributed" vertical="distributed" textRotation="255"/>
      <protection locked="0"/>
    </xf>
    <xf numFmtId="0" fontId="6" fillId="0" borderId="0" xfId="0" applyFont="1" applyFill="1" applyBorder="1" applyAlignment="1" applyProtection="1">
      <alignment horizontal="distributed" vertical="center" justifyLastLine="1"/>
      <protection locked="0"/>
    </xf>
    <xf numFmtId="0" fontId="6" fillId="0" borderId="59" xfId="0" applyFont="1" applyFill="1" applyBorder="1" applyAlignment="1" applyProtection="1">
      <alignment horizontal="distributed" vertical="center" justifyLastLine="1"/>
      <protection locked="0"/>
    </xf>
    <xf numFmtId="0" fontId="6" fillId="0" borderId="60" xfId="0" applyFont="1" applyFill="1" applyBorder="1" applyAlignment="1" applyProtection="1">
      <alignment horizontal="distributed" vertical="center" justifyLastLine="1"/>
      <protection locked="0"/>
    </xf>
    <xf numFmtId="0" fontId="6" fillId="0" borderId="65" xfId="0" applyFont="1" applyFill="1" applyBorder="1" applyAlignment="1" applyProtection="1">
      <alignment horizontal="distributed" vertical="center" justifyLastLine="1"/>
      <protection locked="0"/>
    </xf>
    <xf numFmtId="0" fontId="6" fillId="0" borderId="64" xfId="0" applyFont="1" applyFill="1" applyBorder="1" applyAlignment="1" applyProtection="1">
      <alignment horizontal="distributed" vertical="center" justifyLastLine="1"/>
      <protection locked="0"/>
    </xf>
    <xf numFmtId="0" fontId="6" fillId="0" borderId="59" xfId="0" applyFont="1" applyFill="1" applyBorder="1" applyAlignment="1" applyProtection="1">
      <alignment horizontal="distributed" vertical="center" indent="2"/>
      <protection locked="0"/>
    </xf>
    <xf numFmtId="0" fontId="6" fillId="0" borderId="95" xfId="0" applyFont="1" applyFill="1" applyBorder="1" applyAlignment="1" applyProtection="1">
      <alignment horizontal="distributed" vertical="center" indent="2"/>
      <protection locked="0"/>
    </xf>
    <xf numFmtId="0" fontId="6" fillId="0" borderId="2" xfId="0" applyFont="1" applyFill="1" applyBorder="1" applyAlignment="1" applyProtection="1">
      <alignment horizontal="distributed" vertical="center" indent="2"/>
      <protection locked="0"/>
    </xf>
    <xf numFmtId="0" fontId="6" fillId="0" borderId="65" xfId="0" applyFont="1" applyFill="1" applyBorder="1" applyAlignment="1" applyProtection="1">
      <alignment horizontal="distributed" vertical="center" indent="2"/>
      <protection locked="0"/>
    </xf>
    <xf numFmtId="0" fontId="6" fillId="0" borderId="98" xfId="0" applyFont="1" applyFill="1" applyBorder="1" applyAlignment="1" applyProtection="1">
      <alignment horizontal="distributed" vertical="center" indent="2"/>
      <protection locked="0"/>
    </xf>
    <xf numFmtId="0" fontId="6" fillId="0" borderId="64" xfId="0" applyFont="1" applyFill="1" applyBorder="1" applyAlignment="1" applyProtection="1">
      <alignment horizontal="distributed" vertical="center" indent="2"/>
      <protection locked="0"/>
    </xf>
    <xf numFmtId="0" fontId="6" fillId="0" borderId="96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32" xfId="0" applyFont="1" applyFill="1" applyBorder="1" applyAlignment="1" applyProtection="1">
      <alignment horizontal="distributed" vertical="center"/>
      <protection locked="0"/>
    </xf>
    <xf numFmtId="0" fontId="7" fillId="0" borderId="96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7" fillId="0" borderId="32" xfId="0" applyFont="1" applyFill="1" applyBorder="1" applyAlignment="1" applyProtection="1">
      <alignment horizontal="distributed" vertical="center"/>
      <protection locked="0"/>
    </xf>
    <xf numFmtId="0" fontId="6" fillId="0" borderId="97" xfId="0" applyFont="1" applyFill="1" applyBorder="1" applyAlignment="1" applyProtection="1">
      <alignment horizontal="distributed" vertical="center" shrinkToFit="1"/>
      <protection locked="0"/>
    </xf>
    <xf numFmtId="0" fontId="6" fillId="0" borderId="98" xfId="0" applyFont="1" applyFill="1" applyBorder="1" applyAlignment="1" applyProtection="1">
      <alignment horizontal="distributed" vertical="center" shrinkToFit="1"/>
      <protection locked="0"/>
    </xf>
    <xf numFmtId="0" fontId="6" fillId="0" borderId="43" xfId="0" applyFont="1" applyFill="1" applyBorder="1" applyAlignment="1" applyProtection="1">
      <alignment horizontal="distributed" vertical="center" shrinkToFit="1"/>
      <protection locked="0"/>
    </xf>
    <xf numFmtId="0" fontId="6" fillId="0" borderId="99" xfId="0" applyFont="1" applyFill="1" applyBorder="1" applyAlignment="1" applyProtection="1">
      <alignment horizontal="distributed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0" borderId="52" xfId="0" applyFont="1" applyFill="1" applyBorder="1" applyAlignment="1" applyProtection="1">
      <alignment horizontal="distributed" vertical="center"/>
    </xf>
    <xf numFmtId="0" fontId="6" fillId="0" borderId="116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108" xfId="0" applyFont="1" applyFill="1" applyBorder="1" applyAlignment="1" applyProtection="1">
      <alignment horizontal="distributed" vertical="center" justifyLastLine="1"/>
      <protection locked="0"/>
    </xf>
    <xf numFmtId="0" fontId="6" fillId="0" borderId="116" xfId="0" applyFont="1" applyFill="1" applyBorder="1" applyAlignment="1" applyProtection="1">
      <alignment horizontal="center" vertical="center" justifyLastLine="1"/>
      <protection locked="0"/>
    </xf>
    <xf numFmtId="0" fontId="6" fillId="0" borderId="6" xfId="0" applyFont="1" applyFill="1" applyBorder="1" applyAlignment="1" applyProtection="1">
      <alignment horizontal="center" vertical="center" justifyLastLine="1"/>
      <protection locked="0"/>
    </xf>
    <xf numFmtId="0" fontId="6" fillId="0" borderId="108" xfId="0" applyFont="1" applyFill="1" applyBorder="1" applyAlignment="1" applyProtection="1">
      <alignment horizontal="center" vertical="center" justifyLastLine="1"/>
      <protection locked="0"/>
    </xf>
    <xf numFmtId="0" fontId="6" fillId="0" borderId="4" xfId="0" applyFont="1" applyFill="1" applyBorder="1" applyAlignment="1" applyProtection="1">
      <alignment horizontal="center" vertical="center" textRotation="255"/>
      <protection locked="0"/>
    </xf>
    <xf numFmtId="0" fontId="6" fillId="0" borderId="12" xfId="0" applyFont="1" applyFill="1" applyBorder="1" applyAlignment="1" applyProtection="1">
      <alignment horizontal="center" vertical="center" textRotation="255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94" xfId="0" applyFont="1" applyFill="1" applyBorder="1" applyAlignment="1" applyProtection="1">
      <alignment horizontal="distributed" vertical="center"/>
      <protection locked="0"/>
    </xf>
    <xf numFmtId="0" fontId="6" fillId="0" borderId="4" xfId="0" applyFont="1" applyBorder="1" applyAlignment="1" applyProtection="1">
      <alignment horizontal="center" vertical="distributed" textRotation="255"/>
      <protection locked="0"/>
    </xf>
    <xf numFmtId="0" fontId="6" fillId="0" borderId="12" xfId="0" applyFont="1" applyBorder="1" applyAlignment="1" applyProtection="1">
      <alignment horizontal="center" vertical="distributed" textRotation="255"/>
      <protection locked="0"/>
    </xf>
    <xf numFmtId="0" fontId="6" fillId="0" borderId="23" xfId="0" applyFont="1" applyBorder="1" applyAlignment="1" applyProtection="1">
      <alignment horizontal="center" vertical="distributed" textRotation="255"/>
      <protection locked="0"/>
    </xf>
    <xf numFmtId="0" fontId="6" fillId="0" borderId="19" xfId="0" quotePrefix="1" applyFont="1" applyFill="1" applyBorder="1" applyAlignment="1" applyProtection="1">
      <alignment horizontal="center" vertical="center"/>
      <protection locked="0"/>
    </xf>
    <xf numFmtId="0" fontId="6" fillId="0" borderId="31" xfId="0" quotePrefix="1" applyFont="1" applyFill="1" applyBorder="1" applyAlignment="1" applyProtection="1">
      <alignment horizontal="center" vertical="center"/>
      <protection locked="0"/>
    </xf>
    <xf numFmtId="0" fontId="6" fillId="0" borderId="81" xfId="0" applyFont="1" applyFill="1" applyBorder="1" applyAlignment="1" applyProtection="1">
      <alignment horizontal="distributed" vertical="distributed" textRotation="255"/>
      <protection locked="0"/>
    </xf>
    <xf numFmtId="0" fontId="6" fillId="0" borderId="53" xfId="0" applyFont="1" applyFill="1" applyBorder="1" applyAlignment="1" applyProtection="1">
      <alignment horizontal="distributed" vertical="distributed" textRotation="255"/>
      <protection locked="0"/>
    </xf>
    <xf numFmtId="0" fontId="6" fillId="0" borderId="82" xfId="0" applyFont="1" applyFill="1" applyBorder="1" applyAlignment="1" applyProtection="1">
      <alignment vertical="distributed" textRotation="255"/>
      <protection locked="0"/>
    </xf>
    <xf numFmtId="0" fontId="6" fillId="0" borderId="54" xfId="0" applyFont="1" applyFill="1" applyBorder="1" applyAlignment="1" applyProtection="1">
      <alignment vertical="distributed" textRotation="255"/>
      <protection locked="0"/>
    </xf>
    <xf numFmtId="0" fontId="6" fillId="0" borderId="74" xfId="0" applyFont="1" applyFill="1" applyBorder="1" applyAlignment="1" applyProtection="1">
      <alignment vertical="distributed" textRotation="255"/>
      <protection locked="0"/>
    </xf>
    <xf numFmtId="0" fontId="6" fillId="0" borderId="55" xfId="0" applyFont="1" applyFill="1" applyBorder="1" applyAlignment="1" applyProtection="1">
      <alignment vertical="distributed" textRotation="255"/>
      <protection locked="0"/>
    </xf>
    <xf numFmtId="0" fontId="6" fillId="0" borderId="8" xfId="0" applyFont="1" applyFill="1" applyBorder="1" applyAlignment="1" applyProtection="1">
      <alignment horizontal="distributed" vertical="center" justifyLastLine="1"/>
      <protection locked="0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212" xfId="0" applyFont="1" applyFill="1" applyBorder="1" applyAlignment="1" applyProtection="1">
      <alignment horizontal="center" vertical="center"/>
      <protection locked="0"/>
    </xf>
    <xf numFmtId="0" fontId="6" fillId="0" borderId="73" xfId="0" applyFont="1" applyFill="1" applyBorder="1" applyAlignment="1" applyProtection="1">
      <alignment horizontal="center" vertical="center" wrapText="1"/>
      <protection locked="0"/>
    </xf>
    <xf numFmtId="0" fontId="6" fillId="0" borderId="41" xfId="0" applyFont="1" applyFill="1" applyBorder="1" applyAlignment="1" applyProtection="1">
      <alignment horizontal="center" vertical="center" wrapText="1"/>
      <protection locked="0"/>
    </xf>
    <xf numFmtId="0" fontId="6" fillId="0" borderId="82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94" xfId="0" applyFont="1" applyFill="1" applyBorder="1" applyAlignment="1" applyProtection="1">
      <alignment horizontal="distributed" vertical="center" indent="3"/>
      <protection locked="0"/>
    </xf>
    <xf numFmtId="0" fontId="6" fillId="0" borderId="95" xfId="0" applyFont="1" applyFill="1" applyBorder="1" applyAlignment="1" applyProtection="1">
      <alignment horizontal="distributed" vertical="center" indent="3"/>
      <protection locked="0"/>
    </xf>
    <xf numFmtId="0" fontId="6" fillId="0" borderId="2" xfId="0" applyFont="1" applyFill="1" applyBorder="1" applyAlignment="1" applyProtection="1">
      <alignment horizontal="distributed" vertical="center" indent="3"/>
      <protection locked="0"/>
    </xf>
    <xf numFmtId="0" fontId="6" fillId="0" borderId="85" xfId="0" applyFont="1" applyFill="1" applyBorder="1" applyAlignment="1" applyProtection="1">
      <alignment horizontal="center" vertical="distributed"/>
      <protection locked="0"/>
    </xf>
    <xf numFmtId="0" fontId="6" fillId="0" borderId="86" xfId="0" applyFont="1" applyFill="1" applyBorder="1" applyAlignment="1" applyProtection="1">
      <alignment horizontal="center" vertical="distributed"/>
      <protection locked="0"/>
    </xf>
    <xf numFmtId="0" fontId="6" fillId="0" borderId="8" xfId="0" applyFont="1" applyFill="1" applyBorder="1" applyAlignment="1" applyProtection="1">
      <alignment horizontal="center" vertical="distributed" textRotation="255"/>
      <protection locked="0"/>
    </xf>
    <xf numFmtId="0" fontId="6" fillId="0" borderId="19" xfId="0" applyFont="1" applyFill="1" applyBorder="1" applyAlignment="1" applyProtection="1">
      <alignment horizontal="center" vertical="distributed" textRotation="255"/>
      <protection locked="0"/>
    </xf>
    <xf numFmtId="0" fontId="6" fillId="0" borderId="31" xfId="0" applyFont="1" applyFill="1" applyBorder="1" applyAlignment="1" applyProtection="1">
      <alignment horizontal="center" vertical="distributed" textRotation="255"/>
      <protection locked="0"/>
    </xf>
    <xf numFmtId="0" fontId="6" fillId="0" borderId="3" xfId="0" applyFont="1" applyFill="1" applyBorder="1" applyAlignment="1" applyProtection="1">
      <alignment horizontal="center" vertical="distributed"/>
      <protection locked="0"/>
    </xf>
    <xf numFmtId="0" fontId="6" fillId="0" borderId="11" xfId="0" applyFont="1" applyFill="1" applyBorder="1" applyAlignment="1" applyProtection="1">
      <alignment vertical="distributed" textRotation="255" indent="1"/>
      <protection locked="0"/>
    </xf>
    <xf numFmtId="0" fontId="6" fillId="0" borderId="22" xfId="0" applyFont="1" applyFill="1" applyBorder="1" applyAlignment="1" applyProtection="1">
      <alignment vertical="distributed" textRotation="255" indent="1"/>
      <protection locked="0"/>
    </xf>
    <xf numFmtId="0" fontId="6" fillId="0" borderId="11" xfId="0" applyFont="1" applyFill="1" applyBorder="1" applyAlignment="1" applyProtection="1">
      <alignment vertical="distributed" textRotation="255"/>
      <protection locked="0"/>
    </xf>
    <xf numFmtId="0" fontId="6" fillId="0" borderId="22" xfId="0" applyFont="1" applyFill="1" applyBorder="1" applyAlignment="1" applyProtection="1">
      <alignment vertical="distributed" textRotation="255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76" xfId="0" applyFont="1" applyFill="1" applyBorder="1" applyAlignment="1" applyProtection="1">
      <alignment vertical="distributed" textRotation="255"/>
      <protection locked="0"/>
    </xf>
    <xf numFmtId="0" fontId="0" fillId="0" borderId="57" xfId="0" applyFont="1" applyFill="1" applyBorder="1" applyAlignment="1" applyProtection="1">
      <alignment vertical="distributed" textRotation="255"/>
      <protection locked="0"/>
    </xf>
    <xf numFmtId="0" fontId="0" fillId="0" borderId="54" xfId="0" applyFont="1" applyFill="1" applyBorder="1" applyAlignment="1" applyProtection="1">
      <alignment vertical="distributed" textRotation="255"/>
      <protection locked="0"/>
    </xf>
    <xf numFmtId="0" fontId="6" fillId="0" borderId="60" xfId="0" applyFont="1" applyFill="1" applyBorder="1" applyAlignment="1" applyProtection="1">
      <alignment horizontal="center" vertical="distributed" textRotation="255"/>
      <protection locked="0"/>
    </xf>
    <xf numFmtId="0" fontId="0" fillId="0" borderId="61" xfId="0" applyFont="1" applyFill="1" applyBorder="1" applyAlignment="1" applyProtection="1">
      <alignment textRotation="255"/>
      <protection locked="0"/>
    </xf>
    <xf numFmtId="0" fontId="6" fillId="0" borderId="1" xfId="0" applyFont="1" applyFill="1" applyBorder="1" applyAlignment="1" applyProtection="1">
      <alignment horizontal="center" vertical="distributed"/>
      <protection locked="0"/>
    </xf>
    <xf numFmtId="0" fontId="6" fillId="0" borderId="3" xfId="0" applyFont="1" applyFill="1" applyBorder="1" applyAlignment="1" applyProtection="1">
      <alignment vertical="distributed" textRotation="255"/>
      <protection locked="0"/>
    </xf>
    <xf numFmtId="0" fontId="6" fillId="0" borderId="4" xfId="0" applyFont="1" applyFill="1" applyBorder="1" applyAlignment="1" applyProtection="1">
      <alignment vertical="distributed" textRotation="255"/>
      <protection locked="0"/>
    </xf>
    <xf numFmtId="0" fontId="6" fillId="0" borderId="12" xfId="0" applyFont="1" applyFill="1" applyBorder="1" applyAlignment="1" applyProtection="1">
      <alignment vertical="distributed" textRotation="255"/>
      <protection locked="0"/>
    </xf>
    <xf numFmtId="0" fontId="6" fillId="0" borderId="23" xfId="0" applyFont="1" applyFill="1" applyBorder="1" applyAlignment="1" applyProtection="1">
      <alignment vertical="distributed" textRotation="255"/>
      <protection locked="0"/>
    </xf>
    <xf numFmtId="0" fontId="6" fillId="0" borderId="81" xfId="0" applyFont="1" applyFill="1" applyBorder="1" applyAlignment="1" applyProtection="1">
      <alignment vertical="distributed" textRotation="255"/>
      <protection locked="0"/>
    </xf>
    <xf numFmtId="0" fontId="6" fillId="0" borderId="53" xfId="0" applyFont="1" applyFill="1" applyBorder="1" applyAlignment="1" applyProtection="1">
      <alignment vertical="distributed" textRotation="255"/>
      <protection locked="0"/>
    </xf>
    <xf numFmtId="0" fontId="6" fillId="0" borderId="82" xfId="0" applyFont="1" applyFill="1" applyBorder="1" applyAlignment="1" applyProtection="1">
      <alignment vertical="distributed" textRotation="255" wrapText="1" shrinkToFit="1"/>
      <protection locked="0"/>
    </xf>
    <xf numFmtId="0" fontId="6" fillId="0" borderId="96" xfId="0" applyFont="1" applyFill="1" applyBorder="1" applyAlignment="1" applyProtection="1">
      <alignment vertical="distributed" textRotation="255"/>
      <protection locked="0"/>
    </xf>
    <xf numFmtId="0" fontId="6" fillId="0" borderId="74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213" xfId="0" applyFont="1" applyFill="1" applyBorder="1" applyAlignment="1" applyProtection="1">
      <alignment horizontal="center" vertical="center" wrapText="1"/>
      <protection locked="0"/>
    </xf>
    <xf numFmtId="0" fontId="6" fillId="0" borderId="214" xfId="0" applyFont="1" applyFill="1" applyBorder="1" applyAlignment="1" applyProtection="1">
      <alignment horizontal="center" vertical="center" wrapText="1"/>
      <protection locked="0"/>
    </xf>
    <xf numFmtId="0" fontId="6" fillId="0" borderId="74" xfId="0" applyFont="1" applyFill="1" applyBorder="1" applyAlignment="1" applyProtection="1">
      <alignment vertical="distributed" textRotation="255" wrapText="1"/>
      <protection locked="0"/>
    </xf>
    <xf numFmtId="0" fontId="0" fillId="0" borderId="55" xfId="0" applyFont="1" applyFill="1" applyBorder="1" applyAlignment="1" applyProtection="1">
      <alignment vertical="distributed" textRotation="255"/>
      <protection locked="0"/>
    </xf>
    <xf numFmtId="0" fontId="0" fillId="0" borderId="22" xfId="0" applyFont="1" applyFill="1" applyBorder="1" applyAlignment="1" applyProtection="1">
      <alignment textRotation="255"/>
      <protection locked="0"/>
    </xf>
    <xf numFmtId="0" fontId="6" fillId="0" borderId="16" xfId="0" applyFont="1" applyFill="1" applyBorder="1" applyAlignment="1" applyProtection="1">
      <alignment vertical="distributed" textRotation="255"/>
      <protection locked="0"/>
    </xf>
    <xf numFmtId="0" fontId="0" fillId="0" borderId="22" xfId="0" applyFont="1" applyFill="1" applyBorder="1" applyAlignment="1" applyProtection="1">
      <alignment vertical="distributed" textRotation="255"/>
      <protection locked="0"/>
    </xf>
    <xf numFmtId="0" fontId="6" fillId="0" borderId="73" xfId="0" applyFont="1" applyFill="1" applyBorder="1" applyAlignment="1" applyProtection="1">
      <alignment vertical="distributed" textRotation="255" wrapText="1"/>
      <protection locked="0"/>
    </xf>
    <xf numFmtId="0" fontId="0" fillId="0" borderId="56" xfId="0" applyFont="1" applyFill="1" applyBorder="1" applyAlignment="1" applyProtection="1">
      <alignment vertical="distributed" textRotation="255"/>
      <protection locked="0"/>
    </xf>
    <xf numFmtId="0" fontId="6" fillId="0" borderId="31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Border="1" applyAlignment="1" applyProtection="1">
      <alignment horizontal="distributed" vertical="center" justifyLastLine="1"/>
      <protection locked="0"/>
    </xf>
    <xf numFmtId="0" fontId="6" fillId="0" borderId="23" xfId="0" applyFont="1" applyBorder="1" applyAlignment="1" applyProtection="1">
      <alignment horizontal="distributed" vertical="center" justifyLastLine="1"/>
      <protection locked="0"/>
    </xf>
    <xf numFmtId="0" fontId="6" fillId="0" borderId="111" xfId="0" applyFont="1" applyFill="1" applyBorder="1" applyAlignment="1" applyProtection="1">
      <alignment vertical="distributed" textRotation="255"/>
      <protection locked="0"/>
    </xf>
    <xf numFmtId="0" fontId="6" fillId="0" borderId="70" xfId="0" applyFont="1" applyFill="1" applyBorder="1" applyAlignment="1" applyProtection="1">
      <alignment vertical="distributed" textRotation="255"/>
      <protection locked="0"/>
    </xf>
    <xf numFmtId="0" fontId="6" fillId="0" borderId="30" xfId="0" applyFont="1" applyFill="1" applyBorder="1" applyAlignment="1" applyProtection="1">
      <alignment vertical="distributed" textRotation="255"/>
      <protection locked="0"/>
    </xf>
    <xf numFmtId="0" fontId="6" fillId="0" borderId="3" xfId="0" applyFont="1" applyFill="1" applyBorder="1" applyAlignment="1" applyProtection="1">
      <alignment vertical="distributed" textRotation="255" wrapText="1"/>
      <protection locked="0"/>
    </xf>
    <xf numFmtId="0" fontId="6" fillId="0" borderId="3" xfId="0" applyFont="1" applyBorder="1" applyAlignment="1" applyProtection="1">
      <alignment vertical="distributed" textRotation="255" wrapText="1"/>
      <protection locked="0"/>
    </xf>
    <xf numFmtId="0" fontId="6" fillId="0" borderId="11" xfId="0" applyFont="1" applyBorder="1" applyAlignment="1" applyProtection="1">
      <alignment vertical="distributed" textRotation="255"/>
      <protection locked="0"/>
    </xf>
    <xf numFmtId="0" fontId="6" fillId="0" borderId="22" xfId="0" applyFont="1" applyBorder="1" applyAlignment="1" applyProtection="1">
      <alignment vertical="distributed" textRotation="255"/>
      <protection locked="0"/>
    </xf>
    <xf numFmtId="0" fontId="6" fillId="0" borderId="3" xfId="0" applyFont="1" applyBorder="1" applyAlignment="1" applyProtection="1">
      <alignment horizontal="center" vertical="distributed" textRotation="255"/>
      <protection locked="0"/>
    </xf>
    <xf numFmtId="0" fontId="6" fillId="0" borderId="11" xfId="0" applyFont="1" applyBorder="1" applyAlignment="1" applyProtection="1">
      <alignment horizontal="center" vertical="distributed" textRotation="255"/>
      <protection locked="0"/>
    </xf>
    <xf numFmtId="0" fontId="6" fillId="0" borderId="22" xfId="0" applyFont="1" applyBorder="1" applyAlignment="1" applyProtection="1">
      <alignment horizontal="center" vertical="distributed" textRotation="255"/>
      <protection locked="0"/>
    </xf>
    <xf numFmtId="0" fontId="6" fillId="0" borderId="75" xfId="0" applyFont="1" applyFill="1" applyBorder="1" applyAlignment="1" applyProtection="1">
      <alignment vertical="distributed" textRotation="255"/>
      <protection locked="0"/>
    </xf>
    <xf numFmtId="0" fontId="6" fillId="0" borderId="21" xfId="0" applyFont="1" applyFill="1" applyBorder="1" applyAlignment="1" applyProtection="1">
      <alignment vertical="distributed" textRotation="255"/>
      <protection locked="0"/>
    </xf>
    <xf numFmtId="0" fontId="6" fillId="0" borderId="38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96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32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99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52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204" xfId="0" applyFont="1" applyBorder="1" applyAlignment="1" applyProtection="1">
      <alignment horizontal="distributed" vertical="center" shrinkToFit="1"/>
      <protection locked="0"/>
    </xf>
    <xf numFmtId="0" fontId="6" fillId="0" borderId="127" xfId="0" applyFont="1" applyBorder="1" applyAlignment="1" applyProtection="1">
      <alignment horizontal="distributed" vertical="center" shrinkToFit="1"/>
      <protection locked="0"/>
    </xf>
    <xf numFmtId="0" fontId="6" fillId="0" borderId="17" xfId="0" applyFont="1" applyBorder="1" applyAlignment="1" applyProtection="1">
      <alignment horizontal="distributed" vertical="center" shrinkToFit="1"/>
      <protection locked="0"/>
    </xf>
    <xf numFmtId="0" fontId="6" fillId="0" borderId="18" xfId="0" applyFont="1" applyBorder="1" applyAlignment="1" applyProtection="1">
      <alignment horizontal="distributed" vertical="center" shrinkToFit="1"/>
      <protection locked="0"/>
    </xf>
    <xf numFmtId="0" fontId="8" fillId="0" borderId="60" xfId="0" applyFont="1" applyBorder="1" applyAlignment="1" applyProtection="1">
      <alignment horizontal="distributed" vertical="center" shrinkToFit="1"/>
      <protection locked="0"/>
    </xf>
    <xf numFmtId="0" fontId="8" fillId="0" borderId="32" xfId="0" applyFont="1" applyBorder="1" applyAlignment="1" applyProtection="1">
      <alignment horizontal="distributed" vertical="center" shrinkToFit="1"/>
      <protection locked="0"/>
    </xf>
    <xf numFmtId="0" fontId="6" fillId="0" borderId="60" xfId="0" applyFont="1" applyBorder="1" applyAlignment="1" applyProtection="1">
      <alignment horizontal="distributed" vertical="center" shrinkToFit="1"/>
      <protection locked="0"/>
    </xf>
    <xf numFmtId="0" fontId="6" fillId="0" borderId="32" xfId="0" applyFont="1" applyBorder="1" applyAlignment="1" applyProtection="1">
      <alignment horizontal="distributed" vertical="center" shrinkToFit="1"/>
      <protection locked="0"/>
    </xf>
    <xf numFmtId="0" fontId="6" fillId="0" borderId="204" xfId="0" applyFont="1" applyFill="1" applyBorder="1" applyAlignment="1" applyProtection="1">
      <alignment horizontal="distributed" vertical="center" shrinkToFit="1"/>
      <protection locked="0"/>
    </xf>
    <xf numFmtId="0" fontId="6" fillId="0" borderId="127" xfId="0" applyFont="1" applyFill="1" applyBorder="1" applyAlignment="1" applyProtection="1">
      <alignment horizontal="distributed" vertical="center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distributed" vertical="center" shrinkToFit="1"/>
      <protection locked="0"/>
    </xf>
    <xf numFmtId="0" fontId="6" fillId="0" borderId="83" xfId="0" quotePrefix="1" applyFont="1" applyBorder="1" applyAlignment="1" applyProtection="1">
      <alignment horizontal="distributed" vertical="center" shrinkToFit="1"/>
      <protection locked="0"/>
    </xf>
    <xf numFmtId="0" fontId="6" fillId="0" borderId="80" xfId="0" quotePrefix="1" applyFont="1" applyBorder="1" applyAlignment="1" applyProtection="1">
      <alignment horizontal="distributed" vertical="center" shrinkToFit="1"/>
      <protection locked="0"/>
    </xf>
    <xf numFmtId="0" fontId="6" fillId="0" borderId="268" xfId="0" applyFont="1" applyBorder="1" applyAlignment="1" applyProtection="1">
      <alignment horizontal="distributed" vertical="center" wrapText="1" shrinkToFit="1"/>
      <protection locked="0"/>
    </xf>
    <xf numFmtId="0" fontId="6" fillId="0" borderId="124" xfId="0" applyFont="1" applyBorder="1" applyAlignment="1" applyProtection="1">
      <alignment horizontal="distributed" vertical="center" wrapText="1" shrinkToFit="1"/>
      <protection locked="0"/>
    </xf>
    <xf numFmtId="0" fontId="6" fillId="0" borderId="40" xfId="0" applyFont="1" applyFill="1" applyBorder="1" applyAlignment="1" applyProtection="1">
      <alignment horizontal="right" vertical="center" shrinkToFit="1"/>
      <protection locked="0"/>
    </xf>
    <xf numFmtId="0" fontId="6" fillId="0" borderId="37" xfId="0" applyFont="1" applyFill="1" applyBorder="1" applyAlignment="1" applyProtection="1">
      <alignment horizontal="right" vertical="center" shrinkToFit="1"/>
      <protection locked="0"/>
    </xf>
    <xf numFmtId="176" fontId="6" fillId="0" borderId="11" xfId="0" applyNumberFormat="1" applyFont="1" applyFill="1" applyBorder="1" applyAlignment="1" applyProtection="1">
      <alignment vertical="center" shrinkToFit="1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268" xfId="0" applyFont="1" applyBorder="1" applyAlignment="1" applyProtection="1">
      <alignment horizontal="distributed" vertical="center" shrinkToFit="1"/>
      <protection locked="0"/>
    </xf>
    <xf numFmtId="0" fontId="6" fillId="0" borderId="124" xfId="0" applyFont="1" applyBorder="1" applyAlignment="1" applyProtection="1">
      <alignment horizontal="distributed" vertical="center" shrinkToFit="1"/>
      <protection locked="0"/>
    </xf>
    <xf numFmtId="0" fontId="6" fillId="0" borderId="83" xfId="0" applyFont="1" applyFill="1" applyBorder="1" applyAlignment="1" applyProtection="1">
      <alignment horizontal="distributed" vertical="center" shrinkToFit="1"/>
      <protection locked="0"/>
    </xf>
    <xf numFmtId="0" fontId="6" fillId="0" borderId="80" xfId="0" applyFont="1" applyFill="1" applyBorder="1" applyAlignment="1" applyProtection="1">
      <alignment horizontal="distributed" vertical="center" shrinkToFit="1"/>
      <protection locked="0"/>
    </xf>
    <xf numFmtId="0" fontId="6" fillId="0" borderId="60" xfId="0" quotePrefix="1" applyFont="1" applyFill="1" applyBorder="1" applyAlignment="1" applyProtection="1">
      <alignment horizontal="distributed" vertical="center" shrinkToFit="1"/>
      <protection locked="0"/>
    </xf>
    <xf numFmtId="0" fontId="6" fillId="0" borderId="32" xfId="0" quotePrefix="1" applyFont="1" applyFill="1" applyBorder="1" applyAlignment="1" applyProtection="1">
      <alignment horizontal="distributed" vertical="center" shrinkToFit="1"/>
      <protection locked="0"/>
    </xf>
    <xf numFmtId="0" fontId="6" fillId="0" borderId="268" xfId="0" applyFont="1" applyFill="1" applyBorder="1" applyAlignment="1" applyProtection="1">
      <alignment horizontal="distributed" vertical="center" shrinkToFit="1"/>
      <protection locked="0"/>
    </xf>
    <xf numFmtId="0" fontId="6" fillId="0" borderId="124" xfId="0" applyFont="1" applyFill="1" applyBorder="1" applyAlignment="1" applyProtection="1">
      <alignment horizontal="distributed" vertical="center" shrinkToFit="1"/>
      <protection locked="0"/>
    </xf>
    <xf numFmtId="0" fontId="8" fillId="0" borderId="60" xfId="0" quotePrefix="1" applyFont="1" applyFill="1" applyBorder="1" applyAlignment="1" applyProtection="1">
      <alignment horizontal="distributed" vertical="center" shrinkToFit="1"/>
      <protection locked="0"/>
    </xf>
    <xf numFmtId="0" fontId="8" fillId="0" borderId="32" xfId="0" quotePrefix="1" applyFont="1" applyFill="1" applyBorder="1" applyAlignment="1" applyProtection="1">
      <alignment horizontal="distributed" vertical="center" shrinkToFit="1"/>
      <protection locked="0"/>
    </xf>
    <xf numFmtId="0" fontId="6" fillId="0" borderId="83" xfId="0" applyFont="1" applyBorder="1" applyAlignment="1" applyProtection="1">
      <alignment horizontal="distributed" vertical="center" shrinkToFit="1"/>
      <protection locked="0"/>
    </xf>
    <xf numFmtId="0" fontId="6" fillId="0" borderId="80" xfId="0" applyFont="1" applyBorder="1" applyAlignment="1" applyProtection="1">
      <alignment horizontal="distributed" vertical="center" shrinkToFit="1"/>
      <protection locked="0"/>
    </xf>
    <xf numFmtId="0" fontId="6" fillId="0" borderId="201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25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201" xfId="0" applyFont="1" applyFill="1" applyBorder="1" applyAlignment="1" applyProtection="1">
      <alignment horizontal="center" vertical="distributed" textRotation="255"/>
      <protection locked="0"/>
    </xf>
    <xf numFmtId="0" fontId="6" fillId="0" borderId="25" xfId="0" applyFont="1" applyFill="1" applyBorder="1" applyAlignment="1" applyProtection="1">
      <alignment horizontal="center" vertical="distributed" textRotation="255"/>
      <protection locked="0"/>
    </xf>
    <xf numFmtId="0" fontId="6" fillId="0" borderId="201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25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19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justifyLastLine="1"/>
      <protection locked="0"/>
    </xf>
    <xf numFmtId="0" fontId="6" fillId="0" borderId="14" xfId="0" applyFont="1" applyBorder="1" applyAlignment="1" applyProtection="1">
      <alignment horizontal="center" vertical="center" justifyLastLine="1"/>
      <protection locked="0"/>
    </xf>
    <xf numFmtId="0" fontId="6" fillId="0" borderId="18" xfId="0" applyFont="1" applyBorder="1" applyAlignment="1" applyProtection="1">
      <alignment horizontal="center" vertical="center" justifyLastLine="1"/>
      <protection locked="0"/>
    </xf>
    <xf numFmtId="0" fontId="6" fillId="0" borderId="100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11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distributed" vertical="center"/>
      <protection locked="0"/>
    </xf>
    <xf numFmtId="0" fontId="6" fillId="0" borderId="22" xfId="0" applyFont="1" applyFill="1" applyBorder="1" applyAlignment="1" applyProtection="1">
      <alignment horizontal="distributed" vertical="center"/>
      <protection locked="0"/>
    </xf>
    <xf numFmtId="176" fontId="6" fillId="0" borderId="190" xfId="0" applyNumberFormat="1" applyFont="1" applyFill="1" applyBorder="1" applyAlignment="1" applyProtection="1">
      <alignment horizontal="right"/>
    </xf>
    <xf numFmtId="176" fontId="6" fillId="0" borderId="191" xfId="0" applyNumberFormat="1" applyFont="1" applyFill="1" applyBorder="1" applyAlignment="1" applyProtection="1">
      <alignment horizontal="right"/>
    </xf>
    <xf numFmtId="176" fontId="6" fillId="0" borderId="126" xfId="0" applyNumberFormat="1" applyFont="1" applyFill="1" applyBorder="1" applyAlignment="1" applyProtection="1">
      <alignment horizontal="right"/>
    </xf>
    <xf numFmtId="176" fontId="6" fillId="0" borderId="193" xfId="0" applyNumberFormat="1" applyFont="1" applyFill="1" applyBorder="1" applyAlignment="1" applyProtection="1">
      <alignment horizontal="right"/>
    </xf>
    <xf numFmtId="176" fontId="6" fillId="0" borderId="194" xfId="0" applyNumberFormat="1" applyFont="1" applyFill="1" applyBorder="1" applyAlignment="1" applyProtection="1">
      <alignment horizontal="right"/>
    </xf>
    <xf numFmtId="176" fontId="6" fillId="0" borderId="49" xfId="0" applyNumberFormat="1" applyFont="1" applyFill="1" applyBorder="1" applyAlignment="1" applyProtection="1">
      <alignment horizontal="right"/>
    </xf>
    <xf numFmtId="0" fontId="6" fillId="0" borderId="17" xfId="0" applyFont="1" applyFill="1" applyBorder="1" applyAlignment="1" applyProtection="1">
      <alignment horizontal="center" vertical="distributed" textRotation="255"/>
      <protection locked="0"/>
    </xf>
    <xf numFmtId="0" fontId="6" fillId="0" borderId="194" xfId="0" applyFont="1" applyFill="1" applyBorder="1" applyAlignment="1" applyProtection="1">
      <alignment horizontal="center" vertical="distributed" textRotation="255"/>
      <protection locked="0"/>
    </xf>
    <xf numFmtId="0" fontId="6" fillId="0" borderId="8" xfId="0" applyFont="1" applyFill="1" applyBorder="1" applyAlignment="1" applyProtection="1">
      <alignment horizontal="distributed" vertical="center"/>
      <protection locked="0"/>
    </xf>
    <xf numFmtId="0" fontId="6" fillId="0" borderId="19" xfId="0" applyFont="1" applyFill="1" applyBorder="1" applyAlignment="1" applyProtection="1">
      <alignment horizontal="distributed" vertical="center"/>
      <protection locked="0"/>
    </xf>
    <xf numFmtId="0" fontId="6" fillId="0" borderId="31" xfId="0" applyFont="1" applyFill="1" applyBorder="1" applyAlignment="1" applyProtection="1">
      <alignment horizontal="distributed" vertical="center"/>
      <protection locked="0"/>
    </xf>
    <xf numFmtId="0" fontId="6" fillId="0" borderId="6" xfId="0" quotePrefix="1" applyFont="1" applyFill="1" applyBorder="1" applyAlignment="1" applyProtection="1">
      <alignment horizontal="center" vertical="center"/>
      <protection locked="0"/>
    </xf>
    <xf numFmtId="0" fontId="6" fillId="0" borderId="2" xfId="0" quotePrefix="1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distributed" vertical="center" shrinkToFit="1"/>
      <protection locked="0"/>
    </xf>
    <xf numFmtId="0" fontId="6" fillId="0" borderId="38" xfId="0" applyFont="1" applyFill="1" applyBorder="1" applyAlignment="1" applyProtection="1">
      <alignment horizontal="distributed" vertical="center" shrinkToFit="1"/>
      <protection locked="0"/>
    </xf>
    <xf numFmtId="0" fontId="6" fillId="0" borderId="60" xfId="0" applyFont="1" applyFill="1" applyBorder="1" applyAlignment="1" applyProtection="1">
      <alignment horizontal="distributed" vertical="center" shrinkToFit="1"/>
      <protection locked="0"/>
    </xf>
    <xf numFmtId="0" fontId="6" fillId="0" borderId="32" xfId="0" applyFont="1" applyFill="1" applyBorder="1" applyAlignment="1" applyProtection="1">
      <alignment horizontal="distributed" vertical="center" shrinkToFit="1"/>
      <protection locked="0"/>
    </xf>
    <xf numFmtId="0" fontId="6" fillId="0" borderId="61" xfId="0" applyFont="1" applyFill="1" applyBorder="1" applyAlignment="1" applyProtection="1">
      <alignment horizontal="distributed" vertical="center" shrinkToFit="1"/>
      <protection locked="0"/>
    </xf>
    <xf numFmtId="0" fontId="6" fillId="0" borderId="52" xfId="0" applyFont="1" applyFill="1" applyBorder="1" applyAlignment="1" applyProtection="1">
      <alignment horizontal="distributed" vertical="center" shrinkToFit="1"/>
      <protection locked="0"/>
    </xf>
    <xf numFmtId="0" fontId="6" fillId="0" borderId="116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distributed" textRotation="255"/>
      <protection locked="0"/>
    </xf>
    <xf numFmtId="0" fontId="6" fillId="0" borderId="48" xfId="0" applyFont="1" applyFill="1" applyBorder="1" applyAlignment="1" applyProtection="1">
      <alignment horizontal="center" vertical="distributed" textRotation="255"/>
      <protection locked="0"/>
    </xf>
    <xf numFmtId="38" fontId="6" fillId="0" borderId="201" xfId="1" applyFont="1" applyFill="1" applyBorder="1" applyAlignment="1" applyProtection="1">
      <alignment horizontal="center" vertical="distributed" textRotation="255"/>
      <protection locked="0"/>
    </xf>
    <xf numFmtId="38" fontId="6" fillId="0" borderId="25" xfId="1" applyFont="1" applyFill="1" applyBorder="1" applyAlignment="1" applyProtection="1">
      <alignment horizontal="center" vertical="distributed" textRotation="255"/>
      <protection locked="0"/>
    </xf>
    <xf numFmtId="0" fontId="6" fillId="0" borderId="15" xfId="0" applyFont="1" applyFill="1" applyBorder="1" applyAlignment="1" applyProtection="1">
      <alignment horizontal="center" vertical="distributed" textRotation="255"/>
      <protection locked="0"/>
    </xf>
    <xf numFmtId="0" fontId="6" fillId="0" borderId="50" xfId="0" applyFont="1" applyFill="1" applyBorder="1" applyAlignment="1" applyProtection="1">
      <alignment horizontal="center" vertical="distributed" textRotation="255"/>
      <protection locked="0"/>
    </xf>
    <xf numFmtId="0" fontId="6" fillId="0" borderId="10" xfId="0" applyFont="1" applyFill="1" applyBorder="1" applyAlignment="1" applyProtection="1">
      <alignment horizontal="center" vertical="distributed" textRotation="255"/>
      <protection locked="0"/>
    </xf>
    <xf numFmtId="0" fontId="6" fillId="0" borderId="21" xfId="0" applyFont="1" applyFill="1" applyBorder="1" applyAlignment="1" applyProtection="1">
      <alignment horizontal="center" vertical="distributed" textRotation="255"/>
      <protection locked="0"/>
    </xf>
    <xf numFmtId="0" fontId="6" fillId="0" borderId="65" xfId="0" applyFont="1" applyFill="1" applyBorder="1" applyAlignment="1" applyProtection="1">
      <alignment horizontal="distributed" vertical="center" shrinkToFit="1"/>
      <protection locked="0"/>
    </xf>
    <xf numFmtId="0" fontId="8" fillId="0" borderId="60" xfId="0" quotePrefix="1" applyFont="1" applyBorder="1" applyAlignment="1" applyProtection="1">
      <alignment horizontal="distributed" vertical="center" shrinkToFit="1"/>
      <protection locked="0"/>
    </xf>
    <xf numFmtId="0" fontId="4" fillId="0" borderId="32" xfId="0" applyFont="1" applyBorder="1" applyAlignment="1" applyProtection="1">
      <alignment horizontal="distributed" vertical="center" shrinkToFit="1"/>
      <protection locked="0"/>
    </xf>
    <xf numFmtId="0" fontId="6" fillId="0" borderId="5" xfId="0" applyFont="1" applyBorder="1" applyAlignment="1" applyProtection="1">
      <alignment horizontal="center" vertical="center" justifyLastLine="1"/>
      <protection locked="0"/>
    </xf>
    <xf numFmtId="0" fontId="6" fillId="0" borderId="6" xfId="0" applyFont="1" applyBorder="1" applyAlignment="1" applyProtection="1">
      <alignment horizontal="center" vertical="center" justifyLastLine="1"/>
      <protection locked="0"/>
    </xf>
    <xf numFmtId="0" fontId="6" fillId="0" borderId="108" xfId="0" applyFont="1" applyBorder="1" applyAlignment="1" applyProtection="1">
      <alignment horizontal="center" vertical="center" justifyLastLine="1"/>
      <protection locked="0"/>
    </xf>
    <xf numFmtId="0" fontId="6" fillId="0" borderId="17" xfId="0" applyFont="1" applyBorder="1" applyAlignment="1" applyProtection="1">
      <alignment horizontal="distributed" vertical="center" justifyLastLine="1"/>
      <protection locked="0"/>
    </xf>
    <xf numFmtId="0" fontId="6" fillId="0" borderId="14" xfId="0" applyFont="1" applyBorder="1" applyAlignment="1" applyProtection="1">
      <alignment horizontal="distributed" vertical="center" justifyLastLine="1"/>
      <protection locked="0"/>
    </xf>
    <xf numFmtId="0" fontId="6" fillId="0" borderId="15" xfId="0" applyFont="1" applyBorder="1" applyAlignment="1" applyProtection="1">
      <alignment horizontal="distributed" vertical="center" justifyLastLine="1"/>
      <protection locked="0"/>
    </xf>
    <xf numFmtId="0" fontId="6" fillId="0" borderId="12" xfId="0" quotePrefix="1" applyFont="1" applyFill="1" applyBorder="1" applyAlignment="1" applyProtection="1">
      <alignment horizontal="center" vertical="center" textRotation="255"/>
      <protection locked="0"/>
    </xf>
    <xf numFmtId="0" fontId="6" fillId="0" borderId="23" xfId="0" quotePrefix="1" applyFont="1" applyFill="1" applyBorder="1" applyAlignment="1" applyProtection="1">
      <alignment horizontal="center" vertical="center" textRotation="255"/>
      <protection locked="0"/>
    </xf>
    <xf numFmtId="0" fontId="6" fillId="0" borderId="5" xfId="0" applyFont="1" applyFill="1" applyBorder="1" applyAlignment="1" applyProtection="1">
      <alignment horizontal="center" vertical="center" justifyLastLine="1"/>
      <protection locked="0"/>
    </xf>
    <xf numFmtId="0" fontId="6" fillId="0" borderId="99" xfId="0" applyFont="1" applyFill="1" applyBorder="1" applyAlignment="1" applyProtection="1">
      <alignment horizontal="distributed" vertical="center"/>
      <protection locked="0"/>
    </xf>
    <xf numFmtId="0" fontId="6" fillId="0" borderId="3" xfId="0" applyFont="1" applyFill="1" applyBorder="1" applyAlignment="1" applyProtection="1">
      <alignment horizontal="distributed" vertical="center"/>
      <protection locked="0"/>
    </xf>
    <xf numFmtId="0" fontId="6" fillId="0" borderId="3" xfId="0" applyFont="1" applyFill="1" applyBorder="1" applyAlignment="1" applyProtection="1">
      <alignment horizontal="center" vertical="center" textRotation="255"/>
      <protection locked="0"/>
    </xf>
    <xf numFmtId="0" fontId="6" fillId="0" borderId="11" xfId="0" applyFont="1" applyFill="1" applyBorder="1" applyAlignment="1" applyProtection="1">
      <alignment horizontal="center" vertical="center" textRotation="255"/>
      <protection locked="0"/>
    </xf>
    <xf numFmtId="0" fontId="6" fillId="0" borderId="22" xfId="0" applyFont="1" applyFill="1" applyBorder="1" applyAlignment="1" applyProtection="1">
      <alignment horizontal="center" vertical="center" textRotation="255"/>
      <protection locked="0"/>
    </xf>
    <xf numFmtId="0" fontId="6" fillId="0" borderId="82" xfId="0" applyFont="1" applyFill="1" applyBorder="1" applyAlignment="1" applyProtection="1">
      <alignment horizontal="center" vertical="center"/>
      <protection locked="0"/>
    </xf>
    <xf numFmtId="0" fontId="6" fillId="0" borderId="54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</cellXfs>
  <cellStyles count="12">
    <cellStyle name="桁区切り" xfId="1" builtinId="6"/>
    <cellStyle name="桁区切り 2" xfId="2" xr:uid="{00000000-0005-0000-0000-000001000000}"/>
    <cellStyle name="桁区切り 2 2" xfId="4" xr:uid="{00000000-0005-0000-0000-000002000000}"/>
    <cellStyle name="通貨 2" xfId="3" xr:uid="{00000000-0005-0000-0000-000003000000}"/>
    <cellStyle name="通貨 2 2" xfId="7" xr:uid="{00000000-0005-0000-0000-000004000000}"/>
    <cellStyle name="通貨 2 3" xfId="8" xr:uid="{00000000-0005-0000-0000-000005000000}"/>
    <cellStyle name="標準" xfId="0" builtinId="0"/>
    <cellStyle name="標準 2" xfId="5" xr:uid="{00000000-0005-0000-0000-000007000000}"/>
    <cellStyle name="標準 2 2" xfId="10" xr:uid="{00000000-0005-0000-0000-000008000000}"/>
    <cellStyle name="標準 3" xfId="11" xr:uid="{64229330-4EBA-4B1F-8128-C1B3238C6B53}"/>
    <cellStyle name="標準 4" xfId="6" xr:uid="{00000000-0005-0000-0000-000009000000}"/>
    <cellStyle name="標準_児童生徒教職員数入力枠" xfId="9" xr:uid="{00000000-0005-0000-0000-00000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&#25945;&#32946;&#25919;&#31574;&#35506;\05&#25945;&#32946;&#24773;&#22577;&#21270;&#25512;&#36914;&#23460;\00_&#32113;&#35336;\05_&#20304;&#36032;&#30476;&#12398;&#23398;&#26657;\H23\&#20304;&#36032;&#30476;&#12398;&#23398;&#26657;&#21407;&#31295;\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84"/>
  <sheetViews>
    <sheetView tabSelected="1" view="pageBreakPreview" zoomScale="90" zoomScaleNormal="100" zoomScaleSheetLayoutView="90" workbookViewId="0">
      <pane xSplit="2" ySplit="5" topLeftCell="C6" activePane="bottomRight" state="frozenSplit"/>
      <selection activeCell="AL27" sqref="AL27"/>
      <selection pane="topRight" activeCell="AL27" sqref="AL27"/>
      <selection pane="bottomLeft" activeCell="AL27" sqref="AL27"/>
      <selection pane="bottomRight" activeCell="AL27" sqref="AL27"/>
    </sheetView>
  </sheetViews>
  <sheetFormatPr defaultColWidth="9" defaultRowHeight="13.2"/>
  <cols>
    <col min="1" max="1" width="8.109375" style="302" customWidth="1"/>
    <col min="2" max="2" width="11.109375" style="302" customWidth="1"/>
    <col min="3" max="8" width="3.88671875" style="243" customWidth="1"/>
    <col min="9" max="9" width="5" style="243" customWidth="1"/>
    <col min="10" max="10" width="4" style="243" customWidth="1"/>
    <col min="11" max="11" width="4.21875" style="243" customWidth="1"/>
    <col min="12" max="30" width="4.77734375" style="243" customWidth="1"/>
    <col min="31" max="33" width="6.88671875" style="243" customWidth="1"/>
    <col min="34" max="36" width="5.109375" style="243" customWidth="1"/>
    <col min="37" max="37" width="11.33203125" style="302" customWidth="1"/>
    <col min="38" max="16384" width="9" style="243"/>
  </cols>
  <sheetData>
    <row r="1" spans="1:40" ht="14.4">
      <c r="A1" s="240" t="s">
        <v>474</v>
      </c>
      <c r="B1" s="241"/>
      <c r="C1" s="242"/>
      <c r="D1" s="242"/>
      <c r="E1" s="242"/>
      <c r="F1" s="242"/>
      <c r="G1" s="242"/>
      <c r="H1" s="242"/>
      <c r="I1" s="242"/>
      <c r="J1" s="242" t="s">
        <v>435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1"/>
    </row>
    <row r="2" spans="1:40" ht="15" customHeight="1" thickBot="1">
      <c r="A2" s="241" t="s">
        <v>475</v>
      </c>
      <c r="B2" s="241"/>
      <c r="C2" s="242"/>
      <c r="D2" s="242"/>
      <c r="E2" s="242"/>
      <c r="F2" s="242"/>
      <c r="G2" s="242"/>
      <c r="H2" s="242"/>
      <c r="I2" s="242"/>
      <c r="J2" s="244"/>
      <c r="K2" s="244"/>
      <c r="L2" s="242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922"/>
      <c r="AJ2" s="244"/>
      <c r="AK2" s="245"/>
    </row>
    <row r="3" spans="1:40" ht="15.75" customHeight="1">
      <c r="A3" s="1946" t="s">
        <v>476</v>
      </c>
      <c r="B3" s="1949" t="s">
        <v>477</v>
      </c>
      <c r="C3" s="1952" t="s">
        <v>478</v>
      </c>
      <c r="D3" s="1953"/>
      <c r="E3" s="1953"/>
      <c r="F3" s="1953"/>
      <c r="G3" s="1953"/>
      <c r="H3" s="1953"/>
      <c r="I3" s="1953"/>
      <c r="J3" s="1953"/>
      <c r="K3" s="1953"/>
      <c r="L3" s="1954"/>
      <c r="M3" s="1953" t="s">
        <v>479</v>
      </c>
      <c r="N3" s="1953"/>
      <c r="O3" s="1953"/>
      <c r="P3" s="1953"/>
      <c r="Q3" s="1953"/>
      <c r="R3" s="1953"/>
      <c r="S3" s="1953"/>
      <c r="T3" s="1953"/>
      <c r="U3" s="1953"/>
      <c r="V3" s="1953"/>
      <c r="W3" s="1953"/>
      <c r="X3" s="1953"/>
      <c r="Y3" s="1953"/>
      <c r="Z3" s="1953"/>
      <c r="AA3" s="1953"/>
      <c r="AB3" s="1953"/>
      <c r="AC3" s="1953"/>
      <c r="AD3" s="1953"/>
      <c r="AE3" s="1953"/>
      <c r="AF3" s="1953"/>
      <c r="AG3" s="1953"/>
      <c r="AH3" s="1955" t="s">
        <v>480</v>
      </c>
      <c r="AI3" s="1956"/>
      <c r="AJ3" s="1957"/>
      <c r="AK3" s="1964" t="s">
        <v>0</v>
      </c>
    </row>
    <row r="4" spans="1:40" ht="18.75" customHeight="1">
      <c r="A4" s="1947"/>
      <c r="B4" s="1950"/>
      <c r="C4" s="1967" t="s">
        <v>1</v>
      </c>
      <c r="D4" s="1962"/>
      <c r="E4" s="1962"/>
      <c r="F4" s="1962"/>
      <c r="G4" s="1962"/>
      <c r="H4" s="1962"/>
      <c r="I4" s="1963"/>
      <c r="J4" s="1968" t="s">
        <v>481</v>
      </c>
      <c r="K4" s="1968" t="s">
        <v>482</v>
      </c>
      <c r="L4" s="1971" t="s">
        <v>2</v>
      </c>
      <c r="M4" s="1962" t="s">
        <v>371</v>
      </c>
      <c r="N4" s="1962"/>
      <c r="O4" s="1963"/>
      <c r="P4" s="1961" t="s">
        <v>372</v>
      </c>
      <c r="Q4" s="1962"/>
      <c r="R4" s="1963"/>
      <c r="S4" s="1961" t="s">
        <v>373</v>
      </c>
      <c r="T4" s="1962"/>
      <c r="U4" s="1963"/>
      <c r="V4" s="1961" t="s">
        <v>483</v>
      </c>
      <c r="W4" s="1962"/>
      <c r="X4" s="1963"/>
      <c r="Y4" s="1961" t="s">
        <v>484</v>
      </c>
      <c r="Z4" s="1962"/>
      <c r="AA4" s="1963"/>
      <c r="AB4" s="1961" t="s">
        <v>485</v>
      </c>
      <c r="AC4" s="1962"/>
      <c r="AD4" s="1963"/>
      <c r="AE4" s="1961" t="s">
        <v>432</v>
      </c>
      <c r="AF4" s="1962"/>
      <c r="AG4" s="1962"/>
      <c r="AH4" s="1958"/>
      <c r="AI4" s="1959"/>
      <c r="AJ4" s="1960"/>
      <c r="AK4" s="1965"/>
    </row>
    <row r="5" spans="1:40" ht="18.75" customHeight="1" thickBot="1">
      <c r="A5" s="1948"/>
      <c r="B5" s="1951"/>
      <c r="C5" s="246" t="s">
        <v>466</v>
      </c>
      <c r="D5" s="247" t="s">
        <v>4</v>
      </c>
      <c r="E5" s="247" t="s">
        <v>5</v>
      </c>
      <c r="F5" s="247" t="s">
        <v>6</v>
      </c>
      <c r="G5" s="247" t="s">
        <v>7</v>
      </c>
      <c r="H5" s="248" t="s">
        <v>8</v>
      </c>
      <c r="I5" s="249" t="s">
        <v>432</v>
      </c>
      <c r="J5" s="1969"/>
      <c r="K5" s="1970"/>
      <c r="L5" s="1972"/>
      <c r="M5" s="250" t="s">
        <v>9</v>
      </c>
      <c r="N5" s="251" t="s">
        <v>10</v>
      </c>
      <c r="O5" s="252" t="s">
        <v>11</v>
      </c>
      <c r="P5" s="253" t="s">
        <v>9</v>
      </c>
      <c r="Q5" s="251" t="s">
        <v>10</v>
      </c>
      <c r="R5" s="254" t="s">
        <v>11</v>
      </c>
      <c r="S5" s="253" t="s">
        <v>486</v>
      </c>
      <c r="T5" s="251" t="s">
        <v>10</v>
      </c>
      <c r="U5" s="254" t="s">
        <v>11</v>
      </c>
      <c r="V5" s="255" t="s">
        <v>9</v>
      </c>
      <c r="W5" s="251" t="s">
        <v>10</v>
      </c>
      <c r="X5" s="256" t="s">
        <v>11</v>
      </c>
      <c r="Y5" s="253" t="s">
        <v>9</v>
      </c>
      <c r="Z5" s="251" t="s">
        <v>10</v>
      </c>
      <c r="AA5" s="252" t="s">
        <v>11</v>
      </c>
      <c r="AB5" s="253" t="s">
        <v>9</v>
      </c>
      <c r="AC5" s="251" t="s">
        <v>10</v>
      </c>
      <c r="AD5" s="252" t="s">
        <v>11</v>
      </c>
      <c r="AE5" s="253" t="s">
        <v>9</v>
      </c>
      <c r="AF5" s="251" t="s">
        <v>10</v>
      </c>
      <c r="AG5" s="257" t="s">
        <v>11</v>
      </c>
      <c r="AH5" s="258" t="s">
        <v>9</v>
      </c>
      <c r="AI5" s="251" t="s">
        <v>10</v>
      </c>
      <c r="AJ5" s="259" t="s">
        <v>11</v>
      </c>
      <c r="AK5" s="1966"/>
    </row>
    <row r="6" spans="1:40" ht="15.75" customHeight="1">
      <c r="A6" s="260" t="s">
        <v>487</v>
      </c>
      <c r="B6" s="261" t="s">
        <v>488</v>
      </c>
      <c r="C6" s="1048">
        <v>1</v>
      </c>
      <c r="D6" s="1049">
        <v>1</v>
      </c>
      <c r="E6" s="1049">
        <v>2</v>
      </c>
      <c r="F6" s="1050">
        <v>2</v>
      </c>
      <c r="G6" s="1050">
        <v>2</v>
      </c>
      <c r="H6" s="748">
        <v>2</v>
      </c>
      <c r="I6" s="503">
        <f t="shared" ref="I6:I40" si="0">SUM(C6:H6)</f>
        <v>10</v>
      </c>
      <c r="J6" s="1051">
        <v>0</v>
      </c>
      <c r="K6" s="1051">
        <v>6</v>
      </c>
      <c r="L6" s="1052">
        <f>SUM(I6:K6)</f>
        <v>16</v>
      </c>
      <c r="M6" s="1053">
        <v>24</v>
      </c>
      <c r="N6" s="748">
        <v>18</v>
      </c>
      <c r="O6" s="749">
        <f>SUM(M6,N6)</f>
        <v>42</v>
      </c>
      <c r="P6" s="1053">
        <v>19</v>
      </c>
      <c r="Q6" s="748">
        <v>15</v>
      </c>
      <c r="R6" s="749">
        <f>SUM(P6,Q6)</f>
        <v>34</v>
      </c>
      <c r="S6" s="750">
        <v>31</v>
      </c>
      <c r="T6" s="751">
        <v>22</v>
      </c>
      <c r="U6" s="504">
        <f>SUM(S6,T6)</f>
        <v>53</v>
      </c>
      <c r="V6" s="750">
        <v>26</v>
      </c>
      <c r="W6" s="748">
        <v>28</v>
      </c>
      <c r="X6" s="749">
        <f>SUM(V6,W6)</f>
        <v>54</v>
      </c>
      <c r="Y6" s="1053">
        <v>26</v>
      </c>
      <c r="Z6" s="748">
        <v>24</v>
      </c>
      <c r="AA6" s="503">
        <f>SUM(Y6,Z6)</f>
        <v>50</v>
      </c>
      <c r="AB6" s="750">
        <v>21</v>
      </c>
      <c r="AC6" s="748">
        <v>34</v>
      </c>
      <c r="AD6" s="749">
        <f>SUM(AB6,AC6)</f>
        <v>55</v>
      </c>
      <c r="AE6" s="750">
        <f>SUM(M6,P6,S6,V6,Y6,AB6)</f>
        <v>147</v>
      </c>
      <c r="AF6" s="748">
        <f>SUM(N6,Q6,T6,W6,Z6,AC6)</f>
        <v>141</v>
      </c>
      <c r="AG6" s="752">
        <f>SUM(O6,R6,U6,X6,AA6,AD6)</f>
        <v>288</v>
      </c>
      <c r="AH6" s="1054">
        <v>25</v>
      </c>
      <c r="AI6" s="748">
        <v>9</v>
      </c>
      <c r="AJ6" s="753">
        <f>SUM(AH6:AI6)</f>
        <v>34</v>
      </c>
      <c r="AK6" s="262" t="s">
        <v>488</v>
      </c>
      <c r="AM6" s="28"/>
      <c r="AN6" s="708"/>
    </row>
    <row r="7" spans="1:40" ht="15.75" customHeight="1">
      <c r="A7" s="263">
        <v>35</v>
      </c>
      <c r="B7" s="261" t="s">
        <v>489</v>
      </c>
      <c r="C7" s="1055">
        <v>2</v>
      </c>
      <c r="D7" s="1056">
        <v>2</v>
      </c>
      <c r="E7" s="1056">
        <v>2</v>
      </c>
      <c r="F7" s="1057">
        <v>2</v>
      </c>
      <c r="G7" s="1057">
        <v>2</v>
      </c>
      <c r="H7" s="751">
        <v>2</v>
      </c>
      <c r="I7" s="505">
        <f t="shared" si="0"/>
        <v>12</v>
      </c>
      <c r="J7" s="1058">
        <v>0</v>
      </c>
      <c r="K7" s="1058">
        <v>4</v>
      </c>
      <c r="L7" s="1059">
        <f t="shared" ref="L7:L40" si="1">SUM(I7:K7)</f>
        <v>16</v>
      </c>
      <c r="M7" s="1060">
        <v>26</v>
      </c>
      <c r="N7" s="751">
        <v>25</v>
      </c>
      <c r="O7" s="504">
        <f t="shared" ref="O7:O67" si="2">SUM(M7,N7)</f>
        <v>51</v>
      </c>
      <c r="P7" s="1060">
        <v>27</v>
      </c>
      <c r="Q7" s="751">
        <v>23</v>
      </c>
      <c r="R7" s="504">
        <f t="shared" ref="R7" si="3">SUM(P7,Q7)</f>
        <v>50</v>
      </c>
      <c r="S7" s="754">
        <v>29</v>
      </c>
      <c r="T7" s="751">
        <v>32</v>
      </c>
      <c r="U7" s="504">
        <f t="shared" ref="U7" si="4">SUM(S7,T7)</f>
        <v>61</v>
      </c>
      <c r="V7" s="754">
        <v>18</v>
      </c>
      <c r="W7" s="751">
        <v>26</v>
      </c>
      <c r="X7" s="504">
        <f t="shared" ref="X7" si="5">SUM(V7,W7)</f>
        <v>44</v>
      </c>
      <c r="Y7" s="1060">
        <v>26</v>
      </c>
      <c r="Z7" s="751">
        <v>21</v>
      </c>
      <c r="AA7" s="505">
        <f t="shared" ref="AA7" si="6">SUM(Y7,Z7)</f>
        <v>47</v>
      </c>
      <c r="AB7" s="754">
        <v>24</v>
      </c>
      <c r="AC7" s="751">
        <v>26</v>
      </c>
      <c r="AD7" s="504">
        <f t="shared" ref="AD7" si="7">SUM(AB7,AC7)</f>
        <v>50</v>
      </c>
      <c r="AE7" s="754">
        <f t="shared" ref="AE7:AG41" si="8">SUM(M7,P7,S7,V7,Y7,AB7)</f>
        <v>150</v>
      </c>
      <c r="AF7" s="751">
        <f t="shared" si="8"/>
        <v>153</v>
      </c>
      <c r="AG7" s="755">
        <f t="shared" si="8"/>
        <v>303</v>
      </c>
      <c r="AH7" s="1061">
        <v>15</v>
      </c>
      <c r="AI7" s="751">
        <v>5</v>
      </c>
      <c r="AJ7" s="756">
        <f t="shared" ref="AJ7:AJ40" si="9">SUM(AH7:AI7)</f>
        <v>20</v>
      </c>
      <c r="AK7" s="261" t="s">
        <v>489</v>
      </c>
    </row>
    <row r="8" spans="1:40" ht="15.75" customHeight="1">
      <c r="A8" s="260"/>
      <c r="B8" s="261" t="s">
        <v>490</v>
      </c>
      <c r="C8" s="1055">
        <v>2</v>
      </c>
      <c r="D8" s="1056">
        <v>2</v>
      </c>
      <c r="E8" s="1056">
        <v>2</v>
      </c>
      <c r="F8" s="1057">
        <v>2</v>
      </c>
      <c r="G8" s="1057">
        <v>2</v>
      </c>
      <c r="H8" s="751">
        <v>2</v>
      </c>
      <c r="I8" s="505">
        <f t="shared" si="0"/>
        <v>12</v>
      </c>
      <c r="J8" s="1058">
        <v>0</v>
      </c>
      <c r="K8" s="1058">
        <v>9</v>
      </c>
      <c r="L8" s="1059">
        <f t="shared" si="1"/>
        <v>21</v>
      </c>
      <c r="M8" s="1060">
        <v>31</v>
      </c>
      <c r="N8" s="751">
        <v>32</v>
      </c>
      <c r="O8" s="504">
        <f t="shared" si="2"/>
        <v>63</v>
      </c>
      <c r="P8" s="1060">
        <v>38</v>
      </c>
      <c r="Q8" s="751">
        <v>33</v>
      </c>
      <c r="R8" s="504">
        <f t="shared" ref="R8" si="10">SUM(P8,Q8)</f>
        <v>71</v>
      </c>
      <c r="S8" s="754">
        <v>35</v>
      </c>
      <c r="T8" s="751">
        <v>32</v>
      </c>
      <c r="U8" s="504">
        <f t="shared" ref="U8" si="11">SUM(S8,T8)</f>
        <v>67</v>
      </c>
      <c r="V8" s="754">
        <v>32</v>
      </c>
      <c r="W8" s="751">
        <v>25</v>
      </c>
      <c r="X8" s="504">
        <f t="shared" ref="X8" si="12">SUM(V8,W8)</f>
        <v>57</v>
      </c>
      <c r="Y8" s="1060">
        <v>28</v>
      </c>
      <c r="Z8" s="751">
        <v>22</v>
      </c>
      <c r="AA8" s="505">
        <f t="shared" ref="AA8" si="13">SUM(Y8,Z8)</f>
        <v>50</v>
      </c>
      <c r="AB8" s="754">
        <v>38</v>
      </c>
      <c r="AC8" s="751">
        <v>28</v>
      </c>
      <c r="AD8" s="504">
        <f t="shared" ref="AD8" si="14">SUM(AB8,AC8)</f>
        <v>66</v>
      </c>
      <c r="AE8" s="754">
        <f t="shared" si="8"/>
        <v>202</v>
      </c>
      <c r="AF8" s="751">
        <f t="shared" si="8"/>
        <v>172</v>
      </c>
      <c r="AG8" s="755">
        <f t="shared" si="8"/>
        <v>374</v>
      </c>
      <c r="AH8" s="1061">
        <v>39</v>
      </c>
      <c r="AI8" s="751">
        <v>15</v>
      </c>
      <c r="AJ8" s="756">
        <f t="shared" si="9"/>
        <v>54</v>
      </c>
      <c r="AK8" s="261" t="s">
        <v>490</v>
      </c>
      <c r="AM8" s="708"/>
      <c r="AN8" s="28"/>
    </row>
    <row r="9" spans="1:40" ht="15.75" customHeight="1">
      <c r="A9" s="260"/>
      <c r="B9" s="261" t="s">
        <v>491</v>
      </c>
      <c r="C9" s="1055">
        <v>3</v>
      </c>
      <c r="D9" s="1056">
        <v>4</v>
      </c>
      <c r="E9" s="1056">
        <v>3</v>
      </c>
      <c r="F9" s="1057">
        <v>4</v>
      </c>
      <c r="G9" s="1057">
        <v>3</v>
      </c>
      <c r="H9" s="751">
        <v>4</v>
      </c>
      <c r="I9" s="505">
        <f t="shared" si="0"/>
        <v>21</v>
      </c>
      <c r="J9" s="1058">
        <v>0</v>
      </c>
      <c r="K9" s="1058">
        <v>8</v>
      </c>
      <c r="L9" s="1059">
        <f t="shared" si="1"/>
        <v>29</v>
      </c>
      <c r="M9" s="1060">
        <v>53</v>
      </c>
      <c r="N9" s="751">
        <v>34</v>
      </c>
      <c r="O9" s="504">
        <f t="shared" si="2"/>
        <v>87</v>
      </c>
      <c r="P9" s="1060">
        <v>63</v>
      </c>
      <c r="Q9" s="751">
        <v>55</v>
      </c>
      <c r="R9" s="504">
        <f t="shared" ref="R9" si="15">SUM(P9,Q9)</f>
        <v>118</v>
      </c>
      <c r="S9" s="754">
        <v>52</v>
      </c>
      <c r="T9" s="751">
        <v>40</v>
      </c>
      <c r="U9" s="504">
        <f t="shared" ref="U9" si="16">SUM(S9,T9)</f>
        <v>92</v>
      </c>
      <c r="V9" s="754">
        <v>56</v>
      </c>
      <c r="W9" s="751">
        <v>64</v>
      </c>
      <c r="X9" s="504">
        <f t="shared" ref="X9" si="17">SUM(V9,W9)</f>
        <v>120</v>
      </c>
      <c r="Y9" s="1060">
        <v>54</v>
      </c>
      <c r="Z9" s="751">
        <v>42</v>
      </c>
      <c r="AA9" s="505">
        <f t="shared" ref="AA9" si="18">SUM(Y9,Z9)</f>
        <v>96</v>
      </c>
      <c r="AB9" s="754">
        <v>58</v>
      </c>
      <c r="AC9" s="751">
        <v>58</v>
      </c>
      <c r="AD9" s="504">
        <f t="shared" ref="AD9" si="19">SUM(AB9,AC9)</f>
        <v>116</v>
      </c>
      <c r="AE9" s="754">
        <f t="shared" si="8"/>
        <v>336</v>
      </c>
      <c r="AF9" s="751">
        <f t="shared" si="8"/>
        <v>293</v>
      </c>
      <c r="AG9" s="755">
        <f t="shared" si="8"/>
        <v>629</v>
      </c>
      <c r="AH9" s="1061">
        <v>25</v>
      </c>
      <c r="AI9" s="751">
        <v>14</v>
      </c>
      <c r="AJ9" s="756">
        <f t="shared" si="9"/>
        <v>39</v>
      </c>
      <c r="AK9" s="261" t="s">
        <v>491</v>
      </c>
    </row>
    <row r="10" spans="1:40" ht="15.75" customHeight="1">
      <c r="A10" s="260"/>
      <c r="B10" s="261" t="s">
        <v>492</v>
      </c>
      <c r="C10" s="1055">
        <v>3</v>
      </c>
      <c r="D10" s="1056">
        <v>4</v>
      </c>
      <c r="E10" s="1056">
        <v>4</v>
      </c>
      <c r="F10" s="1057">
        <v>4</v>
      </c>
      <c r="G10" s="1057">
        <v>4</v>
      </c>
      <c r="H10" s="751">
        <v>3</v>
      </c>
      <c r="I10" s="505">
        <f t="shared" si="0"/>
        <v>22</v>
      </c>
      <c r="J10" s="1058">
        <v>0</v>
      </c>
      <c r="K10" s="1058">
        <v>10</v>
      </c>
      <c r="L10" s="1059">
        <f t="shared" si="1"/>
        <v>32</v>
      </c>
      <c r="M10" s="1060">
        <v>62</v>
      </c>
      <c r="N10" s="751">
        <v>52</v>
      </c>
      <c r="O10" s="504">
        <f t="shared" si="2"/>
        <v>114</v>
      </c>
      <c r="P10" s="1060">
        <v>70</v>
      </c>
      <c r="Q10" s="751">
        <v>60</v>
      </c>
      <c r="R10" s="504">
        <f t="shared" ref="R10" si="20">SUM(P10,Q10)</f>
        <v>130</v>
      </c>
      <c r="S10" s="754">
        <v>59</v>
      </c>
      <c r="T10" s="751">
        <v>67</v>
      </c>
      <c r="U10" s="504">
        <f t="shared" ref="U10" si="21">SUM(S10,T10)</f>
        <v>126</v>
      </c>
      <c r="V10" s="754">
        <v>61</v>
      </c>
      <c r="W10" s="751">
        <v>67</v>
      </c>
      <c r="X10" s="504">
        <f t="shared" ref="X10" si="22">SUM(V10,W10)</f>
        <v>128</v>
      </c>
      <c r="Y10" s="1060">
        <v>57</v>
      </c>
      <c r="Z10" s="751">
        <v>64</v>
      </c>
      <c r="AA10" s="505">
        <f t="shared" ref="AA10" si="23">SUM(Y10,Z10)</f>
        <v>121</v>
      </c>
      <c r="AB10" s="754">
        <v>53</v>
      </c>
      <c r="AC10" s="751">
        <v>61</v>
      </c>
      <c r="AD10" s="504">
        <f t="shared" ref="AD10" si="24">SUM(AB10,AC10)</f>
        <v>114</v>
      </c>
      <c r="AE10" s="754">
        <f t="shared" si="8"/>
        <v>362</v>
      </c>
      <c r="AF10" s="751">
        <f t="shared" si="8"/>
        <v>371</v>
      </c>
      <c r="AG10" s="755">
        <f t="shared" si="8"/>
        <v>733</v>
      </c>
      <c r="AH10" s="1061">
        <v>38</v>
      </c>
      <c r="AI10" s="751">
        <v>8</v>
      </c>
      <c r="AJ10" s="756">
        <f t="shared" si="9"/>
        <v>46</v>
      </c>
      <c r="AK10" s="261" t="s">
        <v>492</v>
      </c>
      <c r="AN10" s="28"/>
    </row>
    <row r="11" spans="1:40" ht="15.75" customHeight="1">
      <c r="A11" s="260"/>
      <c r="B11" s="261" t="s">
        <v>493</v>
      </c>
      <c r="C11" s="1055">
        <v>2</v>
      </c>
      <c r="D11" s="1056">
        <v>2</v>
      </c>
      <c r="E11" s="1056">
        <v>2</v>
      </c>
      <c r="F11" s="1057">
        <v>2</v>
      </c>
      <c r="G11" s="1057">
        <v>2</v>
      </c>
      <c r="H11" s="751">
        <v>2</v>
      </c>
      <c r="I11" s="505">
        <f t="shared" si="0"/>
        <v>12</v>
      </c>
      <c r="J11" s="1058">
        <v>0</v>
      </c>
      <c r="K11" s="1058">
        <v>4</v>
      </c>
      <c r="L11" s="1059">
        <f t="shared" si="1"/>
        <v>16</v>
      </c>
      <c r="M11" s="1060">
        <v>19</v>
      </c>
      <c r="N11" s="751">
        <v>34</v>
      </c>
      <c r="O11" s="504">
        <f>SUM(M11,N11)</f>
        <v>53</v>
      </c>
      <c r="P11" s="1060">
        <v>27</v>
      </c>
      <c r="Q11" s="751">
        <v>22</v>
      </c>
      <c r="R11" s="504">
        <f t="shared" ref="R11" si="25">SUM(P11,Q11)</f>
        <v>49</v>
      </c>
      <c r="S11" s="754">
        <v>34</v>
      </c>
      <c r="T11" s="751">
        <v>29</v>
      </c>
      <c r="U11" s="504">
        <f t="shared" ref="U11" si="26">SUM(S11,T11)</f>
        <v>63</v>
      </c>
      <c r="V11" s="754">
        <v>22</v>
      </c>
      <c r="W11" s="751">
        <v>25</v>
      </c>
      <c r="X11" s="504">
        <f t="shared" ref="X11" si="27">SUM(V11,W11)</f>
        <v>47</v>
      </c>
      <c r="Y11" s="1060">
        <v>28</v>
      </c>
      <c r="Z11" s="751">
        <v>25</v>
      </c>
      <c r="AA11" s="505">
        <f t="shared" ref="AA11" si="28">SUM(Y11,Z11)</f>
        <v>53</v>
      </c>
      <c r="AB11" s="754">
        <v>23</v>
      </c>
      <c r="AC11" s="751">
        <v>25</v>
      </c>
      <c r="AD11" s="504">
        <f t="shared" ref="AD11" si="29">SUM(AB11,AC11)</f>
        <v>48</v>
      </c>
      <c r="AE11" s="754">
        <f t="shared" si="8"/>
        <v>153</v>
      </c>
      <c r="AF11" s="751">
        <f t="shared" si="8"/>
        <v>160</v>
      </c>
      <c r="AG11" s="755">
        <f t="shared" si="8"/>
        <v>313</v>
      </c>
      <c r="AH11" s="1061">
        <v>13</v>
      </c>
      <c r="AI11" s="751">
        <v>8</v>
      </c>
      <c r="AJ11" s="756">
        <f t="shared" si="9"/>
        <v>21</v>
      </c>
      <c r="AK11" s="261" t="s">
        <v>493</v>
      </c>
      <c r="AN11" s="28"/>
    </row>
    <row r="12" spans="1:40" ht="15.75" customHeight="1">
      <c r="A12" s="260"/>
      <c r="B12" s="261" t="s">
        <v>494</v>
      </c>
      <c r="C12" s="1055">
        <v>2</v>
      </c>
      <c r="D12" s="1056">
        <v>2</v>
      </c>
      <c r="E12" s="1056">
        <v>2</v>
      </c>
      <c r="F12" s="1057">
        <v>2</v>
      </c>
      <c r="G12" s="1057">
        <v>2</v>
      </c>
      <c r="H12" s="751">
        <v>2</v>
      </c>
      <c r="I12" s="505">
        <f t="shared" si="0"/>
        <v>12</v>
      </c>
      <c r="J12" s="1058">
        <v>0</v>
      </c>
      <c r="K12" s="1058">
        <v>4</v>
      </c>
      <c r="L12" s="1059">
        <f t="shared" si="1"/>
        <v>16</v>
      </c>
      <c r="M12" s="1060">
        <v>14</v>
      </c>
      <c r="N12" s="751">
        <v>27</v>
      </c>
      <c r="O12" s="504">
        <f t="shared" si="2"/>
        <v>41</v>
      </c>
      <c r="P12" s="1060">
        <v>27</v>
      </c>
      <c r="Q12" s="751">
        <v>20</v>
      </c>
      <c r="R12" s="504">
        <f t="shared" ref="R12" si="30">SUM(P12,Q12)</f>
        <v>47</v>
      </c>
      <c r="S12" s="754">
        <v>23</v>
      </c>
      <c r="T12" s="751">
        <v>20</v>
      </c>
      <c r="U12" s="504">
        <f t="shared" ref="U12" si="31">SUM(S12,T12)</f>
        <v>43</v>
      </c>
      <c r="V12" s="754">
        <v>32</v>
      </c>
      <c r="W12" s="751">
        <v>24</v>
      </c>
      <c r="X12" s="504">
        <f t="shared" ref="X12" si="32">SUM(V12,W12)</f>
        <v>56</v>
      </c>
      <c r="Y12" s="1060">
        <v>16</v>
      </c>
      <c r="Z12" s="751">
        <v>27</v>
      </c>
      <c r="AA12" s="505">
        <f t="shared" ref="AA12" si="33">SUM(Y12,Z12)</f>
        <v>43</v>
      </c>
      <c r="AB12" s="754">
        <v>20</v>
      </c>
      <c r="AC12" s="751">
        <v>26</v>
      </c>
      <c r="AD12" s="504">
        <f t="shared" ref="AD12" si="34">SUM(AB12,AC12)</f>
        <v>46</v>
      </c>
      <c r="AE12" s="754">
        <f t="shared" si="8"/>
        <v>132</v>
      </c>
      <c r="AF12" s="751">
        <f t="shared" si="8"/>
        <v>144</v>
      </c>
      <c r="AG12" s="755">
        <f t="shared" si="8"/>
        <v>276</v>
      </c>
      <c r="AH12" s="1061">
        <v>12</v>
      </c>
      <c r="AI12" s="751">
        <v>3</v>
      </c>
      <c r="AJ12" s="756">
        <f t="shared" si="9"/>
        <v>15</v>
      </c>
      <c r="AK12" s="261" t="s">
        <v>494</v>
      </c>
      <c r="AN12" s="28"/>
    </row>
    <row r="13" spans="1:40" ht="15.75" customHeight="1">
      <c r="A13" s="260"/>
      <c r="B13" s="261" t="s">
        <v>495</v>
      </c>
      <c r="C13" s="1055">
        <v>2</v>
      </c>
      <c r="D13" s="1056">
        <v>2</v>
      </c>
      <c r="E13" s="1056">
        <v>2</v>
      </c>
      <c r="F13" s="1057">
        <v>2</v>
      </c>
      <c r="G13" s="1057">
        <v>2</v>
      </c>
      <c r="H13" s="751">
        <v>2</v>
      </c>
      <c r="I13" s="505">
        <f t="shared" si="0"/>
        <v>12</v>
      </c>
      <c r="J13" s="1058">
        <v>0</v>
      </c>
      <c r="K13" s="1058">
        <v>7</v>
      </c>
      <c r="L13" s="1059">
        <f t="shared" si="1"/>
        <v>19</v>
      </c>
      <c r="M13" s="1060">
        <v>34</v>
      </c>
      <c r="N13" s="751">
        <v>29</v>
      </c>
      <c r="O13" s="504">
        <f t="shared" si="2"/>
        <v>63</v>
      </c>
      <c r="P13" s="1060">
        <v>35</v>
      </c>
      <c r="Q13" s="751">
        <v>22</v>
      </c>
      <c r="R13" s="504">
        <f t="shared" ref="R13" si="35">SUM(P13,Q13)</f>
        <v>57</v>
      </c>
      <c r="S13" s="754">
        <v>32</v>
      </c>
      <c r="T13" s="751">
        <v>35</v>
      </c>
      <c r="U13" s="504">
        <f t="shared" ref="U13" si="36">SUM(S13,T13)</f>
        <v>67</v>
      </c>
      <c r="V13" s="754">
        <v>29</v>
      </c>
      <c r="W13" s="751">
        <v>20</v>
      </c>
      <c r="X13" s="504">
        <f>SUM(V13,W13)</f>
        <v>49</v>
      </c>
      <c r="Y13" s="1060">
        <v>36</v>
      </c>
      <c r="Z13" s="751">
        <v>32</v>
      </c>
      <c r="AA13" s="505">
        <f t="shared" ref="AA13" si="37">SUM(Y13,Z13)</f>
        <v>68</v>
      </c>
      <c r="AB13" s="754">
        <v>23</v>
      </c>
      <c r="AC13" s="751">
        <v>23</v>
      </c>
      <c r="AD13" s="504">
        <f t="shared" ref="AD13" si="38">SUM(AB13,AC13)</f>
        <v>46</v>
      </c>
      <c r="AE13" s="754">
        <f t="shared" si="8"/>
        <v>189</v>
      </c>
      <c r="AF13" s="751">
        <f t="shared" si="8"/>
        <v>161</v>
      </c>
      <c r="AG13" s="755">
        <f t="shared" si="8"/>
        <v>350</v>
      </c>
      <c r="AH13" s="1061">
        <v>18</v>
      </c>
      <c r="AI13" s="751">
        <v>15</v>
      </c>
      <c r="AJ13" s="756">
        <f>SUM(AH13:AI13)</f>
        <v>33</v>
      </c>
      <c r="AK13" s="261" t="s">
        <v>495</v>
      </c>
    </row>
    <row r="14" spans="1:40" ht="15.75" customHeight="1">
      <c r="A14" s="260"/>
      <c r="B14" s="261" t="s">
        <v>496</v>
      </c>
      <c r="C14" s="1055">
        <v>4</v>
      </c>
      <c r="D14" s="1056">
        <v>4</v>
      </c>
      <c r="E14" s="1056">
        <v>4</v>
      </c>
      <c r="F14" s="1057">
        <v>4</v>
      </c>
      <c r="G14" s="1057">
        <v>4</v>
      </c>
      <c r="H14" s="751">
        <v>4</v>
      </c>
      <c r="I14" s="505">
        <f t="shared" si="0"/>
        <v>24</v>
      </c>
      <c r="J14" s="1058">
        <v>0</v>
      </c>
      <c r="K14" s="1058">
        <v>10</v>
      </c>
      <c r="L14" s="1059">
        <f t="shared" si="1"/>
        <v>34</v>
      </c>
      <c r="M14" s="1060">
        <v>50</v>
      </c>
      <c r="N14" s="751">
        <v>62</v>
      </c>
      <c r="O14" s="504">
        <f t="shared" si="2"/>
        <v>112</v>
      </c>
      <c r="P14" s="1060">
        <v>60</v>
      </c>
      <c r="Q14" s="751">
        <v>72</v>
      </c>
      <c r="R14" s="504">
        <f t="shared" ref="R14" si="39">SUM(P14,Q14)</f>
        <v>132</v>
      </c>
      <c r="S14" s="754">
        <v>60</v>
      </c>
      <c r="T14" s="751">
        <v>60</v>
      </c>
      <c r="U14" s="504">
        <f t="shared" ref="U14" si="40">SUM(S14,T14)</f>
        <v>120</v>
      </c>
      <c r="V14" s="754">
        <v>69</v>
      </c>
      <c r="W14" s="751">
        <v>74</v>
      </c>
      <c r="X14" s="504">
        <f t="shared" ref="X14" si="41">SUM(V14,W14)</f>
        <v>143</v>
      </c>
      <c r="Y14" s="1060">
        <v>76</v>
      </c>
      <c r="Z14" s="751">
        <v>67</v>
      </c>
      <c r="AA14" s="505">
        <f t="shared" ref="AA14" si="42">SUM(Y14,Z14)</f>
        <v>143</v>
      </c>
      <c r="AB14" s="754">
        <v>68</v>
      </c>
      <c r="AC14" s="751">
        <v>72</v>
      </c>
      <c r="AD14" s="504">
        <f t="shared" ref="AD14" si="43">SUM(AB14,AC14)</f>
        <v>140</v>
      </c>
      <c r="AE14" s="754">
        <f t="shared" si="8"/>
        <v>383</v>
      </c>
      <c r="AF14" s="751">
        <f t="shared" si="8"/>
        <v>407</v>
      </c>
      <c r="AG14" s="755">
        <f t="shared" si="8"/>
        <v>790</v>
      </c>
      <c r="AH14" s="1061">
        <v>31</v>
      </c>
      <c r="AI14" s="751">
        <v>19</v>
      </c>
      <c r="AJ14" s="756">
        <f t="shared" si="9"/>
        <v>50</v>
      </c>
      <c r="AK14" s="261" t="s">
        <v>496</v>
      </c>
    </row>
    <row r="15" spans="1:40" ht="15.75" customHeight="1">
      <c r="A15" s="260"/>
      <c r="B15" s="261" t="s">
        <v>497</v>
      </c>
      <c r="C15" s="1055">
        <v>5</v>
      </c>
      <c r="D15" s="1056">
        <v>4</v>
      </c>
      <c r="E15" s="1056">
        <v>4</v>
      </c>
      <c r="F15" s="1057">
        <v>5</v>
      </c>
      <c r="G15" s="1057">
        <v>5</v>
      </c>
      <c r="H15" s="751">
        <v>4</v>
      </c>
      <c r="I15" s="505">
        <f t="shared" si="0"/>
        <v>27</v>
      </c>
      <c r="J15" s="1058">
        <v>0</v>
      </c>
      <c r="K15" s="1058">
        <v>8</v>
      </c>
      <c r="L15" s="1059">
        <f t="shared" si="1"/>
        <v>35</v>
      </c>
      <c r="M15" s="1060">
        <v>82</v>
      </c>
      <c r="N15" s="751">
        <v>71</v>
      </c>
      <c r="O15" s="504">
        <f t="shared" si="2"/>
        <v>153</v>
      </c>
      <c r="P15" s="1060">
        <v>67</v>
      </c>
      <c r="Q15" s="751">
        <v>70</v>
      </c>
      <c r="R15" s="504">
        <f t="shared" ref="R15" si="44">SUM(P15,Q15)</f>
        <v>137</v>
      </c>
      <c r="S15" s="754">
        <v>59</v>
      </c>
      <c r="T15" s="751">
        <v>72</v>
      </c>
      <c r="U15" s="504">
        <f t="shared" ref="U15" si="45">SUM(S15,T15)</f>
        <v>131</v>
      </c>
      <c r="V15" s="754">
        <v>80</v>
      </c>
      <c r="W15" s="751">
        <v>74</v>
      </c>
      <c r="X15" s="504">
        <f t="shared" ref="X15" si="46">SUM(V15,W15)</f>
        <v>154</v>
      </c>
      <c r="Y15" s="1060">
        <v>68</v>
      </c>
      <c r="Z15" s="751">
        <v>80</v>
      </c>
      <c r="AA15" s="505">
        <f t="shared" ref="AA15" si="47">SUM(Y15,Z15)</f>
        <v>148</v>
      </c>
      <c r="AB15" s="754">
        <v>79</v>
      </c>
      <c r="AC15" s="751">
        <v>54</v>
      </c>
      <c r="AD15" s="504">
        <f t="shared" ref="AD15" si="48">SUM(AB15,AC15)</f>
        <v>133</v>
      </c>
      <c r="AE15" s="754">
        <f t="shared" si="8"/>
        <v>435</v>
      </c>
      <c r="AF15" s="751">
        <f t="shared" si="8"/>
        <v>421</v>
      </c>
      <c r="AG15" s="755">
        <f t="shared" si="8"/>
        <v>856</v>
      </c>
      <c r="AH15" s="1061">
        <v>34</v>
      </c>
      <c r="AI15" s="751">
        <v>11</v>
      </c>
      <c r="AJ15" s="756">
        <f t="shared" si="9"/>
        <v>45</v>
      </c>
      <c r="AK15" s="261" t="s">
        <v>497</v>
      </c>
    </row>
    <row r="16" spans="1:40" ht="15.75" customHeight="1">
      <c r="A16" s="260"/>
      <c r="B16" s="261" t="s">
        <v>498</v>
      </c>
      <c r="C16" s="1055">
        <v>4</v>
      </c>
      <c r="D16" s="1056">
        <v>4</v>
      </c>
      <c r="E16" s="1056">
        <v>4</v>
      </c>
      <c r="F16" s="1057">
        <v>4</v>
      </c>
      <c r="G16" s="1057">
        <v>4</v>
      </c>
      <c r="H16" s="751">
        <v>4</v>
      </c>
      <c r="I16" s="505">
        <f t="shared" si="0"/>
        <v>24</v>
      </c>
      <c r="J16" s="1058">
        <v>0</v>
      </c>
      <c r="K16" s="1058">
        <v>10</v>
      </c>
      <c r="L16" s="1059">
        <f t="shared" si="1"/>
        <v>34</v>
      </c>
      <c r="M16" s="1060">
        <v>76</v>
      </c>
      <c r="N16" s="751">
        <v>46</v>
      </c>
      <c r="O16" s="504">
        <f t="shared" si="2"/>
        <v>122</v>
      </c>
      <c r="P16" s="1060">
        <v>60</v>
      </c>
      <c r="Q16" s="751">
        <v>61</v>
      </c>
      <c r="R16" s="504">
        <f t="shared" ref="R16" si="49">SUM(P16,Q16)</f>
        <v>121</v>
      </c>
      <c r="S16" s="754">
        <v>59</v>
      </c>
      <c r="T16" s="751">
        <v>64</v>
      </c>
      <c r="U16" s="504">
        <f t="shared" ref="U16" si="50">SUM(S16,T16)</f>
        <v>123</v>
      </c>
      <c r="V16" s="754">
        <v>62</v>
      </c>
      <c r="W16" s="751">
        <v>60</v>
      </c>
      <c r="X16" s="504">
        <f t="shared" ref="X16" si="51">SUM(V16,W16)</f>
        <v>122</v>
      </c>
      <c r="Y16" s="1060">
        <v>64</v>
      </c>
      <c r="Z16" s="751">
        <v>66</v>
      </c>
      <c r="AA16" s="505">
        <f t="shared" ref="AA16" si="52">SUM(Y16,Z16)</f>
        <v>130</v>
      </c>
      <c r="AB16" s="754">
        <v>55</v>
      </c>
      <c r="AC16" s="751">
        <v>70</v>
      </c>
      <c r="AD16" s="504">
        <f t="shared" ref="AD16" si="53">SUM(AB16,AC16)</f>
        <v>125</v>
      </c>
      <c r="AE16" s="754">
        <f t="shared" si="8"/>
        <v>376</v>
      </c>
      <c r="AF16" s="751">
        <f t="shared" si="8"/>
        <v>367</v>
      </c>
      <c r="AG16" s="755">
        <f t="shared" si="8"/>
        <v>743</v>
      </c>
      <c r="AH16" s="1061">
        <v>37</v>
      </c>
      <c r="AI16" s="751">
        <v>16</v>
      </c>
      <c r="AJ16" s="756">
        <f t="shared" si="9"/>
        <v>53</v>
      </c>
      <c r="AK16" s="261" t="s">
        <v>498</v>
      </c>
      <c r="AN16" s="708"/>
    </row>
    <row r="17" spans="1:37" ht="15.75" customHeight="1">
      <c r="A17" s="260"/>
      <c r="B17" s="261" t="s">
        <v>499</v>
      </c>
      <c r="C17" s="1055">
        <v>2</v>
      </c>
      <c r="D17" s="1056">
        <v>2</v>
      </c>
      <c r="E17" s="1056">
        <v>3</v>
      </c>
      <c r="F17" s="1057">
        <v>3</v>
      </c>
      <c r="G17" s="1057">
        <v>3</v>
      </c>
      <c r="H17" s="751">
        <v>3</v>
      </c>
      <c r="I17" s="505">
        <f t="shared" si="0"/>
        <v>16</v>
      </c>
      <c r="J17" s="1058">
        <v>0</v>
      </c>
      <c r="K17" s="1058">
        <v>5</v>
      </c>
      <c r="L17" s="1059">
        <f t="shared" si="1"/>
        <v>21</v>
      </c>
      <c r="M17" s="1060">
        <v>35</v>
      </c>
      <c r="N17" s="751">
        <v>36</v>
      </c>
      <c r="O17" s="504">
        <f>SUM(M17,N17)</f>
        <v>71</v>
      </c>
      <c r="P17" s="1060">
        <v>41</v>
      </c>
      <c r="Q17" s="751">
        <v>33</v>
      </c>
      <c r="R17" s="504">
        <f t="shared" ref="R17" si="54">SUM(P17,Q17)</f>
        <v>74</v>
      </c>
      <c r="S17" s="754">
        <v>51</v>
      </c>
      <c r="T17" s="751">
        <v>37</v>
      </c>
      <c r="U17" s="504">
        <f t="shared" ref="U17" si="55">SUM(S17,T17)</f>
        <v>88</v>
      </c>
      <c r="V17" s="754">
        <v>46</v>
      </c>
      <c r="W17" s="751">
        <v>40</v>
      </c>
      <c r="X17" s="504">
        <f t="shared" ref="X17" si="56">SUM(V17,W17)</f>
        <v>86</v>
      </c>
      <c r="Y17" s="1060">
        <v>41</v>
      </c>
      <c r="Z17" s="751">
        <v>33</v>
      </c>
      <c r="AA17" s="505">
        <f t="shared" ref="AA17" si="57">SUM(Y17,Z17)</f>
        <v>74</v>
      </c>
      <c r="AB17" s="754">
        <v>46</v>
      </c>
      <c r="AC17" s="751">
        <v>34</v>
      </c>
      <c r="AD17" s="504">
        <f t="shared" ref="AD17" si="58">SUM(AB17,AC17)</f>
        <v>80</v>
      </c>
      <c r="AE17" s="754">
        <f t="shared" si="8"/>
        <v>260</v>
      </c>
      <c r="AF17" s="751">
        <f t="shared" si="8"/>
        <v>213</v>
      </c>
      <c r="AG17" s="755">
        <f t="shared" si="8"/>
        <v>473</v>
      </c>
      <c r="AH17" s="1061">
        <v>25</v>
      </c>
      <c r="AI17" s="751">
        <v>8</v>
      </c>
      <c r="AJ17" s="756">
        <f t="shared" si="9"/>
        <v>33</v>
      </c>
      <c r="AK17" s="261" t="s">
        <v>499</v>
      </c>
    </row>
    <row r="18" spans="1:37" ht="15.75" customHeight="1">
      <c r="A18" s="260"/>
      <c r="B18" s="261" t="s">
        <v>500</v>
      </c>
      <c r="C18" s="1055">
        <v>4</v>
      </c>
      <c r="D18" s="1056">
        <v>4</v>
      </c>
      <c r="E18" s="1056">
        <v>4</v>
      </c>
      <c r="F18" s="1057">
        <v>4</v>
      </c>
      <c r="G18" s="1057">
        <v>4</v>
      </c>
      <c r="H18" s="751">
        <v>4</v>
      </c>
      <c r="I18" s="505">
        <f t="shared" si="0"/>
        <v>24</v>
      </c>
      <c r="J18" s="1058">
        <v>0</v>
      </c>
      <c r="K18" s="1058">
        <v>8</v>
      </c>
      <c r="L18" s="1059">
        <f t="shared" si="1"/>
        <v>32</v>
      </c>
      <c r="M18" s="1060">
        <v>56</v>
      </c>
      <c r="N18" s="751">
        <v>54</v>
      </c>
      <c r="O18" s="504">
        <f t="shared" si="2"/>
        <v>110</v>
      </c>
      <c r="P18" s="1060">
        <v>54</v>
      </c>
      <c r="Q18" s="751">
        <v>67</v>
      </c>
      <c r="R18" s="504">
        <f t="shared" ref="R18" si="59">SUM(P18,Q18)</f>
        <v>121</v>
      </c>
      <c r="S18" s="754">
        <v>71</v>
      </c>
      <c r="T18" s="751">
        <v>51</v>
      </c>
      <c r="U18" s="504">
        <f t="shared" ref="U18" si="60">SUM(S18,T18)</f>
        <v>122</v>
      </c>
      <c r="V18" s="754">
        <v>62</v>
      </c>
      <c r="W18" s="751">
        <v>74</v>
      </c>
      <c r="X18" s="504">
        <f t="shared" ref="X18" si="61">SUM(V18,W18)</f>
        <v>136</v>
      </c>
      <c r="Y18" s="1060">
        <v>68</v>
      </c>
      <c r="Z18" s="751">
        <v>68</v>
      </c>
      <c r="AA18" s="505">
        <f t="shared" ref="AA18" si="62">SUM(Y18,Z18)</f>
        <v>136</v>
      </c>
      <c r="AB18" s="754">
        <v>82</v>
      </c>
      <c r="AC18" s="751">
        <v>63</v>
      </c>
      <c r="AD18" s="504">
        <f t="shared" ref="AD18" si="63">SUM(AB18,AC18)</f>
        <v>145</v>
      </c>
      <c r="AE18" s="754">
        <f t="shared" si="8"/>
        <v>393</v>
      </c>
      <c r="AF18" s="751">
        <f t="shared" si="8"/>
        <v>377</v>
      </c>
      <c r="AG18" s="755">
        <f t="shared" si="8"/>
        <v>770</v>
      </c>
      <c r="AH18" s="1061">
        <v>37</v>
      </c>
      <c r="AI18" s="751">
        <v>11</v>
      </c>
      <c r="AJ18" s="756">
        <f t="shared" si="9"/>
        <v>48</v>
      </c>
      <c r="AK18" s="261" t="s">
        <v>500</v>
      </c>
    </row>
    <row r="19" spans="1:37" ht="15.75" customHeight="1">
      <c r="A19" s="260"/>
      <c r="B19" s="261" t="s">
        <v>501</v>
      </c>
      <c r="C19" s="1055">
        <v>2</v>
      </c>
      <c r="D19" s="1056">
        <v>1</v>
      </c>
      <c r="E19" s="1056">
        <v>2</v>
      </c>
      <c r="F19" s="1057">
        <v>1</v>
      </c>
      <c r="G19" s="1057">
        <v>1</v>
      </c>
      <c r="H19" s="751">
        <v>1</v>
      </c>
      <c r="I19" s="505">
        <f t="shared" si="0"/>
        <v>8</v>
      </c>
      <c r="J19" s="1058">
        <v>0</v>
      </c>
      <c r="K19" s="1058">
        <v>5</v>
      </c>
      <c r="L19" s="1059">
        <f t="shared" si="1"/>
        <v>13</v>
      </c>
      <c r="M19" s="1060">
        <v>26</v>
      </c>
      <c r="N19" s="751">
        <v>16</v>
      </c>
      <c r="O19" s="504">
        <f t="shared" si="2"/>
        <v>42</v>
      </c>
      <c r="P19" s="1060">
        <v>13</v>
      </c>
      <c r="Q19" s="751">
        <v>22</v>
      </c>
      <c r="R19" s="504">
        <f t="shared" ref="R19" si="64">SUM(P19,Q19)</f>
        <v>35</v>
      </c>
      <c r="S19" s="754">
        <v>31</v>
      </c>
      <c r="T19" s="751">
        <v>23</v>
      </c>
      <c r="U19" s="504">
        <f t="shared" ref="U19" si="65">SUM(S19,T19)</f>
        <v>54</v>
      </c>
      <c r="V19" s="754">
        <v>18</v>
      </c>
      <c r="W19" s="751">
        <v>16</v>
      </c>
      <c r="X19" s="504">
        <f t="shared" ref="X19" si="66">SUM(V19,W19)</f>
        <v>34</v>
      </c>
      <c r="Y19" s="1060">
        <v>23</v>
      </c>
      <c r="Z19" s="751">
        <v>17</v>
      </c>
      <c r="AA19" s="505">
        <f t="shared" ref="AA19" si="67">SUM(Y19,Z19)</f>
        <v>40</v>
      </c>
      <c r="AB19" s="754">
        <v>15</v>
      </c>
      <c r="AC19" s="751">
        <v>14</v>
      </c>
      <c r="AD19" s="504">
        <f t="shared" ref="AD19" si="68">SUM(AB19,AC19)</f>
        <v>29</v>
      </c>
      <c r="AE19" s="754">
        <f t="shared" si="8"/>
        <v>126</v>
      </c>
      <c r="AF19" s="751">
        <f t="shared" si="8"/>
        <v>108</v>
      </c>
      <c r="AG19" s="755">
        <f t="shared" si="8"/>
        <v>234</v>
      </c>
      <c r="AH19" s="1061">
        <v>23</v>
      </c>
      <c r="AI19" s="751">
        <v>5</v>
      </c>
      <c r="AJ19" s="756">
        <f t="shared" si="9"/>
        <v>28</v>
      </c>
      <c r="AK19" s="261" t="s">
        <v>501</v>
      </c>
    </row>
    <row r="20" spans="1:37" ht="15.75" customHeight="1">
      <c r="A20" s="260"/>
      <c r="B20" s="261" t="s">
        <v>502</v>
      </c>
      <c r="C20" s="1055">
        <v>1</v>
      </c>
      <c r="D20" s="1056">
        <v>1</v>
      </c>
      <c r="E20" s="1056">
        <v>1</v>
      </c>
      <c r="F20" s="1057">
        <v>1</v>
      </c>
      <c r="G20" s="1057">
        <v>1</v>
      </c>
      <c r="H20" s="751">
        <v>1</v>
      </c>
      <c r="I20" s="505">
        <f t="shared" si="0"/>
        <v>6</v>
      </c>
      <c r="J20" s="1058">
        <v>0</v>
      </c>
      <c r="K20" s="1058">
        <v>4</v>
      </c>
      <c r="L20" s="1059">
        <f t="shared" si="1"/>
        <v>10</v>
      </c>
      <c r="M20" s="1060">
        <v>9</v>
      </c>
      <c r="N20" s="751">
        <v>10</v>
      </c>
      <c r="O20" s="504">
        <f t="shared" si="2"/>
        <v>19</v>
      </c>
      <c r="P20" s="1060">
        <v>12</v>
      </c>
      <c r="Q20" s="751">
        <v>13</v>
      </c>
      <c r="R20" s="504">
        <f t="shared" ref="R20" si="69">SUM(P20,Q20)</f>
        <v>25</v>
      </c>
      <c r="S20" s="754">
        <v>11</v>
      </c>
      <c r="T20" s="751">
        <v>9</v>
      </c>
      <c r="U20" s="504">
        <f t="shared" ref="U20" si="70">SUM(S20,T20)</f>
        <v>20</v>
      </c>
      <c r="V20" s="754">
        <v>15</v>
      </c>
      <c r="W20" s="751">
        <v>11</v>
      </c>
      <c r="X20" s="504">
        <f t="shared" ref="X20" si="71">SUM(V20,W20)</f>
        <v>26</v>
      </c>
      <c r="Y20" s="1060">
        <v>15</v>
      </c>
      <c r="Z20" s="751">
        <v>14</v>
      </c>
      <c r="AA20" s="505">
        <f t="shared" ref="AA20" si="72">SUM(Y20,Z20)</f>
        <v>29</v>
      </c>
      <c r="AB20" s="754">
        <v>11</v>
      </c>
      <c r="AC20" s="751">
        <v>11</v>
      </c>
      <c r="AD20" s="504">
        <f t="shared" ref="AD20" si="73">SUM(AB20,AC20)</f>
        <v>22</v>
      </c>
      <c r="AE20" s="754">
        <f t="shared" si="8"/>
        <v>73</v>
      </c>
      <c r="AF20" s="751">
        <f t="shared" si="8"/>
        <v>68</v>
      </c>
      <c r="AG20" s="755">
        <f t="shared" si="8"/>
        <v>141</v>
      </c>
      <c r="AH20" s="1061">
        <v>10</v>
      </c>
      <c r="AI20" s="751">
        <v>3</v>
      </c>
      <c r="AJ20" s="756">
        <f t="shared" si="9"/>
        <v>13</v>
      </c>
      <c r="AK20" s="261" t="s">
        <v>502</v>
      </c>
    </row>
    <row r="21" spans="1:37" ht="15.75" customHeight="1">
      <c r="A21" s="260"/>
      <c r="B21" s="261" t="s">
        <v>503</v>
      </c>
      <c r="C21" s="1055">
        <v>1</v>
      </c>
      <c r="D21" s="1056">
        <v>1</v>
      </c>
      <c r="E21" s="1056">
        <v>1</v>
      </c>
      <c r="F21" s="1057">
        <v>1</v>
      </c>
      <c r="G21" s="1057">
        <v>1</v>
      </c>
      <c r="H21" s="751">
        <v>1</v>
      </c>
      <c r="I21" s="505">
        <f t="shared" si="0"/>
        <v>6</v>
      </c>
      <c r="J21" s="1058">
        <v>0</v>
      </c>
      <c r="K21" s="1058">
        <v>3</v>
      </c>
      <c r="L21" s="1059">
        <f t="shared" si="1"/>
        <v>9</v>
      </c>
      <c r="M21" s="1060">
        <v>10</v>
      </c>
      <c r="N21" s="751">
        <v>5</v>
      </c>
      <c r="O21" s="504">
        <f t="shared" si="2"/>
        <v>15</v>
      </c>
      <c r="P21" s="1060">
        <v>8</v>
      </c>
      <c r="Q21" s="751">
        <v>5</v>
      </c>
      <c r="R21" s="504">
        <f t="shared" ref="R21" si="74">SUM(P21,Q21)</f>
        <v>13</v>
      </c>
      <c r="S21" s="754">
        <v>6</v>
      </c>
      <c r="T21" s="751">
        <v>13</v>
      </c>
      <c r="U21" s="504">
        <f t="shared" ref="U21" si="75">SUM(S21,T21)</f>
        <v>19</v>
      </c>
      <c r="V21" s="754">
        <v>5</v>
      </c>
      <c r="W21" s="751">
        <v>9</v>
      </c>
      <c r="X21" s="504">
        <f t="shared" ref="X21" si="76">SUM(V21,W21)</f>
        <v>14</v>
      </c>
      <c r="Y21" s="1060">
        <v>8</v>
      </c>
      <c r="Z21" s="751">
        <v>6</v>
      </c>
      <c r="AA21" s="505">
        <f t="shared" ref="AA21" si="77">SUM(Y21,Z21)</f>
        <v>14</v>
      </c>
      <c r="AB21" s="754">
        <v>10</v>
      </c>
      <c r="AC21" s="751">
        <v>3</v>
      </c>
      <c r="AD21" s="504">
        <f t="shared" ref="AD21" si="78">SUM(AB21,AC21)</f>
        <v>13</v>
      </c>
      <c r="AE21" s="754">
        <f t="shared" si="8"/>
        <v>47</v>
      </c>
      <c r="AF21" s="751">
        <f t="shared" si="8"/>
        <v>41</v>
      </c>
      <c r="AG21" s="755">
        <f t="shared" si="8"/>
        <v>88</v>
      </c>
      <c r="AH21" s="1061">
        <v>12</v>
      </c>
      <c r="AI21" s="751">
        <v>3</v>
      </c>
      <c r="AJ21" s="756">
        <f t="shared" si="9"/>
        <v>15</v>
      </c>
      <c r="AK21" s="261" t="s">
        <v>503</v>
      </c>
    </row>
    <row r="22" spans="1:37" ht="15.75" customHeight="1">
      <c r="A22" s="260"/>
      <c r="B22" s="261" t="s">
        <v>504</v>
      </c>
      <c r="C22" s="1055">
        <v>2</v>
      </c>
      <c r="D22" s="1056">
        <v>2</v>
      </c>
      <c r="E22" s="1056">
        <v>2</v>
      </c>
      <c r="F22" s="1057">
        <v>2</v>
      </c>
      <c r="G22" s="1057">
        <v>2</v>
      </c>
      <c r="H22" s="751">
        <v>3</v>
      </c>
      <c r="I22" s="505">
        <f t="shared" si="0"/>
        <v>13</v>
      </c>
      <c r="J22" s="1058">
        <v>0</v>
      </c>
      <c r="K22" s="1058">
        <v>8</v>
      </c>
      <c r="L22" s="1059">
        <f t="shared" si="1"/>
        <v>21</v>
      </c>
      <c r="M22" s="1060">
        <v>43</v>
      </c>
      <c r="N22" s="751">
        <v>24</v>
      </c>
      <c r="O22" s="504">
        <f t="shared" si="2"/>
        <v>67</v>
      </c>
      <c r="P22" s="1060">
        <v>21</v>
      </c>
      <c r="Q22" s="751">
        <v>32</v>
      </c>
      <c r="R22" s="504">
        <f t="shared" ref="R22" si="79">SUM(P22,Q22)</f>
        <v>53</v>
      </c>
      <c r="S22" s="754">
        <v>34</v>
      </c>
      <c r="T22" s="751">
        <v>29</v>
      </c>
      <c r="U22" s="504">
        <f t="shared" ref="U22" si="80">SUM(S22,T22)</f>
        <v>63</v>
      </c>
      <c r="V22" s="754">
        <v>44</v>
      </c>
      <c r="W22" s="751">
        <v>34</v>
      </c>
      <c r="X22" s="504">
        <f t="shared" ref="X22" si="81">SUM(V22,W22)</f>
        <v>78</v>
      </c>
      <c r="Y22" s="1060">
        <v>30</v>
      </c>
      <c r="Z22" s="751">
        <v>23</v>
      </c>
      <c r="AA22" s="505">
        <f t="shared" ref="AA22" si="82">SUM(Y22,Z22)</f>
        <v>53</v>
      </c>
      <c r="AB22" s="754">
        <v>48</v>
      </c>
      <c r="AC22" s="751">
        <v>35</v>
      </c>
      <c r="AD22" s="504">
        <f t="shared" ref="AD22" si="83">SUM(AB22,AC22)</f>
        <v>83</v>
      </c>
      <c r="AE22" s="754">
        <f t="shared" si="8"/>
        <v>220</v>
      </c>
      <c r="AF22" s="751">
        <f t="shared" si="8"/>
        <v>177</v>
      </c>
      <c r="AG22" s="755">
        <f t="shared" si="8"/>
        <v>397</v>
      </c>
      <c r="AH22" s="1061">
        <v>29</v>
      </c>
      <c r="AI22" s="751">
        <v>8</v>
      </c>
      <c r="AJ22" s="756">
        <f t="shared" si="9"/>
        <v>37</v>
      </c>
      <c r="AK22" s="261" t="s">
        <v>504</v>
      </c>
    </row>
    <row r="23" spans="1:37" ht="15.75" customHeight="1">
      <c r="A23" s="260"/>
      <c r="B23" s="261" t="s">
        <v>505</v>
      </c>
      <c r="C23" s="1055">
        <v>2</v>
      </c>
      <c r="D23" s="1056">
        <v>2</v>
      </c>
      <c r="E23" s="1056">
        <v>2</v>
      </c>
      <c r="F23" s="1057">
        <v>2</v>
      </c>
      <c r="G23" s="1057">
        <v>2</v>
      </c>
      <c r="H23" s="751">
        <v>2</v>
      </c>
      <c r="I23" s="505">
        <f t="shared" si="0"/>
        <v>12</v>
      </c>
      <c r="J23" s="1058">
        <v>0</v>
      </c>
      <c r="K23" s="1058">
        <v>7</v>
      </c>
      <c r="L23" s="1059">
        <f t="shared" si="1"/>
        <v>19</v>
      </c>
      <c r="M23" s="1060">
        <v>31</v>
      </c>
      <c r="N23" s="751">
        <v>26</v>
      </c>
      <c r="O23" s="504">
        <f t="shared" si="2"/>
        <v>57</v>
      </c>
      <c r="P23" s="1060">
        <v>22</v>
      </c>
      <c r="Q23" s="751">
        <v>19</v>
      </c>
      <c r="R23" s="504">
        <f t="shared" ref="R23" si="84">SUM(P23,Q23)</f>
        <v>41</v>
      </c>
      <c r="S23" s="754">
        <v>24</v>
      </c>
      <c r="T23" s="751">
        <v>30</v>
      </c>
      <c r="U23" s="504">
        <f t="shared" ref="U23" si="85">SUM(S23,T23)</f>
        <v>54</v>
      </c>
      <c r="V23" s="754">
        <v>27</v>
      </c>
      <c r="W23" s="751">
        <v>26</v>
      </c>
      <c r="X23" s="504">
        <f t="shared" ref="X23" si="86">SUM(V23,W23)</f>
        <v>53</v>
      </c>
      <c r="Y23" s="1060">
        <v>23</v>
      </c>
      <c r="Z23" s="751">
        <v>22</v>
      </c>
      <c r="AA23" s="505">
        <f t="shared" ref="AA23" si="87">SUM(Y23,Z23)</f>
        <v>45</v>
      </c>
      <c r="AB23" s="754">
        <v>31</v>
      </c>
      <c r="AC23" s="751">
        <v>23</v>
      </c>
      <c r="AD23" s="504">
        <f t="shared" ref="AD23" si="88">SUM(AB23,AC23)</f>
        <v>54</v>
      </c>
      <c r="AE23" s="754">
        <f t="shared" si="8"/>
        <v>158</v>
      </c>
      <c r="AF23" s="751">
        <f t="shared" si="8"/>
        <v>146</v>
      </c>
      <c r="AG23" s="755">
        <f t="shared" si="8"/>
        <v>304</v>
      </c>
      <c r="AH23" s="1061">
        <v>21</v>
      </c>
      <c r="AI23" s="751">
        <v>10</v>
      </c>
      <c r="AJ23" s="756">
        <f t="shared" si="9"/>
        <v>31</v>
      </c>
      <c r="AK23" s="261" t="s">
        <v>505</v>
      </c>
    </row>
    <row r="24" spans="1:37" ht="15.75" customHeight="1">
      <c r="A24" s="260"/>
      <c r="B24" s="261" t="s">
        <v>506</v>
      </c>
      <c r="C24" s="1055">
        <v>2</v>
      </c>
      <c r="D24" s="1056">
        <v>2</v>
      </c>
      <c r="E24" s="1056">
        <v>2</v>
      </c>
      <c r="F24" s="1057">
        <v>3</v>
      </c>
      <c r="G24" s="1057">
        <v>2</v>
      </c>
      <c r="H24" s="751">
        <v>2</v>
      </c>
      <c r="I24" s="505">
        <f t="shared" si="0"/>
        <v>13</v>
      </c>
      <c r="J24" s="1058">
        <v>0</v>
      </c>
      <c r="K24" s="1058">
        <v>8</v>
      </c>
      <c r="L24" s="1059">
        <f t="shared" si="1"/>
        <v>21</v>
      </c>
      <c r="M24" s="1060">
        <v>32</v>
      </c>
      <c r="N24" s="751">
        <v>29</v>
      </c>
      <c r="O24" s="504">
        <f t="shared" si="2"/>
        <v>61</v>
      </c>
      <c r="P24" s="1060">
        <v>31</v>
      </c>
      <c r="Q24" s="751">
        <v>34</v>
      </c>
      <c r="R24" s="504">
        <f t="shared" ref="R24" si="89">SUM(P24,Q24)</f>
        <v>65</v>
      </c>
      <c r="S24" s="754">
        <v>44</v>
      </c>
      <c r="T24" s="751">
        <v>23</v>
      </c>
      <c r="U24" s="504">
        <f t="shared" ref="U24" si="90">SUM(S24,T24)</f>
        <v>67</v>
      </c>
      <c r="V24" s="754">
        <v>52</v>
      </c>
      <c r="W24" s="751">
        <v>40</v>
      </c>
      <c r="X24" s="504">
        <f t="shared" ref="X24" si="91">SUM(V24,W24)</f>
        <v>92</v>
      </c>
      <c r="Y24" s="1060">
        <v>36</v>
      </c>
      <c r="Z24" s="751">
        <v>19</v>
      </c>
      <c r="AA24" s="505">
        <f t="shared" ref="AA24" si="92">SUM(Y24,Z24)</f>
        <v>55</v>
      </c>
      <c r="AB24" s="754">
        <v>44</v>
      </c>
      <c r="AC24" s="751">
        <v>32</v>
      </c>
      <c r="AD24" s="504">
        <f t="shared" ref="AD24" si="93">SUM(AB24,AC24)</f>
        <v>76</v>
      </c>
      <c r="AE24" s="754">
        <f t="shared" si="8"/>
        <v>239</v>
      </c>
      <c r="AF24" s="751">
        <f t="shared" si="8"/>
        <v>177</v>
      </c>
      <c r="AG24" s="755">
        <f t="shared" si="8"/>
        <v>416</v>
      </c>
      <c r="AH24" s="1061">
        <v>37</v>
      </c>
      <c r="AI24" s="751">
        <v>8</v>
      </c>
      <c r="AJ24" s="756">
        <f t="shared" si="9"/>
        <v>45</v>
      </c>
      <c r="AK24" s="261" t="s">
        <v>506</v>
      </c>
    </row>
    <row r="25" spans="1:37" ht="15.75" customHeight="1">
      <c r="A25" s="260"/>
      <c r="B25" s="261" t="s">
        <v>507</v>
      </c>
      <c r="C25" s="1055">
        <v>2</v>
      </c>
      <c r="D25" s="1056">
        <v>1</v>
      </c>
      <c r="E25" s="1056">
        <v>1</v>
      </c>
      <c r="F25" s="1057">
        <v>2</v>
      </c>
      <c r="G25" s="1057">
        <v>1</v>
      </c>
      <c r="H25" s="751">
        <v>1</v>
      </c>
      <c r="I25" s="505">
        <f t="shared" si="0"/>
        <v>8</v>
      </c>
      <c r="J25" s="1058">
        <v>0</v>
      </c>
      <c r="K25" s="1058">
        <v>6</v>
      </c>
      <c r="L25" s="1059">
        <f t="shared" si="1"/>
        <v>14</v>
      </c>
      <c r="M25" s="1060">
        <v>23</v>
      </c>
      <c r="N25" s="751">
        <v>18</v>
      </c>
      <c r="O25" s="504">
        <f t="shared" si="2"/>
        <v>41</v>
      </c>
      <c r="P25" s="1060">
        <v>19</v>
      </c>
      <c r="Q25" s="751">
        <v>17</v>
      </c>
      <c r="R25" s="504">
        <f t="shared" ref="R25" si="94">SUM(P25,Q25)</f>
        <v>36</v>
      </c>
      <c r="S25" s="754">
        <v>16</v>
      </c>
      <c r="T25" s="751">
        <v>18</v>
      </c>
      <c r="U25" s="504">
        <f t="shared" ref="U25" si="95">SUM(S25,T25)</f>
        <v>34</v>
      </c>
      <c r="V25" s="754">
        <v>24</v>
      </c>
      <c r="W25" s="751">
        <v>24</v>
      </c>
      <c r="X25" s="504">
        <f t="shared" ref="X25" si="96">SUM(V25,W25)</f>
        <v>48</v>
      </c>
      <c r="Y25" s="1060">
        <v>18</v>
      </c>
      <c r="Z25" s="751">
        <v>16</v>
      </c>
      <c r="AA25" s="505">
        <f t="shared" ref="AA25" si="97">SUM(Y25,Z25)</f>
        <v>34</v>
      </c>
      <c r="AB25" s="754">
        <v>21</v>
      </c>
      <c r="AC25" s="751">
        <v>14</v>
      </c>
      <c r="AD25" s="504">
        <f t="shared" ref="AD25" si="98">SUM(AB25,AC25)</f>
        <v>35</v>
      </c>
      <c r="AE25" s="754">
        <f t="shared" si="8"/>
        <v>121</v>
      </c>
      <c r="AF25" s="751">
        <f t="shared" si="8"/>
        <v>107</v>
      </c>
      <c r="AG25" s="755">
        <f t="shared" si="8"/>
        <v>228</v>
      </c>
      <c r="AH25" s="1061">
        <v>16</v>
      </c>
      <c r="AI25" s="751">
        <v>4</v>
      </c>
      <c r="AJ25" s="756">
        <f>SUM(AH25:AI25)</f>
        <v>20</v>
      </c>
      <c r="AK25" s="261" t="s">
        <v>507</v>
      </c>
    </row>
    <row r="26" spans="1:37" ht="15.75" customHeight="1">
      <c r="A26" s="260"/>
      <c r="B26" s="261" t="s">
        <v>508</v>
      </c>
      <c r="C26" s="1055">
        <v>1</v>
      </c>
      <c r="D26" s="1056">
        <v>2</v>
      </c>
      <c r="E26" s="1056">
        <v>2</v>
      </c>
      <c r="F26" s="1057">
        <v>2</v>
      </c>
      <c r="G26" s="1057">
        <v>2</v>
      </c>
      <c r="H26" s="751">
        <v>1</v>
      </c>
      <c r="I26" s="505">
        <f t="shared" si="0"/>
        <v>10</v>
      </c>
      <c r="J26" s="1058">
        <v>0</v>
      </c>
      <c r="K26" s="1058">
        <v>6</v>
      </c>
      <c r="L26" s="1059">
        <f t="shared" si="1"/>
        <v>16</v>
      </c>
      <c r="M26" s="1060">
        <v>22</v>
      </c>
      <c r="N26" s="751">
        <v>12</v>
      </c>
      <c r="O26" s="504">
        <f t="shared" si="2"/>
        <v>34</v>
      </c>
      <c r="P26" s="1060">
        <v>22</v>
      </c>
      <c r="Q26" s="751">
        <v>17</v>
      </c>
      <c r="R26" s="504">
        <f t="shared" ref="R26" si="99">SUM(P26,Q26)</f>
        <v>39</v>
      </c>
      <c r="S26" s="754">
        <v>24</v>
      </c>
      <c r="T26" s="751">
        <v>18</v>
      </c>
      <c r="U26" s="504">
        <f t="shared" ref="U26" si="100">SUM(S26,T26)</f>
        <v>42</v>
      </c>
      <c r="V26" s="754">
        <v>22</v>
      </c>
      <c r="W26" s="751">
        <v>21</v>
      </c>
      <c r="X26" s="504">
        <f t="shared" ref="X26" si="101">SUM(V26,W26)</f>
        <v>43</v>
      </c>
      <c r="Y26" s="1060">
        <v>22</v>
      </c>
      <c r="Z26" s="751">
        <v>28</v>
      </c>
      <c r="AA26" s="505">
        <f t="shared" ref="AA26" si="102">SUM(Y26,Z26)</f>
        <v>50</v>
      </c>
      <c r="AB26" s="754">
        <v>19</v>
      </c>
      <c r="AC26" s="751">
        <v>17</v>
      </c>
      <c r="AD26" s="504">
        <f t="shared" ref="AD26" si="103">SUM(AB26,AC26)</f>
        <v>36</v>
      </c>
      <c r="AE26" s="754">
        <f t="shared" si="8"/>
        <v>131</v>
      </c>
      <c r="AF26" s="751">
        <f t="shared" si="8"/>
        <v>113</v>
      </c>
      <c r="AG26" s="755">
        <f t="shared" si="8"/>
        <v>244</v>
      </c>
      <c r="AH26" s="1061">
        <v>23</v>
      </c>
      <c r="AI26" s="751">
        <v>8</v>
      </c>
      <c r="AJ26" s="756">
        <f t="shared" si="9"/>
        <v>31</v>
      </c>
      <c r="AK26" s="261" t="s">
        <v>508</v>
      </c>
    </row>
    <row r="27" spans="1:37" ht="15.75" customHeight="1">
      <c r="A27" s="260"/>
      <c r="B27" s="261" t="s">
        <v>509</v>
      </c>
      <c r="C27" s="1055">
        <v>1</v>
      </c>
      <c r="D27" s="1056">
        <v>1</v>
      </c>
      <c r="E27" s="1056">
        <v>1</v>
      </c>
      <c r="F27" s="1057">
        <v>1</v>
      </c>
      <c r="G27" s="1057">
        <v>1</v>
      </c>
      <c r="H27" s="751">
        <v>1</v>
      </c>
      <c r="I27" s="505">
        <f t="shared" si="0"/>
        <v>6</v>
      </c>
      <c r="J27" s="1058">
        <v>0</v>
      </c>
      <c r="K27" s="1058">
        <v>3</v>
      </c>
      <c r="L27" s="1059">
        <f t="shared" si="1"/>
        <v>9</v>
      </c>
      <c r="M27" s="1060">
        <v>7</v>
      </c>
      <c r="N27" s="751">
        <v>5</v>
      </c>
      <c r="O27" s="504">
        <f t="shared" si="2"/>
        <v>12</v>
      </c>
      <c r="P27" s="1060">
        <v>5</v>
      </c>
      <c r="Q27" s="751">
        <v>6</v>
      </c>
      <c r="R27" s="504">
        <f t="shared" ref="R27" si="104">SUM(P27,Q27)</f>
        <v>11</v>
      </c>
      <c r="S27" s="754">
        <v>5</v>
      </c>
      <c r="T27" s="751">
        <v>8</v>
      </c>
      <c r="U27" s="504">
        <f t="shared" ref="U27" si="105">SUM(S27,T27)</f>
        <v>13</v>
      </c>
      <c r="V27" s="754">
        <v>6</v>
      </c>
      <c r="W27" s="751">
        <v>4</v>
      </c>
      <c r="X27" s="504">
        <f t="shared" ref="X27" si="106">SUM(V27,W27)</f>
        <v>10</v>
      </c>
      <c r="Y27" s="1060">
        <v>10</v>
      </c>
      <c r="Z27" s="751">
        <v>7</v>
      </c>
      <c r="AA27" s="505">
        <f t="shared" ref="AA27" si="107">SUM(Y27,Z27)</f>
        <v>17</v>
      </c>
      <c r="AB27" s="754">
        <v>8</v>
      </c>
      <c r="AC27" s="751">
        <v>8</v>
      </c>
      <c r="AD27" s="504">
        <f t="shared" ref="AD27" si="108">SUM(AB27,AC27)</f>
        <v>16</v>
      </c>
      <c r="AE27" s="754">
        <f t="shared" si="8"/>
        <v>41</v>
      </c>
      <c r="AF27" s="751">
        <f t="shared" si="8"/>
        <v>38</v>
      </c>
      <c r="AG27" s="755">
        <f t="shared" si="8"/>
        <v>79</v>
      </c>
      <c r="AH27" s="1061">
        <v>3</v>
      </c>
      <c r="AI27" s="751">
        <v>2</v>
      </c>
      <c r="AJ27" s="756">
        <f t="shared" si="9"/>
        <v>5</v>
      </c>
      <c r="AK27" s="261" t="s">
        <v>509</v>
      </c>
    </row>
    <row r="28" spans="1:37" ht="15.75" customHeight="1">
      <c r="A28" s="260"/>
      <c r="B28" s="261" t="s">
        <v>510</v>
      </c>
      <c r="C28" s="1055">
        <v>1</v>
      </c>
      <c r="D28" s="1056">
        <v>1</v>
      </c>
      <c r="E28" s="1056">
        <v>1</v>
      </c>
      <c r="F28" s="1057">
        <v>1</v>
      </c>
      <c r="G28" s="1057">
        <v>1</v>
      </c>
      <c r="H28" s="751">
        <v>1</v>
      </c>
      <c r="I28" s="505">
        <f t="shared" si="0"/>
        <v>6</v>
      </c>
      <c r="J28" s="1058">
        <v>0</v>
      </c>
      <c r="K28" s="1058">
        <v>2</v>
      </c>
      <c r="L28" s="1059">
        <f t="shared" si="1"/>
        <v>8</v>
      </c>
      <c r="M28" s="1060">
        <v>5</v>
      </c>
      <c r="N28" s="751">
        <v>9</v>
      </c>
      <c r="O28" s="504">
        <f t="shared" si="2"/>
        <v>14</v>
      </c>
      <c r="P28" s="1060">
        <v>6</v>
      </c>
      <c r="Q28" s="751">
        <v>1</v>
      </c>
      <c r="R28" s="504">
        <f t="shared" ref="R28" si="109">SUM(P28,Q28)</f>
        <v>7</v>
      </c>
      <c r="S28" s="754">
        <v>8</v>
      </c>
      <c r="T28" s="751">
        <v>8</v>
      </c>
      <c r="U28" s="504">
        <f t="shared" ref="U28" si="110">SUM(S28,T28)</f>
        <v>16</v>
      </c>
      <c r="V28" s="754">
        <v>3</v>
      </c>
      <c r="W28" s="751">
        <v>6</v>
      </c>
      <c r="X28" s="504">
        <f t="shared" ref="X28" si="111">SUM(V28,W28)</f>
        <v>9</v>
      </c>
      <c r="Y28" s="1060">
        <v>12</v>
      </c>
      <c r="Z28" s="751">
        <v>5</v>
      </c>
      <c r="AA28" s="505">
        <f t="shared" ref="AA28" si="112">SUM(Y28,Z28)</f>
        <v>17</v>
      </c>
      <c r="AB28" s="754">
        <v>6</v>
      </c>
      <c r="AC28" s="751">
        <v>4</v>
      </c>
      <c r="AD28" s="504">
        <f t="shared" ref="AD28" si="113">SUM(AB28,AC28)</f>
        <v>10</v>
      </c>
      <c r="AE28" s="754">
        <f t="shared" si="8"/>
        <v>40</v>
      </c>
      <c r="AF28" s="751">
        <f t="shared" si="8"/>
        <v>33</v>
      </c>
      <c r="AG28" s="755">
        <f t="shared" si="8"/>
        <v>73</v>
      </c>
      <c r="AH28" s="1061">
        <v>5</v>
      </c>
      <c r="AI28" s="751">
        <v>0</v>
      </c>
      <c r="AJ28" s="756">
        <f t="shared" si="9"/>
        <v>5</v>
      </c>
      <c r="AK28" s="261" t="s">
        <v>510</v>
      </c>
    </row>
    <row r="29" spans="1:37" ht="15.75" customHeight="1">
      <c r="A29" s="260"/>
      <c r="B29" s="261" t="s">
        <v>511</v>
      </c>
      <c r="C29" s="1055">
        <v>2</v>
      </c>
      <c r="D29" s="1056">
        <v>2</v>
      </c>
      <c r="E29" s="1056">
        <v>1</v>
      </c>
      <c r="F29" s="1057">
        <v>1</v>
      </c>
      <c r="G29" s="1057">
        <v>1</v>
      </c>
      <c r="H29" s="751">
        <v>1</v>
      </c>
      <c r="I29" s="505">
        <f t="shared" si="0"/>
        <v>8</v>
      </c>
      <c r="J29" s="1058">
        <v>0</v>
      </c>
      <c r="K29" s="1058">
        <v>4</v>
      </c>
      <c r="L29" s="1059">
        <f t="shared" si="1"/>
        <v>12</v>
      </c>
      <c r="M29" s="1060">
        <v>21</v>
      </c>
      <c r="N29" s="751">
        <v>21</v>
      </c>
      <c r="O29" s="504">
        <f t="shared" si="2"/>
        <v>42</v>
      </c>
      <c r="P29" s="1060">
        <v>21</v>
      </c>
      <c r="Q29" s="751">
        <v>22</v>
      </c>
      <c r="R29" s="504">
        <f t="shared" ref="R29" si="114">SUM(P29,Q29)</f>
        <v>43</v>
      </c>
      <c r="S29" s="754">
        <v>14</v>
      </c>
      <c r="T29" s="751">
        <v>18</v>
      </c>
      <c r="U29" s="504">
        <f t="shared" ref="U29" si="115">SUM(S29,T29)</f>
        <v>32</v>
      </c>
      <c r="V29" s="754">
        <v>15</v>
      </c>
      <c r="W29" s="751">
        <v>16</v>
      </c>
      <c r="X29" s="504">
        <f t="shared" ref="X29" si="116">SUM(V29,W29)</f>
        <v>31</v>
      </c>
      <c r="Y29" s="1060">
        <v>19</v>
      </c>
      <c r="Z29" s="751">
        <v>14</v>
      </c>
      <c r="AA29" s="505">
        <f t="shared" ref="AA29" si="117">SUM(Y29,Z29)</f>
        <v>33</v>
      </c>
      <c r="AB29" s="754">
        <v>17</v>
      </c>
      <c r="AC29" s="751">
        <v>13</v>
      </c>
      <c r="AD29" s="504">
        <f t="shared" ref="AD29" si="118">SUM(AB29,AC29)</f>
        <v>30</v>
      </c>
      <c r="AE29" s="754">
        <f t="shared" si="8"/>
        <v>107</v>
      </c>
      <c r="AF29" s="751">
        <f t="shared" si="8"/>
        <v>104</v>
      </c>
      <c r="AG29" s="755">
        <f t="shared" si="8"/>
        <v>211</v>
      </c>
      <c r="AH29" s="1061">
        <v>9</v>
      </c>
      <c r="AI29" s="751">
        <v>3</v>
      </c>
      <c r="AJ29" s="756">
        <f t="shared" si="9"/>
        <v>12</v>
      </c>
      <c r="AK29" s="261" t="s">
        <v>511</v>
      </c>
    </row>
    <row r="30" spans="1:37" ht="15.75" customHeight="1">
      <c r="A30" s="260"/>
      <c r="B30" s="261" t="s">
        <v>512</v>
      </c>
      <c r="C30" s="1055">
        <v>2</v>
      </c>
      <c r="D30" s="1056">
        <v>2</v>
      </c>
      <c r="E30" s="1056">
        <v>2</v>
      </c>
      <c r="F30" s="1057">
        <v>2</v>
      </c>
      <c r="G30" s="1057">
        <v>2</v>
      </c>
      <c r="H30" s="751">
        <v>2</v>
      </c>
      <c r="I30" s="505">
        <f t="shared" si="0"/>
        <v>12</v>
      </c>
      <c r="J30" s="1058">
        <v>0</v>
      </c>
      <c r="K30" s="1058">
        <v>4</v>
      </c>
      <c r="L30" s="1059">
        <f t="shared" si="1"/>
        <v>16</v>
      </c>
      <c r="M30" s="1060">
        <v>20</v>
      </c>
      <c r="N30" s="751">
        <v>25</v>
      </c>
      <c r="O30" s="504">
        <f t="shared" si="2"/>
        <v>45</v>
      </c>
      <c r="P30" s="1060">
        <v>19</v>
      </c>
      <c r="Q30" s="751">
        <v>22</v>
      </c>
      <c r="R30" s="504">
        <f t="shared" ref="R30" si="119">SUM(P30,Q30)</f>
        <v>41</v>
      </c>
      <c r="S30" s="754">
        <v>25</v>
      </c>
      <c r="T30" s="751">
        <v>21</v>
      </c>
      <c r="U30" s="504">
        <f t="shared" ref="U30" si="120">SUM(S30,T30)</f>
        <v>46</v>
      </c>
      <c r="V30" s="754">
        <v>23</v>
      </c>
      <c r="W30" s="751">
        <v>21</v>
      </c>
      <c r="X30" s="504">
        <f t="shared" ref="X30" si="121">SUM(V30,W30)</f>
        <v>44</v>
      </c>
      <c r="Y30" s="1060">
        <v>30</v>
      </c>
      <c r="Z30" s="751">
        <v>31</v>
      </c>
      <c r="AA30" s="505">
        <f t="shared" ref="AA30" si="122">SUM(Y30,Z30)</f>
        <v>61</v>
      </c>
      <c r="AB30" s="754">
        <v>32</v>
      </c>
      <c r="AC30" s="751">
        <v>30</v>
      </c>
      <c r="AD30" s="504">
        <f t="shared" ref="AD30" si="123">SUM(AB30,AC30)</f>
        <v>62</v>
      </c>
      <c r="AE30" s="754">
        <f t="shared" si="8"/>
        <v>149</v>
      </c>
      <c r="AF30" s="751">
        <f t="shared" si="8"/>
        <v>150</v>
      </c>
      <c r="AG30" s="755">
        <f t="shared" si="8"/>
        <v>299</v>
      </c>
      <c r="AH30" s="1061">
        <v>18</v>
      </c>
      <c r="AI30" s="751">
        <v>6</v>
      </c>
      <c r="AJ30" s="756">
        <f t="shared" si="9"/>
        <v>24</v>
      </c>
      <c r="AK30" s="261" t="s">
        <v>512</v>
      </c>
    </row>
    <row r="31" spans="1:37" ht="15.75" customHeight="1">
      <c r="A31" s="260"/>
      <c r="B31" s="261" t="s">
        <v>513</v>
      </c>
      <c r="C31" s="1055">
        <v>2</v>
      </c>
      <c r="D31" s="1056">
        <v>2</v>
      </c>
      <c r="E31" s="1056">
        <v>2</v>
      </c>
      <c r="F31" s="1057">
        <v>2</v>
      </c>
      <c r="G31" s="1057">
        <v>2</v>
      </c>
      <c r="H31" s="751">
        <v>2</v>
      </c>
      <c r="I31" s="505">
        <f t="shared" si="0"/>
        <v>12</v>
      </c>
      <c r="J31" s="1058">
        <v>0</v>
      </c>
      <c r="K31" s="1058">
        <v>8</v>
      </c>
      <c r="L31" s="1059">
        <f t="shared" si="1"/>
        <v>20</v>
      </c>
      <c r="M31" s="1060">
        <v>14</v>
      </c>
      <c r="N31" s="751">
        <v>24</v>
      </c>
      <c r="O31" s="504">
        <f t="shared" si="2"/>
        <v>38</v>
      </c>
      <c r="P31" s="1060">
        <v>35</v>
      </c>
      <c r="Q31" s="751">
        <v>36</v>
      </c>
      <c r="R31" s="504">
        <f t="shared" ref="R31" si="124">SUM(P31,Q31)</f>
        <v>71</v>
      </c>
      <c r="S31" s="754">
        <v>29</v>
      </c>
      <c r="T31" s="751">
        <v>32</v>
      </c>
      <c r="U31" s="504">
        <f t="shared" ref="U31" si="125">SUM(S31,T31)</f>
        <v>61</v>
      </c>
      <c r="V31" s="754">
        <v>39</v>
      </c>
      <c r="W31" s="751">
        <v>28</v>
      </c>
      <c r="X31" s="504">
        <f t="shared" ref="X31" si="126">SUM(V31,W31)</f>
        <v>67</v>
      </c>
      <c r="Y31" s="1060">
        <v>39</v>
      </c>
      <c r="Z31" s="751">
        <v>39</v>
      </c>
      <c r="AA31" s="505">
        <f t="shared" ref="AA31" si="127">SUM(Y31,Z31)</f>
        <v>78</v>
      </c>
      <c r="AB31" s="754">
        <v>27</v>
      </c>
      <c r="AC31" s="751">
        <v>34</v>
      </c>
      <c r="AD31" s="504">
        <f t="shared" ref="AD31" si="128">SUM(AB31,AC31)</f>
        <v>61</v>
      </c>
      <c r="AE31" s="754">
        <f t="shared" si="8"/>
        <v>183</v>
      </c>
      <c r="AF31" s="751">
        <f t="shared" si="8"/>
        <v>193</v>
      </c>
      <c r="AG31" s="755">
        <f t="shared" si="8"/>
        <v>376</v>
      </c>
      <c r="AH31" s="1061">
        <v>28</v>
      </c>
      <c r="AI31" s="751">
        <v>13</v>
      </c>
      <c r="AJ31" s="756">
        <f t="shared" si="9"/>
        <v>41</v>
      </c>
      <c r="AK31" s="261" t="s">
        <v>513</v>
      </c>
    </row>
    <row r="32" spans="1:37" ht="15.75" customHeight="1">
      <c r="A32" s="260"/>
      <c r="B32" s="261" t="s">
        <v>514</v>
      </c>
      <c r="C32" s="1055">
        <v>2</v>
      </c>
      <c r="D32" s="1056">
        <v>2</v>
      </c>
      <c r="E32" s="1056">
        <v>2</v>
      </c>
      <c r="F32" s="1057">
        <v>2</v>
      </c>
      <c r="G32" s="1057">
        <v>3</v>
      </c>
      <c r="H32" s="751">
        <v>2</v>
      </c>
      <c r="I32" s="505">
        <f t="shared" si="0"/>
        <v>13</v>
      </c>
      <c r="J32" s="1058">
        <v>0</v>
      </c>
      <c r="K32" s="1058">
        <v>5</v>
      </c>
      <c r="L32" s="1059">
        <f t="shared" si="1"/>
        <v>18</v>
      </c>
      <c r="M32" s="1060">
        <v>26</v>
      </c>
      <c r="N32" s="751">
        <v>31</v>
      </c>
      <c r="O32" s="504">
        <f t="shared" si="2"/>
        <v>57</v>
      </c>
      <c r="P32" s="1060">
        <v>27</v>
      </c>
      <c r="Q32" s="751">
        <v>19</v>
      </c>
      <c r="R32" s="504">
        <f t="shared" ref="R32" si="129">SUM(P32,Q32)</f>
        <v>46</v>
      </c>
      <c r="S32" s="754">
        <v>22</v>
      </c>
      <c r="T32" s="751">
        <v>28</v>
      </c>
      <c r="U32" s="504">
        <f t="shared" ref="U32" si="130">SUM(S32,T32)</f>
        <v>50</v>
      </c>
      <c r="V32" s="754">
        <v>26</v>
      </c>
      <c r="W32" s="751">
        <v>30</v>
      </c>
      <c r="X32" s="504">
        <f t="shared" ref="X32" si="131">SUM(V32,W32)</f>
        <v>56</v>
      </c>
      <c r="Y32" s="1060">
        <v>42</v>
      </c>
      <c r="Z32" s="751">
        <v>41</v>
      </c>
      <c r="AA32" s="505">
        <f t="shared" ref="AA32" si="132">SUM(Y32,Z32)</f>
        <v>83</v>
      </c>
      <c r="AB32" s="754">
        <v>33</v>
      </c>
      <c r="AC32" s="751">
        <v>25</v>
      </c>
      <c r="AD32" s="504">
        <f t="shared" ref="AD32" si="133">SUM(AB32,AC32)</f>
        <v>58</v>
      </c>
      <c r="AE32" s="754">
        <f t="shared" si="8"/>
        <v>176</v>
      </c>
      <c r="AF32" s="751">
        <f t="shared" si="8"/>
        <v>174</v>
      </c>
      <c r="AG32" s="755">
        <f t="shared" si="8"/>
        <v>350</v>
      </c>
      <c r="AH32" s="1061">
        <v>20</v>
      </c>
      <c r="AI32" s="751">
        <v>7</v>
      </c>
      <c r="AJ32" s="756">
        <f t="shared" si="9"/>
        <v>27</v>
      </c>
      <c r="AK32" s="261" t="s">
        <v>514</v>
      </c>
    </row>
    <row r="33" spans="1:40" ht="15.75" customHeight="1">
      <c r="A33" s="260"/>
      <c r="B33" s="261" t="s">
        <v>515</v>
      </c>
      <c r="C33" s="1055">
        <v>3</v>
      </c>
      <c r="D33" s="1056">
        <v>3</v>
      </c>
      <c r="E33" s="1056">
        <v>3</v>
      </c>
      <c r="F33" s="1057">
        <v>3</v>
      </c>
      <c r="G33" s="1057">
        <v>3</v>
      </c>
      <c r="H33" s="751">
        <v>4</v>
      </c>
      <c r="I33" s="505">
        <f t="shared" si="0"/>
        <v>19</v>
      </c>
      <c r="J33" s="1058">
        <v>0</v>
      </c>
      <c r="K33" s="1058">
        <v>6</v>
      </c>
      <c r="L33" s="1059">
        <f t="shared" si="1"/>
        <v>25</v>
      </c>
      <c r="M33" s="1060">
        <v>60</v>
      </c>
      <c r="N33" s="751">
        <v>42</v>
      </c>
      <c r="O33" s="504">
        <f t="shared" si="2"/>
        <v>102</v>
      </c>
      <c r="P33" s="1060">
        <v>42</v>
      </c>
      <c r="Q33" s="751">
        <v>48</v>
      </c>
      <c r="R33" s="504">
        <f t="shared" ref="R33" si="134">SUM(P33,Q33)</f>
        <v>90</v>
      </c>
      <c r="S33" s="754">
        <v>37</v>
      </c>
      <c r="T33" s="751">
        <v>44</v>
      </c>
      <c r="U33" s="504">
        <f t="shared" ref="U33" si="135">SUM(S33,T33)</f>
        <v>81</v>
      </c>
      <c r="V33" s="754">
        <v>49</v>
      </c>
      <c r="W33" s="751">
        <v>53</v>
      </c>
      <c r="X33" s="504">
        <f t="shared" ref="X33" si="136">SUM(V33,W33)</f>
        <v>102</v>
      </c>
      <c r="Y33" s="1060">
        <v>45</v>
      </c>
      <c r="Z33" s="751">
        <v>38</v>
      </c>
      <c r="AA33" s="505">
        <f t="shared" ref="AA33" si="137">SUM(Y33,Z33)</f>
        <v>83</v>
      </c>
      <c r="AB33" s="754">
        <v>57</v>
      </c>
      <c r="AC33" s="751">
        <v>52</v>
      </c>
      <c r="AD33" s="504">
        <f t="shared" ref="AD33" si="138">SUM(AB33,AC33)</f>
        <v>109</v>
      </c>
      <c r="AE33" s="754">
        <f t="shared" si="8"/>
        <v>290</v>
      </c>
      <c r="AF33" s="751">
        <f t="shared" si="8"/>
        <v>277</v>
      </c>
      <c r="AG33" s="755">
        <f t="shared" si="8"/>
        <v>567</v>
      </c>
      <c r="AH33" s="1061">
        <v>29</v>
      </c>
      <c r="AI33" s="751">
        <v>6</v>
      </c>
      <c r="AJ33" s="756">
        <f t="shared" si="9"/>
        <v>35</v>
      </c>
      <c r="AK33" s="261" t="s">
        <v>515</v>
      </c>
    </row>
    <row r="34" spans="1:40" ht="15.75" customHeight="1">
      <c r="A34" s="260"/>
      <c r="B34" s="261" t="s">
        <v>516</v>
      </c>
      <c r="C34" s="1055">
        <v>2</v>
      </c>
      <c r="D34" s="1056">
        <v>2</v>
      </c>
      <c r="E34" s="1056">
        <v>2</v>
      </c>
      <c r="F34" s="1057">
        <v>2</v>
      </c>
      <c r="G34" s="1057">
        <v>2</v>
      </c>
      <c r="H34" s="751">
        <v>2</v>
      </c>
      <c r="I34" s="505">
        <f t="shared" si="0"/>
        <v>12</v>
      </c>
      <c r="J34" s="1058">
        <v>0</v>
      </c>
      <c r="K34" s="1058">
        <v>4</v>
      </c>
      <c r="L34" s="1059">
        <f t="shared" si="1"/>
        <v>16</v>
      </c>
      <c r="M34" s="1060">
        <v>30</v>
      </c>
      <c r="N34" s="751">
        <v>28</v>
      </c>
      <c r="O34" s="504">
        <f>SUM(M34,N34)</f>
        <v>58</v>
      </c>
      <c r="P34" s="1060">
        <v>29</v>
      </c>
      <c r="Q34" s="751">
        <v>26</v>
      </c>
      <c r="R34" s="504">
        <f t="shared" ref="R34" si="139">SUM(P34,Q34)</f>
        <v>55</v>
      </c>
      <c r="S34" s="754">
        <v>32</v>
      </c>
      <c r="T34" s="751">
        <v>35</v>
      </c>
      <c r="U34" s="504">
        <f t="shared" ref="U34" si="140">SUM(S34,T34)</f>
        <v>67</v>
      </c>
      <c r="V34" s="754">
        <v>29</v>
      </c>
      <c r="W34" s="751">
        <v>32</v>
      </c>
      <c r="X34" s="504">
        <f t="shared" ref="X34" si="141">SUM(V34,W34)</f>
        <v>61</v>
      </c>
      <c r="Y34" s="1060">
        <v>28</v>
      </c>
      <c r="Z34" s="751">
        <v>24</v>
      </c>
      <c r="AA34" s="505">
        <f t="shared" ref="AA34" si="142">SUM(Y34,Z34)</f>
        <v>52</v>
      </c>
      <c r="AB34" s="754">
        <v>23</v>
      </c>
      <c r="AC34" s="751">
        <v>31</v>
      </c>
      <c r="AD34" s="504">
        <f t="shared" ref="AD34" si="143">SUM(AB34,AC34)</f>
        <v>54</v>
      </c>
      <c r="AE34" s="754">
        <f t="shared" si="8"/>
        <v>171</v>
      </c>
      <c r="AF34" s="751">
        <f t="shared" si="8"/>
        <v>176</v>
      </c>
      <c r="AG34" s="755">
        <f t="shared" si="8"/>
        <v>347</v>
      </c>
      <c r="AH34" s="1061">
        <v>17</v>
      </c>
      <c r="AI34" s="751">
        <v>6</v>
      </c>
      <c r="AJ34" s="756">
        <f t="shared" si="9"/>
        <v>23</v>
      </c>
      <c r="AK34" s="261" t="s">
        <v>516</v>
      </c>
    </row>
    <row r="35" spans="1:40" ht="15.75" customHeight="1">
      <c r="A35" s="260"/>
      <c r="B35" s="261" t="s">
        <v>517</v>
      </c>
      <c r="C35" s="1055">
        <v>1</v>
      </c>
      <c r="D35" s="1056">
        <v>0</v>
      </c>
      <c r="E35" s="1056">
        <v>0</v>
      </c>
      <c r="F35" s="1056">
        <v>0</v>
      </c>
      <c r="G35" s="1062">
        <v>1</v>
      </c>
      <c r="H35" s="1063">
        <v>1</v>
      </c>
      <c r="I35" s="505">
        <f t="shared" si="0"/>
        <v>3</v>
      </c>
      <c r="J35" s="1058">
        <v>1</v>
      </c>
      <c r="K35" s="1058">
        <v>2</v>
      </c>
      <c r="L35" s="1059">
        <f t="shared" si="1"/>
        <v>6</v>
      </c>
      <c r="M35" s="1060">
        <v>2</v>
      </c>
      <c r="N35" s="751">
        <v>4</v>
      </c>
      <c r="O35" s="504">
        <f t="shared" si="2"/>
        <v>6</v>
      </c>
      <c r="P35" s="1060">
        <v>1</v>
      </c>
      <c r="Q35" s="751">
        <v>2</v>
      </c>
      <c r="R35" s="504">
        <f t="shared" ref="R35" si="144">SUM(P35,Q35)</f>
        <v>3</v>
      </c>
      <c r="S35" s="754">
        <v>7</v>
      </c>
      <c r="T35" s="751">
        <v>2</v>
      </c>
      <c r="U35" s="504">
        <f t="shared" ref="U35" si="145">SUM(S35,T35)</f>
        <v>9</v>
      </c>
      <c r="V35" s="754">
        <v>2</v>
      </c>
      <c r="W35" s="751">
        <v>8</v>
      </c>
      <c r="X35" s="504">
        <f t="shared" ref="X35" si="146">SUM(V35,W35)</f>
        <v>10</v>
      </c>
      <c r="Y35" s="1060">
        <v>3</v>
      </c>
      <c r="Z35" s="751">
        <v>7</v>
      </c>
      <c r="AA35" s="505">
        <f t="shared" ref="AA35" si="147">SUM(Y35,Z35)</f>
        <v>10</v>
      </c>
      <c r="AB35" s="754">
        <v>4</v>
      </c>
      <c r="AC35" s="751">
        <v>4</v>
      </c>
      <c r="AD35" s="504">
        <f t="shared" ref="AD35" si="148">SUM(AB35,AC35)</f>
        <v>8</v>
      </c>
      <c r="AE35" s="754">
        <f t="shared" si="8"/>
        <v>19</v>
      </c>
      <c r="AF35" s="751">
        <f t="shared" si="8"/>
        <v>27</v>
      </c>
      <c r="AG35" s="755">
        <f t="shared" si="8"/>
        <v>46</v>
      </c>
      <c r="AH35" s="1061">
        <v>3</v>
      </c>
      <c r="AI35" s="751">
        <v>5</v>
      </c>
      <c r="AJ35" s="756">
        <f t="shared" si="9"/>
        <v>8</v>
      </c>
      <c r="AK35" s="261" t="s">
        <v>517</v>
      </c>
      <c r="AN35" s="976"/>
    </row>
    <row r="36" spans="1:40" ht="15.75" customHeight="1">
      <c r="A36" s="260"/>
      <c r="B36" s="261" t="s">
        <v>518</v>
      </c>
      <c r="C36" s="1055">
        <v>3</v>
      </c>
      <c r="D36" s="1056">
        <v>3</v>
      </c>
      <c r="E36" s="1056">
        <v>3</v>
      </c>
      <c r="F36" s="1057">
        <v>3</v>
      </c>
      <c r="G36" s="1057">
        <v>3</v>
      </c>
      <c r="H36" s="751">
        <v>3</v>
      </c>
      <c r="I36" s="505">
        <f>SUM(C36:H36)</f>
        <v>18</v>
      </c>
      <c r="J36" s="1058">
        <v>0</v>
      </c>
      <c r="K36" s="1058">
        <v>7</v>
      </c>
      <c r="L36" s="1059">
        <f>SUM(I36:K36)</f>
        <v>25</v>
      </c>
      <c r="M36" s="1060">
        <v>43</v>
      </c>
      <c r="N36" s="751">
        <v>40</v>
      </c>
      <c r="O36" s="504">
        <f>SUM(M36,N36)</f>
        <v>83</v>
      </c>
      <c r="P36" s="1060">
        <v>53</v>
      </c>
      <c r="Q36" s="751">
        <v>30</v>
      </c>
      <c r="R36" s="504">
        <f>SUM(P36,Q36)</f>
        <v>83</v>
      </c>
      <c r="S36" s="754">
        <v>48</v>
      </c>
      <c r="T36" s="751">
        <v>46</v>
      </c>
      <c r="U36" s="504">
        <f>SUM(S36,T36)</f>
        <v>94</v>
      </c>
      <c r="V36" s="754">
        <v>51</v>
      </c>
      <c r="W36" s="751">
        <v>48</v>
      </c>
      <c r="X36" s="504">
        <f>SUM(V36,W36)</f>
        <v>99</v>
      </c>
      <c r="Y36" s="1060">
        <v>39</v>
      </c>
      <c r="Z36" s="751">
        <v>40</v>
      </c>
      <c r="AA36" s="505">
        <f>SUM(Y36,Z36)</f>
        <v>79</v>
      </c>
      <c r="AB36" s="754">
        <v>54</v>
      </c>
      <c r="AC36" s="751">
        <v>57</v>
      </c>
      <c r="AD36" s="504">
        <f>SUM(AB36,AC36)</f>
        <v>111</v>
      </c>
      <c r="AE36" s="754">
        <f>SUM(M36,P36,S36,V36,Y36,AB36)</f>
        <v>288</v>
      </c>
      <c r="AF36" s="751">
        <f>SUM(N36,Q36,T36,W36,Z36,AC36)</f>
        <v>261</v>
      </c>
      <c r="AG36" s="755">
        <f>SUM(O36,R36,U36,X36,AA36,AD36)</f>
        <v>549</v>
      </c>
      <c r="AH36" s="1061">
        <v>20</v>
      </c>
      <c r="AI36" s="751">
        <v>15</v>
      </c>
      <c r="AJ36" s="756">
        <f>SUM(AH36:AI36)</f>
        <v>35</v>
      </c>
      <c r="AK36" s="261" t="s">
        <v>518</v>
      </c>
    </row>
    <row r="37" spans="1:40" ht="15.75" customHeight="1">
      <c r="A37" s="260"/>
      <c r="B37" s="264" t="s">
        <v>519</v>
      </c>
      <c r="C37" s="1055">
        <v>1</v>
      </c>
      <c r="D37" s="1056">
        <v>1</v>
      </c>
      <c r="E37" s="1056">
        <v>1</v>
      </c>
      <c r="F37" s="1057">
        <v>1</v>
      </c>
      <c r="G37" s="1057">
        <v>1</v>
      </c>
      <c r="H37" s="751">
        <v>1</v>
      </c>
      <c r="I37" s="505">
        <f t="shared" ref="I37" si="149">SUM(C37:H37)</f>
        <v>6</v>
      </c>
      <c r="J37" s="1058">
        <v>0</v>
      </c>
      <c r="K37" s="1058">
        <v>2</v>
      </c>
      <c r="L37" s="1059">
        <f t="shared" ref="L37" si="150">SUM(I37:K37)</f>
        <v>8</v>
      </c>
      <c r="M37" s="1060">
        <v>6</v>
      </c>
      <c r="N37" s="751">
        <v>5</v>
      </c>
      <c r="O37" s="504">
        <f t="shared" ref="O37" si="151">SUM(M37,N37)</f>
        <v>11</v>
      </c>
      <c r="P37" s="1060">
        <v>8</v>
      </c>
      <c r="Q37" s="751">
        <v>4</v>
      </c>
      <c r="R37" s="504">
        <f t="shared" ref="R37" si="152">SUM(P37,Q37)</f>
        <v>12</v>
      </c>
      <c r="S37" s="754">
        <v>7</v>
      </c>
      <c r="T37" s="751">
        <v>4</v>
      </c>
      <c r="U37" s="504">
        <f t="shared" ref="U37" si="153">SUM(S37,T37)</f>
        <v>11</v>
      </c>
      <c r="V37" s="754">
        <v>6</v>
      </c>
      <c r="W37" s="751">
        <v>5</v>
      </c>
      <c r="X37" s="504">
        <f t="shared" ref="X37" si="154">SUM(V37,W37)</f>
        <v>11</v>
      </c>
      <c r="Y37" s="1060">
        <v>11</v>
      </c>
      <c r="Z37" s="751">
        <v>3</v>
      </c>
      <c r="AA37" s="505">
        <f t="shared" ref="AA37" si="155">SUM(Y37,Z37)</f>
        <v>14</v>
      </c>
      <c r="AB37" s="754">
        <v>6</v>
      </c>
      <c r="AC37" s="751">
        <v>6</v>
      </c>
      <c r="AD37" s="504">
        <f t="shared" ref="AD37" si="156">SUM(AB37,AC37)</f>
        <v>12</v>
      </c>
      <c r="AE37" s="754">
        <f t="shared" ref="AE37:AG37" si="157">SUM(M37,P37,S37,V37,Y37,AB37)</f>
        <v>44</v>
      </c>
      <c r="AF37" s="751">
        <f t="shared" si="157"/>
        <v>27</v>
      </c>
      <c r="AG37" s="755">
        <f t="shared" si="157"/>
        <v>71</v>
      </c>
      <c r="AH37" s="1061">
        <v>6</v>
      </c>
      <c r="AI37" s="751">
        <v>1</v>
      </c>
      <c r="AJ37" s="756">
        <f t="shared" ref="AJ37" si="158">SUM(AH37:AI37)</f>
        <v>7</v>
      </c>
      <c r="AK37" s="261" t="s">
        <v>519</v>
      </c>
    </row>
    <row r="38" spans="1:40" ht="15.75" customHeight="1">
      <c r="A38" s="265"/>
      <c r="B38" s="261" t="s">
        <v>520</v>
      </c>
      <c r="C38" s="1055">
        <v>1</v>
      </c>
      <c r="D38" s="1056">
        <v>0</v>
      </c>
      <c r="E38" s="1064">
        <v>0</v>
      </c>
      <c r="F38" s="1062">
        <v>0</v>
      </c>
      <c r="G38" s="1062">
        <v>0</v>
      </c>
      <c r="H38" s="1063">
        <v>1</v>
      </c>
      <c r="I38" s="505">
        <f t="shared" si="0"/>
        <v>2</v>
      </c>
      <c r="J38" s="1058">
        <v>2</v>
      </c>
      <c r="K38" s="1058">
        <v>1</v>
      </c>
      <c r="L38" s="1059">
        <f t="shared" si="1"/>
        <v>5</v>
      </c>
      <c r="M38" s="1065">
        <v>1</v>
      </c>
      <c r="N38" s="751">
        <v>3</v>
      </c>
      <c r="O38" s="755">
        <f t="shared" si="2"/>
        <v>4</v>
      </c>
      <c r="P38" s="754">
        <v>4</v>
      </c>
      <c r="Q38" s="751">
        <v>4</v>
      </c>
      <c r="R38" s="504">
        <f t="shared" ref="R38" si="159">SUM(P38,Q38)</f>
        <v>8</v>
      </c>
      <c r="S38" s="754">
        <v>5</v>
      </c>
      <c r="T38" s="751">
        <v>4</v>
      </c>
      <c r="U38" s="504">
        <f t="shared" ref="U38" si="160">SUM(S38,T38)</f>
        <v>9</v>
      </c>
      <c r="V38" s="754">
        <v>3</v>
      </c>
      <c r="W38" s="751">
        <v>3</v>
      </c>
      <c r="X38" s="504">
        <f t="shared" ref="X38" si="161">SUM(V38,W38)</f>
        <v>6</v>
      </c>
      <c r="Y38" s="1060">
        <v>4</v>
      </c>
      <c r="Z38" s="751">
        <v>6</v>
      </c>
      <c r="AA38" s="505">
        <f t="shared" ref="AA38" si="162">SUM(Y38,Z38)</f>
        <v>10</v>
      </c>
      <c r="AB38" s="754">
        <v>3</v>
      </c>
      <c r="AC38" s="751">
        <v>2</v>
      </c>
      <c r="AD38" s="504">
        <f t="shared" ref="AD38" si="163">SUM(AB38,AC38)</f>
        <v>5</v>
      </c>
      <c r="AE38" s="754">
        <f t="shared" si="8"/>
        <v>20</v>
      </c>
      <c r="AF38" s="751">
        <f t="shared" si="8"/>
        <v>22</v>
      </c>
      <c r="AG38" s="755">
        <f t="shared" si="8"/>
        <v>42</v>
      </c>
      <c r="AH38" s="1061">
        <v>1</v>
      </c>
      <c r="AI38" s="751">
        <v>0</v>
      </c>
      <c r="AJ38" s="756">
        <f t="shared" si="9"/>
        <v>1</v>
      </c>
      <c r="AK38" s="261" t="s">
        <v>520</v>
      </c>
    </row>
    <row r="39" spans="1:40" ht="15.75" customHeight="1">
      <c r="A39" s="260"/>
      <c r="B39" s="261" t="s">
        <v>521</v>
      </c>
      <c r="C39" s="1055">
        <v>0</v>
      </c>
      <c r="D39" s="1056">
        <v>0</v>
      </c>
      <c r="E39" s="1056">
        <v>0</v>
      </c>
      <c r="F39" s="1057">
        <v>0</v>
      </c>
      <c r="G39" s="1057">
        <v>0</v>
      </c>
      <c r="H39" s="751">
        <v>0</v>
      </c>
      <c r="I39" s="505">
        <f t="shared" si="0"/>
        <v>0</v>
      </c>
      <c r="J39" s="1058">
        <v>3</v>
      </c>
      <c r="K39" s="1058">
        <v>0</v>
      </c>
      <c r="L39" s="1059">
        <f t="shared" si="1"/>
        <v>3</v>
      </c>
      <c r="M39" s="1060">
        <v>1</v>
      </c>
      <c r="N39" s="751">
        <v>1</v>
      </c>
      <c r="O39" s="504">
        <f t="shared" si="2"/>
        <v>2</v>
      </c>
      <c r="P39" s="1058">
        <v>0</v>
      </c>
      <c r="Q39" s="751">
        <v>1</v>
      </c>
      <c r="R39" s="504">
        <f>SUM(P39,Q39)</f>
        <v>1</v>
      </c>
      <c r="S39" s="754">
        <v>1</v>
      </c>
      <c r="T39" s="751">
        <v>2</v>
      </c>
      <c r="U39" s="504">
        <f t="shared" ref="U39" si="164">SUM(S39,T39)</f>
        <v>3</v>
      </c>
      <c r="V39" s="754">
        <v>1</v>
      </c>
      <c r="W39" s="1058">
        <v>0</v>
      </c>
      <c r="X39" s="504">
        <f t="shared" ref="X39" si="165">SUM(V39,W39)</f>
        <v>1</v>
      </c>
      <c r="Y39" s="1060">
        <v>2</v>
      </c>
      <c r="Z39" s="751">
        <v>1</v>
      </c>
      <c r="AA39" s="505">
        <f t="shared" ref="AA39" si="166">SUM(Y39,Z39)</f>
        <v>3</v>
      </c>
      <c r="AB39" s="754">
        <v>1</v>
      </c>
      <c r="AC39" s="751">
        <v>2</v>
      </c>
      <c r="AD39" s="504">
        <f t="shared" ref="AD39" si="167">SUM(AB39,AC39)</f>
        <v>3</v>
      </c>
      <c r="AE39" s="754">
        <f t="shared" si="8"/>
        <v>6</v>
      </c>
      <c r="AF39" s="751">
        <f t="shared" si="8"/>
        <v>7</v>
      </c>
      <c r="AG39" s="755">
        <f t="shared" si="8"/>
        <v>13</v>
      </c>
      <c r="AH39" s="1061">
        <v>0</v>
      </c>
      <c r="AI39" s="751">
        <v>0</v>
      </c>
      <c r="AJ39" s="756">
        <f t="shared" si="9"/>
        <v>0</v>
      </c>
      <c r="AK39" s="261" t="s">
        <v>521</v>
      </c>
    </row>
    <row r="40" spans="1:40" ht="15.75" customHeight="1">
      <c r="A40" s="260"/>
      <c r="B40" s="261" t="s">
        <v>522</v>
      </c>
      <c r="C40" s="1055">
        <v>0</v>
      </c>
      <c r="D40" s="1056">
        <v>0</v>
      </c>
      <c r="E40" s="1056">
        <v>0</v>
      </c>
      <c r="F40" s="1057">
        <v>0</v>
      </c>
      <c r="G40" s="1057">
        <v>1</v>
      </c>
      <c r="H40" s="751">
        <v>1</v>
      </c>
      <c r="I40" s="505">
        <f t="shared" si="0"/>
        <v>2</v>
      </c>
      <c r="J40" s="1058">
        <v>2</v>
      </c>
      <c r="K40" s="1058">
        <v>2</v>
      </c>
      <c r="L40" s="1059">
        <f t="shared" si="1"/>
        <v>6</v>
      </c>
      <c r="M40" s="1060">
        <v>0</v>
      </c>
      <c r="N40" s="751">
        <v>1</v>
      </c>
      <c r="O40" s="504">
        <f t="shared" si="2"/>
        <v>1</v>
      </c>
      <c r="P40" s="1060">
        <v>2</v>
      </c>
      <c r="Q40" s="751">
        <v>4</v>
      </c>
      <c r="R40" s="504">
        <f t="shared" ref="R40" si="168">SUM(P40,Q40)</f>
        <v>6</v>
      </c>
      <c r="S40" s="754">
        <v>4</v>
      </c>
      <c r="T40" s="751">
        <v>2</v>
      </c>
      <c r="U40" s="504">
        <f t="shared" ref="U40" si="169">SUM(S40,T40)</f>
        <v>6</v>
      </c>
      <c r="V40" s="754">
        <v>7</v>
      </c>
      <c r="W40" s="751">
        <v>4</v>
      </c>
      <c r="X40" s="504">
        <f t="shared" ref="X40" si="170">SUM(V40,W40)</f>
        <v>11</v>
      </c>
      <c r="Y40" s="1060">
        <v>4</v>
      </c>
      <c r="Z40" s="751">
        <v>4</v>
      </c>
      <c r="AA40" s="505">
        <f t="shared" ref="AA40" si="171">SUM(Y40,Z40)</f>
        <v>8</v>
      </c>
      <c r="AB40" s="754">
        <v>4</v>
      </c>
      <c r="AC40" s="751">
        <v>8</v>
      </c>
      <c r="AD40" s="504">
        <f t="shared" ref="AD40" si="172">SUM(AB40,AC40)</f>
        <v>12</v>
      </c>
      <c r="AE40" s="754">
        <f t="shared" si="8"/>
        <v>21</v>
      </c>
      <c r="AF40" s="751">
        <f t="shared" si="8"/>
        <v>23</v>
      </c>
      <c r="AG40" s="755">
        <f t="shared" si="8"/>
        <v>44</v>
      </c>
      <c r="AH40" s="1061">
        <v>2</v>
      </c>
      <c r="AI40" s="751">
        <v>1</v>
      </c>
      <c r="AJ40" s="756">
        <f t="shared" si="9"/>
        <v>3</v>
      </c>
      <c r="AK40" s="261" t="s">
        <v>522</v>
      </c>
    </row>
    <row r="41" spans="1:40" ht="15.75" customHeight="1" thickBot="1">
      <c r="A41" s="266" t="s">
        <v>523</v>
      </c>
      <c r="B41" s="267"/>
      <c r="C41" s="1066">
        <f t="shared" ref="C41:K41" si="173">SUM(C6:C40)</f>
        <v>70</v>
      </c>
      <c r="D41" s="1067">
        <f>SUM(D6:D40)</f>
        <v>68</v>
      </c>
      <c r="E41" s="1067">
        <f>SUM(E6:E40)</f>
        <v>69</v>
      </c>
      <c r="F41" s="1068">
        <f t="shared" si="173"/>
        <v>72</v>
      </c>
      <c r="G41" s="1068">
        <f t="shared" si="173"/>
        <v>72</v>
      </c>
      <c r="H41" s="757">
        <f t="shared" si="173"/>
        <v>72</v>
      </c>
      <c r="I41" s="758">
        <f>SUM(I6:I40)</f>
        <v>423</v>
      </c>
      <c r="J41" s="758">
        <f t="shared" si="173"/>
        <v>8</v>
      </c>
      <c r="K41" s="758">
        <f t="shared" si="173"/>
        <v>190</v>
      </c>
      <c r="L41" s="1069">
        <f>SUM(I41:K41)</f>
        <v>621</v>
      </c>
      <c r="M41" s="759">
        <f>SUM(M6:M40)</f>
        <v>994</v>
      </c>
      <c r="N41" s="757">
        <f>SUM(N6:N40)</f>
        <v>899</v>
      </c>
      <c r="O41" s="758">
        <f>SUM(M41,N41)</f>
        <v>1893</v>
      </c>
      <c r="P41" s="759">
        <f>SUM(P6:P40)</f>
        <v>988</v>
      </c>
      <c r="Q41" s="757">
        <f>SUM(Q6:Q40)</f>
        <v>937</v>
      </c>
      <c r="R41" s="758">
        <f>SUM(P41,Q41)</f>
        <v>1925</v>
      </c>
      <c r="S41" s="760">
        <f>SUM(S6:S40)</f>
        <v>1029</v>
      </c>
      <c r="T41" s="757">
        <f>SUM(T6:T40)</f>
        <v>978</v>
      </c>
      <c r="U41" s="761">
        <f>SUM(S41,T41)</f>
        <v>2007</v>
      </c>
      <c r="V41" s="760">
        <f>SUM(V6:V40)</f>
        <v>1062</v>
      </c>
      <c r="W41" s="757">
        <f>SUM(W6:W40)</f>
        <v>1040</v>
      </c>
      <c r="X41" s="761">
        <f>SUM(V41,W41)</f>
        <v>2102</v>
      </c>
      <c r="Y41" s="759">
        <f>SUM(Y6:Y40)</f>
        <v>1051</v>
      </c>
      <c r="Z41" s="757">
        <f>SUM(Z6:Z40)</f>
        <v>976</v>
      </c>
      <c r="AA41" s="758">
        <f>SUM(Y41,Z41)</f>
        <v>2027</v>
      </c>
      <c r="AB41" s="760">
        <f>SUM(AB6:AB40)</f>
        <v>1064</v>
      </c>
      <c r="AC41" s="757">
        <f>SUM(AC6:AC40)</f>
        <v>999</v>
      </c>
      <c r="AD41" s="758">
        <f t="shared" ref="AD41" si="174">SUM(AB41,AC41)</f>
        <v>2063</v>
      </c>
      <c r="AE41" s="760">
        <f t="shared" si="8"/>
        <v>6188</v>
      </c>
      <c r="AF41" s="757">
        <f t="shared" si="8"/>
        <v>5829</v>
      </c>
      <c r="AG41" s="762">
        <f t="shared" si="8"/>
        <v>12017</v>
      </c>
      <c r="AH41" s="1070">
        <f>SUM(AH6:AH40)</f>
        <v>681</v>
      </c>
      <c r="AI41" s="757">
        <f>SUM(AI6:AI40)</f>
        <v>256</v>
      </c>
      <c r="AJ41" s="763">
        <f>SUM(AJ6:AJ40)</f>
        <v>937</v>
      </c>
      <c r="AK41" s="267" t="s">
        <v>523</v>
      </c>
    </row>
    <row r="42" spans="1:40" ht="15.75" customHeight="1">
      <c r="A42" s="268" t="s">
        <v>524</v>
      </c>
      <c r="B42" s="262" t="s">
        <v>525</v>
      </c>
      <c r="C42" s="1048">
        <v>1</v>
      </c>
      <c r="D42" s="1049">
        <v>1</v>
      </c>
      <c r="E42" s="1049">
        <v>0</v>
      </c>
      <c r="F42" s="1050">
        <v>0</v>
      </c>
      <c r="G42" s="1050">
        <v>0</v>
      </c>
      <c r="H42" s="748">
        <v>0</v>
      </c>
      <c r="I42" s="503">
        <f>SUM(C42:H42)</f>
        <v>2</v>
      </c>
      <c r="J42" s="1051">
        <v>2</v>
      </c>
      <c r="K42" s="1051">
        <v>2</v>
      </c>
      <c r="L42" s="1052">
        <f>SUM(I42:K42)</f>
        <v>6</v>
      </c>
      <c r="M42" s="1053">
        <v>5</v>
      </c>
      <c r="N42" s="748">
        <v>6</v>
      </c>
      <c r="O42" s="749">
        <f t="shared" si="2"/>
        <v>11</v>
      </c>
      <c r="P42" s="1053">
        <v>7</v>
      </c>
      <c r="Q42" s="748">
        <v>6</v>
      </c>
      <c r="R42" s="749">
        <f>SUM(P42,Q42)</f>
        <v>13</v>
      </c>
      <c r="S42" s="750">
        <v>5</v>
      </c>
      <c r="T42" s="748">
        <v>1</v>
      </c>
      <c r="U42" s="749">
        <f t="shared" ref="U42" si="175">SUM(S42,T42)</f>
        <v>6</v>
      </c>
      <c r="V42" s="750">
        <v>6</v>
      </c>
      <c r="W42" s="748">
        <v>5</v>
      </c>
      <c r="X42" s="749">
        <f t="shared" ref="X42" si="176">SUM(V42,W42)</f>
        <v>11</v>
      </c>
      <c r="Y42" s="1053">
        <v>2</v>
      </c>
      <c r="Z42" s="748">
        <v>8</v>
      </c>
      <c r="AA42" s="503">
        <f t="shared" ref="AA42" si="177">SUM(Y42,Z42)</f>
        <v>10</v>
      </c>
      <c r="AB42" s="750">
        <v>4</v>
      </c>
      <c r="AC42" s="748">
        <v>3</v>
      </c>
      <c r="AD42" s="749">
        <f t="shared" ref="AD42" si="178">SUM(AB42,AC42)</f>
        <v>7</v>
      </c>
      <c r="AE42" s="750">
        <f t="shared" ref="AE42:AG68" si="179">SUM(M42,P42,S42,V42,Y42,AB42)</f>
        <v>29</v>
      </c>
      <c r="AF42" s="748">
        <f t="shared" si="179"/>
        <v>29</v>
      </c>
      <c r="AG42" s="752">
        <f t="shared" si="179"/>
        <v>58</v>
      </c>
      <c r="AH42" s="1054">
        <v>3</v>
      </c>
      <c r="AI42" s="748">
        <v>1</v>
      </c>
      <c r="AJ42" s="753">
        <f t="shared" ref="AJ42:AJ74" si="180">SUM(AH42:AI42)</f>
        <v>4</v>
      </c>
      <c r="AK42" s="262" t="s">
        <v>526</v>
      </c>
    </row>
    <row r="43" spans="1:40" ht="15.75" customHeight="1">
      <c r="A43" s="263">
        <v>33</v>
      </c>
      <c r="B43" s="261" t="s">
        <v>527</v>
      </c>
      <c r="C43" s="1055">
        <v>2</v>
      </c>
      <c r="D43" s="1056">
        <v>2</v>
      </c>
      <c r="E43" s="1056">
        <v>2</v>
      </c>
      <c r="F43" s="1057">
        <v>2</v>
      </c>
      <c r="G43" s="1057">
        <v>2</v>
      </c>
      <c r="H43" s="751">
        <v>2</v>
      </c>
      <c r="I43" s="505">
        <f t="shared" ref="I43:I73" si="181">SUM(C43:H43)</f>
        <v>12</v>
      </c>
      <c r="J43" s="1058">
        <v>0</v>
      </c>
      <c r="K43" s="1058">
        <v>7</v>
      </c>
      <c r="L43" s="1059">
        <f t="shared" ref="L43:L68" si="182">SUM(I43:K43)</f>
        <v>19</v>
      </c>
      <c r="M43" s="1060">
        <v>36</v>
      </c>
      <c r="N43" s="751">
        <v>24</v>
      </c>
      <c r="O43" s="504">
        <f t="shared" si="2"/>
        <v>60</v>
      </c>
      <c r="P43" s="1060">
        <v>26</v>
      </c>
      <c r="Q43" s="751">
        <v>28</v>
      </c>
      <c r="R43" s="504">
        <f t="shared" ref="R43:R53" si="183">SUM(P43,Q43)</f>
        <v>54</v>
      </c>
      <c r="S43" s="754">
        <v>20</v>
      </c>
      <c r="T43" s="751">
        <v>24</v>
      </c>
      <c r="U43" s="504">
        <f t="shared" ref="U43" si="184">SUM(S43,T43)</f>
        <v>44</v>
      </c>
      <c r="V43" s="754">
        <v>27</v>
      </c>
      <c r="W43" s="751">
        <v>32</v>
      </c>
      <c r="X43" s="504">
        <f t="shared" ref="X43" si="185">SUM(V43,W43)</f>
        <v>59</v>
      </c>
      <c r="Y43" s="1060">
        <v>28</v>
      </c>
      <c r="Z43" s="751">
        <v>27</v>
      </c>
      <c r="AA43" s="505">
        <f t="shared" ref="AA43" si="186">SUM(Y43,Z43)</f>
        <v>55</v>
      </c>
      <c r="AB43" s="754">
        <v>30</v>
      </c>
      <c r="AC43" s="751">
        <v>33</v>
      </c>
      <c r="AD43" s="504">
        <f t="shared" ref="AD43" si="187">SUM(AB43,AC43)</f>
        <v>63</v>
      </c>
      <c r="AE43" s="754">
        <f t="shared" si="179"/>
        <v>167</v>
      </c>
      <c r="AF43" s="751">
        <f t="shared" si="179"/>
        <v>168</v>
      </c>
      <c r="AG43" s="755">
        <f t="shared" si="179"/>
        <v>335</v>
      </c>
      <c r="AH43" s="1061">
        <v>17</v>
      </c>
      <c r="AI43" s="751">
        <v>7</v>
      </c>
      <c r="AJ43" s="756">
        <f t="shared" si="180"/>
        <v>24</v>
      </c>
      <c r="AK43" s="261" t="s">
        <v>527</v>
      </c>
    </row>
    <row r="44" spans="1:40" ht="15.75" customHeight="1">
      <c r="A44" s="269" t="s">
        <v>528</v>
      </c>
      <c r="B44" s="261" t="s">
        <v>529</v>
      </c>
      <c r="C44" s="1055">
        <v>3</v>
      </c>
      <c r="D44" s="1056">
        <v>4</v>
      </c>
      <c r="E44" s="1056">
        <v>4</v>
      </c>
      <c r="F44" s="1057">
        <v>4</v>
      </c>
      <c r="G44" s="1057">
        <v>4</v>
      </c>
      <c r="H44" s="751">
        <v>4</v>
      </c>
      <c r="I44" s="505">
        <f t="shared" ref="I44:I63" si="188">SUM(C44:H44)</f>
        <v>23</v>
      </c>
      <c r="J44" s="1058">
        <v>0</v>
      </c>
      <c r="K44" s="1058">
        <v>9</v>
      </c>
      <c r="L44" s="1059">
        <f t="shared" si="182"/>
        <v>32</v>
      </c>
      <c r="M44" s="1060">
        <v>47</v>
      </c>
      <c r="N44" s="751">
        <v>44</v>
      </c>
      <c r="O44" s="504">
        <f t="shared" si="2"/>
        <v>91</v>
      </c>
      <c r="P44" s="1060">
        <v>72</v>
      </c>
      <c r="Q44" s="751">
        <v>53</v>
      </c>
      <c r="R44" s="504">
        <f t="shared" si="183"/>
        <v>125</v>
      </c>
      <c r="S44" s="754">
        <v>61</v>
      </c>
      <c r="T44" s="751">
        <v>71</v>
      </c>
      <c r="U44" s="504">
        <f t="shared" ref="U44" si="189">SUM(S44,T44)</f>
        <v>132</v>
      </c>
      <c r="V44" s="754">
        <v>70</v>
      </c>
      <c r="W44" s="751">
        <v>53</v>
      </c>
      <c r="X44" s="504">
        <f t="shared" ref="X44" si="190">SUM(V44,W44)</f>
        <v>123</v>
      </c>
      <c r="Y44" s="1060">
        <v>62</v>
      </c>
      <c r="Z44" s="751">
        <v>62</v>
      </c>
      <c r="AA44" s="505">
        <f t="shared" ref="AA44" si="191">SUM(Y44,Z44)</f>
        <v>124</v>
      </c>
      <c r="AB44" s="754">
        <v>52</v>
      </c>
      <c r="AC44" s="751">
        <v>74</v>
      </c>
      <c r="AD44" s="504">
        <f t="shared" ref="AD44" si="192">SUM(AB44,AC44)</f>
        <v>126</v>
      </c>
      <c r="AE44" s="754">
        <f t="shared" si="179"/>
        <v>364</v>
      </c>
      <c r="AF44" s="751">
        <f t="shared" si="179"/>
        <v>357</v>
      </c>
      <c r="AG44" s="755">
        <f t="shared" si="179"/>
        <v>721</v>
      </c>
      <c r="AH44" s="1061">
        <v>32</v>
      </c>
      <c r="AI44" s="751">
        <v>10</v>
      </c>
      <c r="AJ44" s="756">
        <f t="shared" si="180"/>
        <v>42</v>
      </c>
      <c r="AK44" s="261" t="s">
        <v>529</v>
      </c>
    </row>
    <row r="45" spans="1:40" ht="15.75" customHeight="1">
      <c r="A45" s="260"/>
      <c r="B45" s="261" t="s">
        <v>530</v>
      </c>
      <c r="C45" s="1055">
        <v>1</v>
      </c>
      <c r="D45" s="1056">
        <v>2</v>
      </c>
      <c r="E45" s="1056">
        <v>2</v>
      </c>
      <c r="F45" s="1057">
        <v>1</v>
      </c>
      <c r="G45" s="1057">
        <v>2</v>
      </c>
      <c r="H45" s="751">
        <v>2</v>
      </c>
      <c r="I45" s="505">
        <f t="shared" si="188"/>
        <v>10</v>
      </c>
      <c r="J45" s="1058">
        <v>0</v>
      </c>
      <c r="K45" s="1058">
        <v>4</v>
      </c>
      <c r="L45" s="1059">
        <f t="shared" si="182"/>
        <v>14</v>
      </c>
      <c r="M45" s="1060">
        <v>22</v>
      </c>
      <c r="N45" s="751">
        <v>15</v>
      </c>
      <c r="O45" s="504">
        <f t="shared" si="2"/>
        <v>37</v>
      </c>
      <c r="P45" s="1060">
        <v>20</v>
      </c>
      <c r="Q45" s="751">
        <v>20</v>
      </c>
      <c r="R45" s="504">
        <f>SUM(P45,Q45)</f>
        <v>40</v>
      </c>
      <c r="S45" s="754">
        <v>26</v>
      </c>
      <c r="T45" s="751">
        <v>17</v>
      </c>
      <c r="U45" s="504">
        <f t="shared" ref="U45" si="193">SUM(S45,T45)</f>
        <v>43</v>
      </c>
      <c r="V45" s="754">
        <v>25</v>
      </c>
      <c r="W45" s="751">
        <v>17</v>
      </c>
      <c r="X45" s="504">
        <f t="shared" ref="X45" si="194">SUM(V45,W45)</f>
        <v>42</v>
      </c>
      <c r="Y45" s="1060">
        <v>27</v>
      </c>
      <c r="Z45" s="751">
        <v>22</v>
      </c>
      <c r="AA45" s="505">
        <f t="shared" ref="AA45" si="195">SUM(Y45,Z45)</f>
        <v>49</v>
      </c>
      <c r="AB45" s="754">
        <v>29</v>
      </c>
      <c r="AC45" s="751">
        <v>17</v>
      </c>
      <c r="AD45" s="504">
        <f t="shared" ref="AD45" si="196">SUM(AB45,AC45)</f>
        <v>46</v>
      </c>
      <c r="AE45" s="754">
        <f t="shared" si="179"/>
        <v>149</v>
      </c>
      <c r="AF45" s="751">
        <f t="shared" si="179"/>
        <v>108</v>
      </c>
      <c r="AG45" s="755">
        <f t="shared" si="179"/>
        <v>257</v>
      </c>
      <c r="AH45" s="1061">
        <v>19</v>
      </c>
      <c r="AI45" s="751">
        <v>4</v>
      </c>
      <c r="AJ45" s="756">
        <f t="shared" si="180"/>
        <v>23</v>
      </c>
      <c r="AK45" s="261" t="s">
        <v>530</v>
      </c>
    </row>
    <row r="46" spans="1:40" ht="15.75" customHeight="1">
      <c r="A46" s="260"/>
      <c r="B46" s="261" t="s">
        <v>531</v>
      </c>
      <c r="C46" s="1055">
        <v>1</v>
      </c>
      <c r="D46" s="1056">
        <v>0</v>
      </c>
      <c r="E46" s="1056">
        <v>0</v>
      </c>
      <c r="F46" s="1057">
        <v>1</v>
      </c>
      <c r="G46" s="1057">
        <v>1</v>
      </c>
      <c r="H46" s="751">
        <v>1</v>
      </c>
      <c r="I46" s="505">
        <f t="shared" si="188"/>
        <v>4</v>
      </c>
      <c r="J46" s="1058">
        <v>1</v>
      </c>
      <c r="K46" s="1058">
        <v>2</v>
      </c>
      <c r="L46" s="1059">
        <f t="shared" si="182"/>
        <v>7</v>
      </c>
      <c r="M46" s="1060">
        <v>3</v>
      </c>
      <c r="N46" s="751">
        <v>5</v>
      </c>
      <c r="O46" s="504">
        <f t="shared" si="2"/>
        <v>8</v>
      </c>
      <c r="P46" s="1060">
        <v>6</v>
      </c>
      <c r="Q46" s="751">
        <v>0</v>
      </c>
      <c r="R46" s="504">
        <f>SUM(P46,Q46)</f>
        <v>6</v>
      </c>
      <c r="S46" s="754">
        <v>4</v>
      </c>
      <c r="T46" s="751">
        <v>6</v>
      </c>
      <c r="U46" s="504">
        <f t="shared" ref="U46" si="197">SUM(S46,T46)</f>
        <v>10</v>
      </c>
      <c r="V46" s="754">
        <v>4</v>
      </c>
      <c r="W46" s="751">
        <v>4</v>
      </c>
      <c r="X46" s="504">
        <f t="shared" ref="X46" si="198">SUM(V46,W46)</f>
        <v>8</v>
      </c>
      <c r="Y46" s="1060">
        <v>4</v>
      </c>
      <c r="Z46" s="751">
        <v>8</v>
      </c>
      <c r="AA46" s="505">
        <f t="shared" ref="AA46" si="199">SUM(Y46,Z46)</f>
        <v>12</v>
      </c>
      <c r="AB46" s="754">
        <v>4</v>
      </c>
      <c r="AC46" s="751">
        <v>4</v>
      </c>
      <c r="AD46" s="504">
        <f t="shared" ref="AD46" si="200">SUM(AB46,AC46)</f>
        <v>8</v>
      </c>
      <c r="AE46" s="754">
        <f t="shared" si="179"/>
        <v>25</v>
      </c>
      <c r="AF46" s="751">
        <f t="shared" si="179"/>
        <v>27</v>
      </c>
      <c r="AG46" s="755">
        <f t="shared" si="179"/>
        <v>52</v>
      </c>
      <c r="AH46" s="1061">
        <v>3</v>
      </c>
      <c r="AI46" s="751">
        <v>1</v>
      </c>
      <c r="AJ46" s="756">
        <f t="shared" si="180"/>
        <v>4</v>
      </c>
      <c r="AK46" s="261" t="s">
        <v>531</v>
      </c>
    </row>
    <row r="47" spans="1:40" ht="15.75" customHeight="1">
      <c r="A47" s="260"/>
      <c r="B47" s="261" t="s">
        <v>532</v>
      </c>
      <c r="C47" s="1055">
        <v>0</v>
      </c>
      <c r="D47" s="1056">
        <v>0</v>
      </c>
      <c r="E47" s="1056">
        <v>0</v>
      </c>
      <c r="F47" s="1057">
        <v>0</v>
      </c>
      <c r="G47" s="1057">
        <v>0</v>
      </c>
      <c r="H47" s="751">
        <v>1</v>
      </c>
      <c r="I47" s="505">
        <f t="shared" si="188"/>
        <v>1</v>
      </c>
      <c r="J47" s="1058">
        <v>2</v>
      </c>
      <c r="K47" s="1058">
        <v>1</v>
      </c>
      <c r="L47" s="1059">
        <f t="shared" si="182"/>
        <v>4</v>
      </c>
      <c r="M47" s="1060">
        <v>2</v>
      </c>
      <c r="N47" s="751">
        <v>0</v>
      </c>
      <c r="O47" s="504">
        <f t="shared" si="2"/>
        <v>2</v>
      </c>
      <c r="P47" s="1060">
        <v>0</v>
      </c>
      <c r="Q47" s="751">
        <v>0</v>
      </c>
      <c r="R47" s="504">
        <f t="shared" si="183"/>
        <v>0</v>
      </c>
      <c r="S47" s="754">
        <v>0</v>
      </c>
      <c r="T47" s="751">
        <v>1</v>
      </c>
      <c r="U47" s="504">
        <f t="shared" ref="U47" si="201">SUM(S47,T47)</f>
        <v>1</v>
      </c>
      <c r="V47" s="754">
        <v>0</v>
      </c>
      <c r="W47" s="751">
        <v>2</v>
      </c>
      <c r="X47" s="504">
        <f t="shared" ref="X47" si="202">SUM(V47,W47)</f>
        <v>2</v>
      </c>
      <c r="Y47" s="1060">
        <v>2</v>
      </c>
      <c r="Z47" s="751">
        <v>0</v>
      </c>
      <c r="AA47" s="505">
        <f t="shared" ref="AA47" si="203">SUM(Y47,Z47)</f>
        <v>2</v>
      </c>
      <c r="AB47" s="754">
        <v>0</v>
      </c>
      <c r="AC47" s="751">
        <v>3</v>
      </c>
      <c r="AD47" s="504">
        <f t="shared" ref="AD47" si="204">SUM(AB47,AC47)</f>
        <v>3</v>
      </c>
      <c r="AE47" s="754">
        <f t="shared" si="179"/>
        <v>4</v>
      </c>
      <c r="AF47" s="751">
        <f t="shared" si="179"/>
        <v>6</v>
      </c>
      <c r="AG47" s="755">
        <f t="shared" si="179"/>
        <v>10</v>
      </c>
      <c r="AH47" s="1061">
        <v>1</v>
      </c>
      <c r="AI47" s="751">
        <v>1</v>
      </c>
      <c r="AJ47" s="756">
        <f t="shared" si="180"/>
        <v>2</v>
      </c>
      <c r="AK47" s="261" t="s">
        <v>532</v>
      </c>
      <c r="AN47" s="28"/>
    </row>
    <row r="48" spans="1:40" ht="15.75" customHeight="1">
      <c r="A48" s="260"/>
      <c r="B48" s="261" t="s">
        <v>533</v>
      </c>
      <c r="C48" s="1055">
        <v>2</v>
      </c>
      <c r="D48" s="1056">
        <v>1</v>
      </c>
      <c r="E48" s="1056">
        <v>2</v>
      </c>
      <c r="F48" s="1057">
        <v>2</v>
      </c>
      <c r="G48" s="1057">
        <v>2</v>
      </c>
      <c r="H48" s="751">
        <v>2</v>
      </c>
      <c r="I48" s="505">
        <f t="shared" si="188"/>
        <v>11</v>
      </c>
      <c r="J48" s="1058">
        <v>0</v>
      </c>
      <c r="K48" s="1058">
        <v>3</v>
      </c>
      <c r="L48" s="1059">
        <f t="shared" si="182"/>
        <v>14</v>
      </c>
      <c r="M48" s="1065">
        <v>16</v>
      </c>
      <c r="N48" s="751">
        <v>20</v>
      </c>
      <c r="O48" s="504">
        <f t="shared" si="2"/>
        <v>36</v>
      </c>
      <c r="P48" s="1060">
        <v>21</v>
      </c>
      <c r="Q48" s="751">
        <v>13</v>
      </c>
      <c r="R48" s="504">
        <f t="shared" si="183"/>
        <v>34</v>
      </c>
      <c r="S48" s="754">
        <v>19</v>
      </c>
      <c r="T48" s="751">
        <v>27</v>
      </c>
      <c r="U48" s="504">
        <f t="shared" ref="U48" si="205">SUM(S48,T48)</f>
        <v>46</v>
      </c>
      <c r="V48" s="754">
        <v>25</v>
      </c>
      <c r="W48" s="751">
        <v>19</v>
      </c>
      <c r="X48" s="504">
        <f t="shared" ref="X48" si="206">SUM(V48,W48)</f>
        <v>44</v>
      </c>
      <c r="Y48" s="1060">
        <v>21</v>
      </c>
      <c r="Z48" s="751">
        <v>18</v>
      </c>
      <c r="AA48" s="505">
        <f t="shared" ref="AA48" si="207">SUM(Y48,Z48)</f>
        <v>39</v>
      </c>
      <c r="AB48" s="754">
        <v>22</v>
      </c>
      <c r="AC48" s="751">
        <v>18</v>
      </c>
      <c r="AD48" s="504">
        <f t="shared" ref="AD48" si="208">SUM(AB48,AC48)</f>
        <v>40</v>
      </c>
      <c r="AE48" s="754">
        <f t="shared" si="179"/>
        <v>124</v>
      </c>
      <c r="AF48" s="751">
        <f t="shared" si="179"/>
        <v>115</v>
      </c>
      <c r="AG48" s="755">
        <f t="shared" si="179"/>
        <v>239</v>
      </c>
      <c r="AH48" s="1061">
        <v>9</v>
      </c>
      <c r="AI48" s="751">
        <v>0</v>
      </c>
      <c r="AJ48" s="756">
        <f t="shared" si="180"/>
        <v>9</v>
      </c>
      <c r="AK48" s="261" t="s">
        <v>533</v>
      </c>
    </row>
    <row r="49" spans="1:38" ht="15.75" customHeight="1">
      <c r="A49" s="260"/>
      <c r="B49" s="261" t="s">
        <v>534</v>
      </c>
      <c r="C49" s="1055">
        <v>5</v>
      </c>
      <c r="D49" s="1056">
        <v>5</v>
      </c>
      <c r="E49" s="1056">
        <v>5</v>
      </c>
      <c r="F49" s="1057">
        <v>5</v>
      </c>
      <c r="G49" s="1057">
        <v>5</v>
      </c>
      <c r="H49" s="751">
        <v>5</v>
      </c>
      <c r="I49" s="505">
        <f t="shared" si="188"/>
        <v>30</v>
      </c>
      <c r="J49" s="1058">
        <v>0</v>
      </c>
      <c r="K49" s="1058">
        <v>14</v>
      </c>
      <c r="L49" s="1059">
        <f t="shared" si="182"/>
        <v>44</v>
      </c>
      <c r="M49" s="1060">
        <v>78</v>
      </c>
      <c r="N49" s="751">
        <v>84</v>
      </c>
      <c r="O49" s="504">
        <f t="shared" si="2"/>
        <v>162</v>
      </c>
      <c r="P49" s="1060">
        <v>80</v>
      </c>
      <c r="Q49" s="751">
        <v>84</v>
      </c>
      <c r="R49" s="504">
        <f t="shared" si="183"/>
        <v>164</v>
      </c>
      <c r="S49" s="754">
        <v>94</v>
      </c>
      <c r="T49" s="751">
        <v>89</v>
      </c>
      <c r="U49" s="504">
        <f t="shared" ref="U49" si="209">SUM(S49,T49)</f>
        <v>183</v>
      </c>
      <c r="V49" s="754">
        <v>89</v>
      </c>
      <c r="W49" s="751">
        <v>85</v>
      </c>
      <c r="X49" s="504">
        <f t="shared" ref="X49" si="210">SUM(V49,W49)</f>
        <v>174</v>
      </c>
      <c r="Y49" s="1060">
        <v>90</v>
      </c>
      <c r="Z49" s="751">
        <v>70</v>
      </c>
      <c r="AA49" s="505">
        <f t="shared" ref="AA49" si="211">SUM(Y49,Z49)</f>
        <v>160</v>
      </c>
      <c r="AB49" s="754">
        <v>85</v>
      </c>
      <c r="AC49" s="751">
        <v>70</v>
      </c>
      <c r="AD49" s="504">
        <f t="shared" ref="AD49" si="212">SUM(AB49,AC49)</f>
        <v>155</v>
      </c>
      <c r="AE49" s="754">
        <f>SUM(M49,P49,S49,V49,Y49,AB49)</f>
        <v>516</v>
      </c>
      <c r="AF49" s="751">
        <f t="shared" si="179"/>
        <v>482</v>
      </c>
      <c r="AG49" s="755">
        <f t="shared" si="179"/>
        <v>998</v>
      </c>
      <c r="AH49" s="1061">
        <v>56</v>
      </c>
      <c r="AI49" s="751">
        <v>10</v>
      </c>
      <c r="AJ49" s="756">
        <f t="shared" si="180"/>
        <v>66</v>
      </c>
      <c r="AK49" s="261" t="s">
        <v>534</v>
      </c>
    </row>
    <row r="50" spans="1:38" ht="15.75" customHeight="1">
      <c r="A50" s="260"/>
      <c r="B50" s="261" t="s">
        <v>535</v>
      </c>
      <c r="C50" s="1055">
        <v>2</v>
      </c>
      <c r="D50" s="1056">
        <v>2</v>
      </c>
      <c r="E50" s="1056">
        <v>1</v>
      </c>
      <c r="F50" s="1057">
        <v>2</v>
      </c>
      <c r="G50" s="1057">
        <v>2</v>
      </c>
      <c r="H50" s="751">
        <v>2</v>
      </c>
      <c r="I50" s="505">
        <f t="shared" si="188"/>
        <v>11</v>
      </c>
      <c r="J50" s="1058">
        <v>0</v>
      </c>
      <c r="K50" s="1058">
        <v>5</v>
      </c>
      <c r="L50" s="1059">
        <f t="shared" si="182"/>
        <v>16</v>
      </c>
      <c r="M50" s="1060">
        <v>24</v>
      </c>
      <c r="N50" s="751">
        <v>27</v>
      </c>
      <c r="O50" s="504">
        <f t="shared" si="2"/>
        <v>51</v>
      </c>
      <c r="P50" s="1060">
        <v>28</v>
      </c>
      <c r="Q50" s="751">
        <v>26</v>
      </c>
      <c r="R50" s="504">
        <f t="shared" si="183"/>
        <v>54</v>
      </c>
      <c r="S50" s="754">
        <v>18</v>
      </c>
      <c r="T50" s="751">
        <v>18</v>
      </c>
      <c r="U50" s="504">
        <f t="shared" ref="U50" si="213">SUM(S50,T50)</f>
        <v>36</v>
      </c>
      <c r="V50" s="754">
        <v>27</v>
      </c>
      <c r="W50" s="751">
        <v>21</v>
      </c>
      <c r="X50" s="504">
        <f t="shared" ref="X50" si="214">SUM(V50,W50)</f>
        <v>48</v>
      </c>
      <c r="Y50" s="1060">
        <v>28</v>
      </c>
      <c r="Z50" s="751">
        <v>28</v>
      </c>
      <c r="AA50" s="505">
        <f t="shared" ref="AA50" si="215">SUM(Y50,Z50)</f>
        <v>56</v>
      </c>
      <c r="AB50" s="754">
        <v>22</v>
      </c>
      <c r="AC50" s="751">
        <v>31</v>
      </c>
      <c r="AD50" s="504">
        <f t="shared" ref="AD50" si="216">SUM(AB50,AC50)</f>
        <v>53</v>
      </c>
      <c r="AE50" s="754">
        <f t="shared" si="179"/>
        <v>147</v>
      </c>
      <c r="AF50" s="751">
        <f t="shared" si="179"/>
        <v>151</v>
      </c>
      <c r="AG50" s="755">
        <f t="shared" si="179"/>
        <v>298</v>
      </c>
      <c r="AH50" s="1061">
        <v>17</v>
      </c>
      <c r="AI50" s="751">
        <v>3</v>
      </c>
      <c r="AJ50" s="756">
        <f t="shared" si="180"/>
        <v>20</v>
      </c>
      <c r="AK50" s="261" t="s">
        <v>535</v>
      </c>
    </row>
    <row r="51" spans="1:38" ht="15.75" customHeight="1">
      <c r="A51" s="260"/>
      <c r="B51" s="261" t="s">
        <v>536</v>
      </c>
      <c r="C51" s="1055">
        <v>2</v>
      </c>
      <c r="D51" s="1056">
        <v>2</v>
      </c>
      <c r="E51" s="1056">
        <v>2</v>
      </c>
      <c r="F51" s="1057">
        <v>2</v>
      </c>
      <c r="G51" s="1057">
        <v>2</v>
      </c>
      <c r="H51" s="751">
        <v>2</v>
      </c>
      <c r="I51" s="505">
        <f t="shared" si="188"/>
        <v>12</v>
      </c>
      <c r="J51" s="1058">
        <v>0</v>
      </c>
      <c r="K51" s="1058">
        <v>5</v>
      </c>
      <c r="L51" s="1059">
        <f t="shared" si="182"/>
        <v>17</v>
      </c>
      <c r="M51" s="1060">
        <v>21</v>
      </c>
      <c r="N51" s="751">
        <v>26</v>
      </c>
      <c r="O51" s="504">
        <f t="shared" si="2"/>
        <v>47</v>
      </c>
      <c r="P51" s="1060">
        <v>23</v>
      </c>
      <c r="Q51" s="751">
        <v>22</v>
      </c>
      <c r="R51" s="504">
        <f t="shared" si="183"/>
        <v>45</v>
      </c>
      <c r="S51" s="754">
        <v>50</v>
      </c>
      <c r="T51" s="751">
        <v>21</v>
      </c>
      <c r="U51" s="504">
        <f t="shared" ref="U51" si="217">SUM(S51,T51)</f>
        <v>71</v>
      </c>
      <c r="V51" s="754">
        <v>24</v>
      </c>
      <c r="W51" s="751">
        <v>24</v>
      </c>
      <c r="X51" s="504">
        <f t="shared" ref="X51" si="218">SUM(V51,W51)</f>
        <v>48</v>
      </c>
      <c r="Y51" s="1060">
        <v>24</v>
      </c>
      <c r="Z51" s="751">
        <v>33</v>
      </c>
      <c r="AA51" s="505">
        <f t="shared" ref="AA51" si="219">SUM(Y51,Z51)</f>
        <v>57</v>
      </c>
      <c r="AB51" s="754">
        <v>22</v>
      </c>
      <c r="AC51" s="751">
        <v>37</v>
      </c>
      <c r="AD51" s="504">
        <f t="shared" ref="AD51" si="220">SUM(AB51,AC51)</f>
        <v>59</v>
      </c>
      <c r="AE51" s="754">
        <f t="shared" si="179"/>
        <v>164</v>
      </c>
      <c r="AF51" s="751">
        <f t="shared" si="179"/>
        <v>163</v>
      </c>
      <c r="AG51" s="755">
        <f t="shared" si="179"/>
        <v>327</v>
      </c>
      <c r="AH51" s="1061">
        <v>18</v>
      </c>
      <c r="AI51" s="751">
        <v>8</v>
      </c>
      <c r="AJ51" s="756">
        <f t="shared" si="180"/>
        <v>26</v>
      </c>
      <c r="AK51" s="261" t="s">
        <v>536</v>
      </c>
    </row>
    <row r="52" spans="1:38" ht="15.75" customHeight="1" thickBot="1">
      <c r="A52" s="270"/>
      <c r="B52" s="271" t="s">
        <v>537</v>
      </c>
      <c r="C52" s="1071">
        <v>1</v>
      </c>
      <c r="D52" s="1072">
        <v>1</v>
      </c>
      <c r="E52" s="1072">
        <v>0</v>
      </c>
      <c r="F52" s="1073">
        <v>0</v>
      </c>
      <c r="G52" s="1073">
        <v>0</v>
      </c>
      <c r="H52" s="764">
        <v>0</v>
      </c>
      <c r="I52" s="506">
        <f t="shared" si="188"/>
        <v>2</v>
      </c>
      <c r="J52" s="1074">
        <v>2</v>
      </c>
      <c r="K52" s="1074">
        <v>1</v>
      </c>
      <c r="L52" s="1075">
        <f t="shared" si="182"/>
        <v>5</v>
      </c>
      <c r="M52" s="1076">
        <v>2</v>
      </c>
      <c r="N52" s="764">
        <v>3</v>
      </c>
      <c r="O52" s="765">
        <f t="shared" si="2"/>
        <v>5</v>
      </c>
      <c r="P52" s="1076">
        <v>1</v>
      </c>
      <c r="Q52" s="764">
        <v>2</v>
      </c>
      <c r="R52" s="765">
        <f t="shared" si="183"/>
        <v>3</v>
      </c>
      <c r="S52" s="766">
        <v>2</v>
      </c>
      <c r="T52" s="764">
        <v>3</v>
      </c>
      <c r="U52" s="765">
        <f t="shared" ref="U52" si="221">SUM(S52,T52)</f>
        <v>5</v>
      </c>
      <c r="V52" s="766">
        <v>2</v>
      </c>
      <c r="W52" s="764">
        <v>3</v>
      </c>
      <c r="X52" s="765">
        <f t="shared" ref="X52" si="222">SUM(V52,W52)</f>
        <v>5</v>
      </c>
      <c r="Y52" s="1076">
        <v>2</v>
      </c>
      <c r="Z52" s="764">
        <v>4</v>
      </c>
      <c r="AA52" s="506">
        <f t="shared" ref="AA52" si="223">SUM(Y52,Z52)</f>
        <v>6</v>
      </c>
      <c r="AB52" s="766">
        <v>0</v>
      </c>
      <c r="AC52" s="764">
        <v>5</v>
      </c>
      <c r="AD52" s="765">
        <f t="shared" ref="AD52" si="224">SUM(AB52,AC52)</f>
        <v>5</v>
      </c>
      <c r="AE52" s="766">
        <f t="shared" si="179"/>
        <v>9</v>
      </c>
      <c r="AF52" s="764">
        <f t="shared" si="179"/>
        <v>20</v>
      </c>
      <c r="AG52" s="767">
        <f t="shared" si="179"/>
        <v>29</v>
      </c>
      <c r="AH52" s="1077">
        <v>1</v>
      </c>
      <c r="AI52" s="764">
        <v>1</v>
      </c>
      <c r="AJ52" s="768">
        <f t="shared" si="180"/>
        <v>2</v>
      </c>
      <c r="AK52" s="271" t="s">
        <v>537</v>
      </c>
    </row>
    <row r="53" spans="1:38" ht="15.75" customHeight="1">
      <c r="A53" s="260"/>
      <c r="B53" s="264" t="s">
        <v>538</v>
      </c>
      <c r="C53" s="1055">
        <v>1</v>
      </c>
      <c r="D53" s="1056">
        <v>1</v>
      </c>
      <c r="E53" s="1056">
        <v>1</v>
      </c>
      <c r="F53" s="1057">
        <v>1</v>
      </c>
      <c r="G53" s="1057">
        <v>1</v>
      </c>
      <c r="H53" s="751">
        <v>1</v>
      </c>
      <c r="I53" s="505">
        <f t="shared" si="188"/>
        <v>6</v>
      </c>
      <c r="J53" s="1058">
        <v>0</v>
      </c>
      <c r="K53" s="1058">
        <v>3</v>
      </c>
      <c r="L53" s="1078">
        <f t="shared" si="182"/>
        <v>9</v>
      </c>
      <c r="M53" s="1060">
        <v>18</v>
      </c>
      <c r="N53" s="751">
        <v>9</v>
      </c>
      <c r="O53" s="504">
        <f t="shared" si="2"/>
        <v>27</v>
      </c>
      <c r="P53" s="1060">
        <v>11</v>
      </c>
      <c r="Q53" s="751">
        <v>10</v>
      </c>
      <c r="R53" s="504">
        <f t="shared" si="183"/>
        <v>21</v>
      </c>
      <c r="S53" s="754">
        <v>6</v>
      </c>
      <c r="T53" s="751">
        <v>14</v>
      </c>
      <c r="U53" s="504">
        <f t="shared" ref="U53" si="225">SUM(S53,T53)</f>
        <v>20</v>
      </c>
      <c r="V53" s="754">
        <v>13</v>
      </c>
      <c r="W53" s="751">
        <v>6</v>
      </c>
      <c r="X53" s="504">
        <f t="shared" ref="X53" si="226">SUM(V53,W53)</f>
        <v>19</v>
      </c>
      <c r="Y53" s="1060">
        <v>11</v>
      </c>
      <c r="Z53" s="751">
        <v>13</v>
      </c>
      <c r="AA53" s="505">
        <f t="shared" ref="AA53" si="227">SUM(Y53,Z53)</f>
        <v>24</v>
      </c>
      <c r="AB53" s="754">
        <v>6</v>
      </c>
      <c r="AC53" s="751">
        <v>9</v>
      </c>
      <c r="AD53" s="504">
        <f t="shared" ref="AD53" si="228">SUM(AB53,AC53)</f>
        <v>15</v>
      </c>
      <c r="AE53" s="754">
        <f t="shared" si="179"/>
        <v>65</v>
      </c>
      <c r="AF53" s="751">
        <f t="shared" si="179"/>
        <v>61</v>
      </c>
      <c r="AG53" s="755">
        <f t="shared" si="179"/>
        <v>126</v>
      </c>
      <c r="AH53" s="1061">
        <v>5</v>
      </c>
      <c r="AI53" s="751">
        <v>2</v>
      </c>
      <c r="AJ53" s="756">
        <f t="shared" si="180"/>
        <v>7</v>
      </c>
      <c r="AK53" s="261" t="s">
        <v>538</v>
      </c>
    </row>
    <row r="54" spans="1:38" ht="15.75" customHeight="1">
      <c r="A54" s="260"/>
      <c r="B54" s="261" t="s">
        <v>539</v>
      </c>
      <c r="C54" s="1055">
        <v>2</v>
      </c>
      <c r="D54" s="1056">
        <v>2</v>
      </c>
      <c r="E54" s="1056">
        <v>2</v>
      </c>
      <c r="F54" s="1057">
        <v>2</v>
      </c>
      <c r="G54" s="1057">
        <v>2</v>
      </c>
      <c r="H54" s="751">
        <v>2</v>
      </c>
      <c r="I54" s="505">
        <f t="shared" si="188"/>
        <v>12</v>
      </c>
      <c r="J54" s="1058">
        <v>0</v>
      </c>
      <c r="K54" s="1058">
        <v>2</v>
      </c>
      <c r="L54" s="1059">
        <f>SUM(I54:K54)</f>
        <v>14</v>
      </c>
      <c r="M54" s="1060">
        <v>22</v>
      </c>
      <c r="N54" s="751">
        <v>16</v>
      </c>
      <c r="O54" s="504">
        <f>SUM(M54,N54)</f>
        <v>38</v>
      </c>
      <c r="P54" s="1060">
        <v>19</v>
      </c>
      <c r="Q54" s="751">
        <v>24</v>
      </c>
      <c r="R54" s="504">
        <f>SUM(P54,Q54)</f>
        <v>43</v>
      </c>
      <c r="S54" s="754">
        <v>26</v>
      </c>
      <c r="T54" s="751">
        <v>20</v>
      </c>
      <c r="U54" s="504">
        <f>SUM(S54,T54)</f>
        <v>46</v>
      </c>
      <c r="V54" s="754">
        <v>29</v>
      </c>
      <c r="W54" s="751">
        <v>39</v>
      </c>
      <c r="X54" s="504">
        <f>SUM(V54,W54)</f>
        <v>68</v>
      </c>
      <c r="Y54" s="1060">
        <v>22</v>
      </c>
      <c r="Z54" s="751">
        <v>21</v>
      </c>
      <c r="AA54" s="505">
        <f>SUM(Y54,Z54)</f>
        <v>43</v>
      </c>
      <c r="AB54" s="754">
        <v>29</v>
      </c>
      <c r="AC54" s="751">
        <v>30</v>
      </c>
      <c r="AD54" s="504">
        <f>SUM(AB54,AC54)</f>
        <v>59</v>
      </c>
      <c r="AE54" s="754">
        <f t="shared" si="179"/>
        <v>147</v>
      </c>
      <c r="AF54" s="751">
        <f t="shared" si="179"/>
        <v>150</v>
      </c>
      <c r="AG54" s="755">
        <f t="shared" si="179"/>
        <v>297</v>
      </c>
      <c r="AH54" s="1061">
        <v>3</v>
      </c>
      <c r="AI54" s="751">
        <v>2</v>
      </c>
      <c r="AJ54" s="756">
        <f>SUM(AH54:AI54)</f>
        <v>5</v>
      </c>
      <c r="AK54" s="261" t="s">
        <v>539</v>
      </c>
    </row>
    <row r="55" spans="1:38" ht="15.75" customHeight="1">
      <c r="A55" s="260"/>
      <c r="B55" s="261" t="s">
        <v>540</v>
      </c>
      <c r="C55" s="1055">
        <v>2</v>
      </c>
      <c r="D55" s="1056">
        <v>2</v>
      </c>
      <c r="E55" s="1056">
        <v>3</v>
      </c>
      <c r="F55" s="1057">
        <v>2</v>
      </c>
      <c r="G55" s="1057">
        <v>2</v>
      </c>
      <c r="H55" s="751">
        <v>3</v>
      </c>
      <c r="I55" s="505">
        <f t="shared" si="188"/>
        <v>14</v>
      </c>
      <c r="J55" s="1058">
        <v>0</v>
      </c>
      <c r="K55" s="1058">
        <v>6</v>
      </c>
      <c r="L55" s="1059">
        <f>SUM(I55:K55)</f>
        <v>20</v>
      </c>
      <c r="M55" s="1065">
        <v>41</v>
      </c>
      <c r="N55" s="751">
        <v>24</v>
      </c>
      <c r="O55" s="755">
        <f>SUM(M55,N55)</f>
        <v>65</v>
      </c>
      <c r="P55" s="754">
        <v>40</v>
      </c>
      <c r="Q55" s="751">
        <v>34</v>
      </c>
      <c r="R55" s="504">
        <f>SUM(P55,Q55)</f>
        <v>74</v>
      </c>
      <c r="S55" s="754">
        <v>32</v>
      </c>
      <c r="T55" s="751">
        <v>48</v>
      </c>
      <c r="U55" s="504">
        <f>SUM(S55,T55)</f>
        <v>80</v>
      </c>
      <c r="V55" s="754">
        <v>41</v>
      </c>
      <c r="W55" s="751">
        <v>29</v>
      </c>
      <c r="X55" s="504">
        <f>SUM(V55,W55)</f>
        <v>70</v>
      </c>
      <c r="Y55" s="1060">
        <v>34</v>
      </c>
      <c r="Z55" s="751">
        <v>40</v>
      </c>
      <c r="AA55" s="505">
        <f>SUM(Y55,Z55)</f>
        <v>74</v>
      </c>
      <c r="AB55" s="754">
        <v>43</v>
      </c>
      <c r="AC55" s="751">
        <v>38</v>
      </c>
      <c r="AD55" s="504">
        <f>SUM(AB55,AC55)</f>
        <v>81</v>
      </c>
      <c r="AE55" s="754">
        <f t="shared" si="179"/>
        <v>231</v>
      </c>
      <c r="AF55" s="751">
        <f t="shared" si="179"/>
        <v>213</v>
      </c>
      <c r="AG55" s="755">
        <f t="shared" si="179"/>
        <v>444</v>
      </c>
      <c r="AH55" s="1061">
        <v>24</v>
      </c>
      <c r="AI55" s="751">
        <v>6</v>
      </c>
      <c r="AJ55" s="756">
        <f>SUM(AH55:AI55)</f>
        <v>30</v>
      </c>
      <c r="AK55" s="261" t="s">
        <v>540</v>
      </c>
    </row>
    <row r="56" spans="1:38" ht="15.75" customHeight="1">
      <c r="A56" s="260"/>
      <c r="B56" s="261" t="s">
        <v>541</v>
      </c>
      <c r="C56" s="1055">
        <v>5</v>
      </c>
      <c r="D56" s="1056">
        <v>3</v>
      </c>
      <c r="E56" s="1056">
        <v>4</v>
      </c>
      <c r="F56" s="1057">
        <v>3</v>
      </c>
      <c r="G56" s="1057">
        <v>4</v>
      </c>
      <c r="H56" s="751">
        <v>4</v>
      </c>
      <c r="I56" s="505">
        <f t="shared" si="188"/>
        <v>23</v>
      </c>
      <c r="J56" s="1058">
        <v>0</v>
      </c>
      <c r="K56" s="1058">
        <v>11</v>
      </c>
      <c r="L56" s="1059">
        <f t="shared" si="182"/>
        <v>34</v>
      </c>
      <c r="M56" s="1060">
        <v>77</v>
      </c>
      <c r="N56" s="751">
        <v>72</v>
      </c>
      <c r="O56" s="504">
        <f t="shared" si="2"/>
        <v>149</v>
      </c>
      <c r="P56" s="1060">
        <v>57</v>
      </c>
      <c r="Q56" s="751">
        <v>44</v>
      </c>
      <c r="R56" s="504">
        <f t="shared" ref="R56:R59" si="229">SUM(P56,Q56)</f>
        <v>101</v>
      </c>
      <c r="S56" s="754">
        <v>70</v>
      </c>
      <c r="T56" s="751">
        <v>44</v>
      </c>
      <c r="U56" s="504">
        <f t="shared" ref="U56" si="230">SUM(S56,T56)</f>
        <v>114</v>
      </c>
      <c r="V56" s="754">
        <v>53</v>
      </c>
      <c r="W56" s="751">
        <v>59</v>
      </c>
      <c r="X56" s="504">
        <f t="shared" ref="X56" si="231">SUM(V56,W56)</f>
        <v>112</v>
      </c>
      <c r="Y56" s="1060">
        <v>56</v>
      </c>
      <c r="Z56" s="751">
        <v>57</v>
      </c>
      <c r="AA56" s="505">
        <f t="shared" ref="AA56" si="232">SUM(Y56,Z56)</f>
        <v>113</v>
      </c>
      <c r="AB56" s="754">
        <v>63</v>
      </c>
      <c r="AC56" s="751">
        <v>57</v>
      </c>
      <c r="AD56" s="504">
        <f t="shared" ref="AD56" si="233">SUM(AB56,AC56)</f>
        <v>120</v>
      </c>
      <c r="AE56" s="754">
        <f t="shared" si="179"/>
        <v>376</v>
      </c>
      <c r="AF56" s="751">
        <f t="shared" si="179"/>
        <v>333</v>
      </c>
      <c r="AG56" s="755">
        <f t="shared" si="179"/>
        <v>709</v>
      </c>
      <c r="AH56" s="1061">
        <v>38</v>
      </c>
      <c r="AI56" s="751">
        <v>11</v>
      </c>
      <c r="AJ56" s="756">
        <f t="shared" si="180"/>
        <v>49</v>
      </c>
      <c r="AK56" s="261" t="s">
        <v>541</v>
      </c>
    </row>
    <row r="57" spans="1:38" s="275" customFormat="1" ht="15.75" customHeight="1">
      <c r="A57" s="272"/>
      <c r="B57" s="273" t="s">
        <v>542</v>
      </c>
      <c r="C57" s="1079">
        <v>0</v>
      </c>
      <c r="D57" s="1080">
        <v>0</v>
      </c>
      <c r="E57" s="1080">
        <v>0</v>
      </c>
      <c r="F57" s="1081">
        <v>0</v>
      </c>
      <c r="G57" s="1081">
        <v>0</v>
      </c>
      <c r="H57" s="769">
        <v>1</v>
      </c>
      <c r="I57" s="507">
        <f t="shared" si="188"/>
        <v>1</v>
      </c>
      <c r="J57" s="1082">
        <v>0</v>
      </c>
      <c r="K57" s="1082">
        <v>1</v>
      </c>
      <c r="L57" s="1083">
        <f t="shared" si="182"/>
        <v>2</v>
      </c>
      <c r="M57" s="1084">
        <v>0</v>
      </c>
      <c r="N57" s="769">
        <v>0</v>
      </c>
      <c r="O57" s="770">
        <f t="shared" si="2"/>
        <v>0</v>
      </c>
      <c r="P57" s="1084">
        <v>0</v>
      </c>
      <c r="Q57" s="769">
        <v>0</v>
      </c>
      <c r="R57" s="770">
        <f t="shared" si="229"/>
        <v>0</v>
      </c>
      <c r="S57" s="771">
        <v>0</v>
      </c>
      <c r="T57" s="769">
        <v>0</v>
      </c>
      <c r="U57" s="770">
        <f t="shared" ref="U57" si="234">SUM(S57,T57)</f>
        <v>0</v>
      </c>
      <c r="V57" s="771">
        <v>0</v>
      </c>
      <c r="W57" s="769">
        <v>0</v>
      </c>
      <c r="X57" s="770">
        <f t="shared" ref="X57" si="235">SUM(V57,W57)</f>
        <v>0</v>
      </c>
      <c r="Y57" s="1084">
        <v>0</v>
      </c>
      <c r="Z57" s="769">
        <v>0</v>
      </c>
      <c r="AA57" s="507">
        <f t="shared" ref="AA57" si="236">SUM(Y57,Z57)</f>
        <v>0</v>
      </c>
      <c r="AB57" s="771">
        <v>2</v>
      </c>
      <c r="AC57" s="769">
        <v>0</v>
      </c>
      <c r="AD57" s="770">
        <f t="shared" ref="AD57" si="237">SUM(AB57,AC57)</f>
        <v>2</v>
      </c>
      <c r="AE57" s="771">
        <f t="shared" si="179"/>
        <v>2</v>
      </c>
      <c r="AF57" s="769">
        <f t="shared" si="179"/>
        <v>0</v>
      </c>
      <c r="AG57" s="772">
        <f t="shared" si="179"/>
        <v>2</v>
      </c>
      <c r="AH57" s="1085">
        <v>1</v>
      </c>
      <c r="AI57" s="769">
        <v>0</v>
      </c>
      <c r="AJ57" s="773">
        <f t="shared" si="180"/>
        <v>1</v>
      </c>
      <c r="AK57" s="274" t="s">
        <v>542</v>
      </c>
    </row>
    <row r="58" spans="1:38" ht="15.75" customHeight="1">
      <c r="A58" s="260"/>
      <c r="B58" s="276" t="s">
        <v>543</v>
      </c>
      <c r="C58" s="1055">
        <v>1</v>
      </c>
      <c r="D58" s="1056">
        <v>0</v>
      </c>
      <c r="E58" s="1056">
        <v>0</v>
      </c>
      <c r="F58" s="1057">
        <v>0</v>
      </c>
      <c r="G58" s="1057">
        <v>0</v>
      </c>
      <c r="H58" s="751">
        <v>1</v>
      </c>
      <c r="I58" s="505">
        <f t="shared" si="188"/>
        <v>2</v>
      </c>
      <c r="J58" s="1058">
        <v>2</v>
      </c>
      <c r="K58" s="1058">
        <v>3</v>
      </c>
      <c r="L58" s="1059">
        <f t="shared" si="182"/>
        <v>7</v>
      </c>
      <c r="M58" s="1060">
        <v>2</v>
      </c>
      <c r="N58" s="751">
        <v>2</v>
      </c>
      <c r="O58" s="504">
        <f t="shared" si="2"/>
        <v>4</v>
      </c>
      <c r="P58" s="1060">
        <v>5</v>
      </c>
      <c r="Q58" s="751">
        <v>3</v>
      </c>
      <c r="R58" s="504">
        <f t="shared" si="229"/>
        <v>8</v>
      </c>
      <c r="S58" s="754">
        <v>6</v>
      </c>
      <c r="T58" s="751">
        <v>4</v>
      </c>
      <c r="U58" s="504">
        <f t="shared" ref="U58" si="238">SUM(S58,T58)</f>
        <v>10</v>
      </c>
      <c r="V58" s="754">
        <v>5</v>
      </c>
      <c r="W58" s="751">
        <v>4</v>
      </c>
      <c r="X58" s="504">
        <f t="shared" ref="X58" si="239">SUM(V58,W58)</f>
        <v>9</v>
      </c>
      <c r="Y58" s="1060">
        <v>3</v>
      </c>
      <c r="Z58" s="751">
        <v>3</v>
      </c>
      <c r="AA58" s="505">
        <f t="shared" ref="AA58" si="240">SUM(Y58,Z58)</f>
        <v>6</v>
      </c>
      <c r="AB58" s="754">
        <v>7</v>
      </c>
      <c r="AC58" s="751">
        <v>3</v>
      </c>
      <c r="AD58" s="504">
        <f t="shared" ref="AD58" si="241">SUM(AB58,AC58)</f>
        <v>10</v>
      </c>
      <c r="AE58" s="754">
        <f t="shared" si="179"/>
        <v>28</v>
      </c>
      <c r="AF58" s="751">
        <f t="shared" si="179"/>
        <v>19</v>
      </c>
      <c r="AG58" s="755">
        <f t="shared" si="179"/>
        <v>47</v>
      </c>
      <c r="AH58" s="1061">
        <v>3</v>
      </c>
      <c r="AI58" s="751">
        <v>2</v>
      </c>
      <c r="AJ58" s="756">
        <f t="shared" si="180"/>
        <v>5</v>
      </c>
      <c r="AK58" s="276" t="s">
        <v>543</v>
      </c>
    </row>
    <row r="59" spans="1:38" ht="15.75" customHeight="1">
      <c r="A59" s="260"/>
      <c r="B59" s="261" t="s">
        <v>544</v>
      </c>
      <c r="C59" s="1055">
        <v>0</v>
      </c>
      <c r="D59" s="1056">
        <v>0</v>
      </c>
      <c r="E59" s="1056">
        <v>1</v>
      </c>
      <c r="F59" s="1057">
        <v>0</v>
      </c>
      <c r="G59" s="1057">
        <v>0</v>
      </c>
      <c r="H59" s="751">
        <v>1</v>
      </c>
      <c r="I59" s="505">
        <f t="shared" si="188"/>
        <v>2</v>
      </c>
      <c r="J59" s="1058">
        <v>2</v>
      </c>
      <c r="K59" s="1058">
        <v>1</v>
      </c>
      <c r="L59" s="1059">
        <f t="shared" si="182"/>
        <v>5</v>
      </c>
      <c r="M59" s="1060">
        <v>0</v>
      </c>
      <c r="N59" s="751">
        <v>2</v>
      </c>
      <c r="O59" s="504">
        <f t="shared" si="2"/>
        <v>2</v>
      </c>
      <c r="P59" s="1060">
        <v>4</v>
      </c>
      <c r="Q59" s="751">
        <v>1</v>
      </c>
      <c r="R59" s="504">
        <f t="shared" si="229"/>
        <v>5</v>
      </c>
      <c r="S59" s="754">
        <v>3</v>
      </c>
      <c r="T59" s="751">
        <v>3</v>
      </c>
      <c r="U59" s="504">
        <f t="shared" ref="U59" si="242">SUM(S59,T59)</f>
        <v>6</v>
      </c>
      <c r="V59" s="754">
        <v>1</v>
      </c>
      <c r="W59" s="751">
        <v>3</v>
      </c>
      <c r="X59" s="504">
        <f t="shared" ref="X59" si="243">SUM(V59,W59)</f>
        <v>4</v>
      </c>
      <c r="Y59" s="1060">
        <v>2</v>
      </c>
      <c r="Z59" s="751">
        <v>4</v>
      </c>
      <c r="AA59" s="505">
        <f t="shared" ref="AA59" si="244">SUM(Y59,Z59)</f>
        <v>6</v>
      </c>
      <c r="AB59" s="754">
        <v>2</v>
      </c>
      <c r="AC59" s="751">
        <v>6</v>
      </c>
      <c r="AD59" s="504">
        <f t="shared" ref="AD59" si="245">SUM(AB59,AC59)</f>
        <v>8</v>
      </c>
      <c r="AE59" s="754">
        <f t="shared" si="179"/>
        <v>12</v>
      </c>
      <c r="AF59" s="751">
        <f t="shared" si="179"/>
        <v>19</v>
      </c>
      <c r="AG59" s="755">
        <f t="shared" si="179"/>
        <v>31</v>
      </c>
      <c r="AH59" s="1061">
        <v>1</v>
      </c>
      <c r="AI59" s="751">
        <v>0</v>
      </c>
      <c r="AJ59" s="756">
        <f t="shared" si="180"/>
        <v>1</v>
      </c>
      <c r="AK59" s="261" t="s">
        <v>544</v>
      </c>
    </row>
    <row r="60" spans="1:38" ht="15.75" customHeight="1">
      <c r="A60" s="260"/>
      <c r="B60" s="261" t="s">
        <v>12</v>
      </c>
      <c r="C60" s="1055">
        <v>1</v>
      </c>
      <c r="D60" s="1056">
        <v>1</v>
      </c>
      <c r="E60" s="1056">
        <v>1</v>
      </c>
      <c r="F60" s="1057">
        <v>1</v>
      </c>
      <c r="G60" s="1057">
        <v>1</v>
      </c>
      <c r="H60" s="751">
        <v>1</v>
      </c>
      <c r="I60" s="505">
        <f t="shared" si="188"/>
        <v>6</v>
      </c>
      <c r="J60" s="1058">
        <v>0</v>
      </c>
      <c r="K60" s="1058">
        <v>2</v>
      </c>
      <c r="L60" s="1059">
        <f t="shared" si="182"/>
        <v>8</v>
      </c>
      <c r="M60" s="1060">
        <v>8</v>
      </c>
      <c r="N60" s="751">
        <v>10</v>
      </c>
      <c r="O60" s="504">
        <f t="shared" si="2"/>
        <v>18</v>
      </c>
      <c r="P60" s="1060">
        <v>7</v>
      </c>
      <c r="Q60" s="751">
        <v>14</v>
      </c>
      <c r="R60" s="504">
        <f>SUM(P60,Q60)</f>
        <v>21</v>
      </c>
      <c r="S60" s="754">
        <v>13</v>
      </c>
      <c r="T60" s="751">
        <v>6</v>
      </c>
      <c r="U60" s="504">
        <f>SUM(S60,T60)</f>
        <v>19</v>
      </c>
      <c r="V60" s="754">
        <v>12</v>
      </c>
      <c r="W60" s="751">
        <v>5</v>
      </c>
      <c r="X60" s="504">
        <f t="shared" ref="X60" si="246">SUM(V60,W60)</f>
        <v>17</v>
      </c>
      <c r="Y60" s="1060">
        <v>17</v>
      </c>
      <c r="Z60" s="751">
        <v>13</v>
      </c>
      <c r="AA60" s="505">
        <f t="shared" ref="AA60" si="247">SUM(Y60,Z60)</f>
        <v>30</v>
      </c>
      <c r="AB60" s="754">
        <v>13</v>
      </c>
      <c r="AC60" s="751">
        <v>16</v>
      </c>
      <c r="AD60" s="504">
        <f t="shared" ref="AD60" si="248">SUM(AB60,AC60)</f>
        <v>29</v>
      </c>
      <c r="AE60" s="754">
        <f t="shared" si="179"/>
        <v>70</v>
      </c>
      <c r="AF60" s="751">
        <f t="shared" si="179"/>
        <v>64</v>
      </c>
      <c r="AG60" s="755">
        <f t="shared" si="179"/>
        <v>134</v>
      </c>
      <c r="AH60" s="1061">
        <v>8</v>
      </c>
      <c r="AI60" s="751">
        <v>2</v>
      </c>
      <c r="AJ60" s="756">
        <f t="shared" si="180"/>
        <v>10</v>
      </c>
      <c r="AK60" s="261" t="s">
        <v>12</v>
      </c>
      <c r="AL60" s="28"/>
    </row>
    <row r="61" spans="1:38" ht="15.75" customHeight="1">
      <c r="A61" s="260"/>
      <c r="B61" s="261" t="s">
        <v>545</v>
      </c>
      <c r="C61" s="1055">
        <v>1</v>
      </c>
      <c r="D61" s="1056">
        <v>2</v>
      </c>
      <c r="E61" s="1056">
        <v>1</v>
      </c>
      <c r="F61" s="1057">
        <v>1</v>
      </c>
      <c r="G61" s="1057">
        <v>2</v>
      </c>
      <c r="H61" s="751">
        <v>1</v>
      </c>
      <c r="I61" s="505">
        <f t="shared" si="188"/>
        <v>8</v>
      </c>
      <c r="J61" s="1058">
        <v>0</v>
      </c>
      <c r="K61" s="1058">
        <v>6</v>
      </c>
      <c r="L61" s="1059">
        <f t="shared" si="182"/>
        <v>14</v>
      </c>
      <c r="M61" s="1060">
        <v>12</v>
      </c>
      <c r="N61" s="751">
        <v>16</v>
      </c>
      <c r="O61" s="504">
        <f t="shared" si="2"/>
        <v>28</v>
      </c>
      <c r="P61" s="1060">
        <v>24</v>
      </c>
      <c r="Q61" s="751">
        <v>25</v>
      </c>
      <c r="R61" s="504">
        <f t="shared" ref="R61:R74" si="249">SUM(P61,Q61)</f>
        <v>49</v>
      </c>
      <c r="S61" s="754">
        <v>18</v>
      </c>
      <c r="T61" s="751">
        <v>16</v>
      </c>
      <c r="U61" s="504">
        <f t="shared" ref="U61" si="250">SUM(S61,T61)</f>
        <v>34</v>
      </c>
      <c r="V61" s="754">
        <v>21</v>
      </c>
      <c r="W61" s="751">
        <v>15</v>
      </c>
      <c r="X61" s="504">
        <f t="shared" ref="X61" si="251">SUM(V61,W61)</f>
        <v>36</v>
      </c>
      <c r="Y61" s="1060">
        <v>29</v>
      </c>
      <c r="Z61" s="751">
        <v>22</v>
      </c>
      <c r="AA61" s="505">
        <f t="shared" ref="AA61" si="252">SUM(Y61,Z61)</f>
        <v>51</v>
      </c>
      <c r="AB61" s="754">
        <v>17</v>
      </c>
      <c r="AC61" s="751">
        <v>20</v>
      </c>
      <c r="AD61" s="504">
        <f t="shared" ref="AD61" si="253">SUM(AB61,AC61)</f>
        <v>37</v>
      </c>
      <c r="AE61" s="754">
        <f t="shared" si="179"/>
        <v>121</v>
      </c>
      <c r="AF61" s="751">
        <f t="shared" si="179"/>
        <v>114</v>
      </c>
      <c r="AG61" s="755">
        <f t="shared" si="179"/>
        <v>235</v>
      </c>
      <c r="AH61" s="1061">
        <v>19</v>
      </c>
      <c r="AI61" s="751">
        <v>7</v>
      </c>
      <c r="AJ61" s="756">
        <f t="shared" si="180"/>
        <v>26</v>
      </c>
      <c r="AK61" s="261" t="s">
        <v>545</v>
      </c>
    </row>
    <row r="62" spans="1:38" ht="15.75" customHeight="1">
      <c r="A62" s="260"/>
      <c r="B62" s="261" t="s">
        <v>546</v>
      </c>
      <c r="C62" s="1055">
        <v>1</v>
      </c>
      <c r="D62" s="1056">
        <v>1</v>
      </c>
      <c r="E62" s="1056">
        <v>0</v>
      </c>
      <c r="F62" s="1057">
        <v>0</v>
      </c>
      <c r="G62" s="1057">
        <v>0</v>
      </c>
      <c r="H62" s="751">
        <v>0</v>
      </c>
      <c r="I62" s="505">
        <f t="shared" si="188"/>
        <v>2</v>
      </c>
      <c r="J62" s="1058">
        <v>2</v>
      </c>
      <c r="K62" s="1058">
        <v>0</v>
      </c>
      <c r="L62" s="1059">
        <f t="shared" si="182"/>
        <v>4</v>
      </c>
      <c r="M62" s="1060">
        <v>2</v>
      </c>
      <c r="N62" s="751">
        <v>7</v>
      </c>
      <c r="O62" s="504">
        <f t="shared" si="2"/>
        <v>9</v>
      </c>
      <c r="P62" s="1060">
        <v>3</v>
      </c>
      <c r="Q62" s="751">
        <v>4</v>
      </c>
      <c r="R62" s="504">
        <f t="shared" si="249"/>
        <v>7</v>
      </c>
      <c r="S62" s="754">
        <v>3</v>
      </c>
      <c r="T62" s="751">
        <v>0</v>
      </c>
      <c r="U62" s="504">
        <f t="shared" ref="U62" si="254">SUM(S62,T62)</f>
        <v>3</v>
      </c>
      <c r="V62" s="754">
        <v>1</v>
      </c>
      <c r="W62" s="751">
        <v>2</v>
      </c>
      <c r="X62" s="504">
        <f t="shared" ref="X62" si="255">SUM(V62,W62)</f>
        <v>3</v>
      </c>
      <c r="Y62" s="1060">
        <v>2</v>
      </c>
      <c r="Z62" s="751">
        <v>1</v>
      </c>
      <c r="AA62" s="505">
        <f t="shared" ref="AA62" si="256">SUM(Y62,Z62)</f>
        <v>3</v>
      </c>
      <c r="AB62" s="754">
        <v>1</v>
      </c>
      <c r="AC62" s="751">
        <v>6</v>
      </c>
      <c r="AD62" s="504">
        <f t="shared" ref="AD62" si="257">SUM(AB62,AC62)</f>
        <v>7</v>
      </c>
      <c r="AE62" s="754">
        <f t="shared" si="179"/>
        <v>12</v>
      </c>
      <c r="AF62" s="751">
        <f t="shared" si="179"/>
        <v>20</v>
      </c>
      <c r="AG62" s="755">
        <f t="shared" si="179"/>
        <v>32</v>
      </c>
      <c r="AH62" s="1061">
        <v>0</v>
      </c>
      <c r="AI62" s="751">
        <v>0</v>
      </c>
      <c r="AJ62" s="756">
        <f t="shared" si="180"/>
        <v>0</v>
      </c>
      <c r="AK62" s="261" t="s">
        <v>546</v>
      </c>
    </row>
    <row r="63" spans="1:38" ht="15.75" customHeight="1">
      <c r="A63" s="260"/>
      <c r="B63" s="261" t="s">
        <v>547</v>
      </c>
      <c r="C63" s="1055">
        <v>1</v>
      </c>
      <c r="D63" s="1056">
        <v>2</v>
      </c>
      <c r="E63" s="1056">
        <v>1</v>
      </c>
      <c r="F63" s="1057">
        <v>2</v>
      </c>
      <c r="G63" s="1057">
        <v>2</v>
      </c>
      <c r="H63" s="751">
        <v>2</v>
      </c>
      <c r="I63" s="505">
        <f t="shared" si="188"/>
        <v>10</v>
      </c>
      <c r="J63" s="1058">
        <v>0</v>
      </c>
      <c r="K63" s="1058">
        <v>2</v>
      </c>
      <c r="L63" s="1059">
        <f t="shared" si="182"/>
        <v>12</v>
      </c>
      <c r="M63" s="1060">
        <v>14</v>
      </c>
      <c r="N63" s="751">
        <v>12</v>
      </c>
      <c r="O63" s="504">
        <f t="shared" si="2"/>
        <v>26</v>
      </c>
      <c r="P63" s="1060">
        <v>18</v>
      </c>
      <c r="Q63" s="751">
        <v>20</v>
      </c>
      <c r="R63" s="504">
        <f t="shared" si="249"/>
        <v>38</v>
      </c>
      <c r="S63" s="754">
        <v>18</v>
      </c>
      <c r="T63" s="751">
        <v>13</v>
      </c>
      <c r="U63" s="504">
        <f t="shared" ref="U63" si="258">SUM(S63,T63)</f>
        <v>31</v>
      </c>
      <c r="V63" s="754">
        <v>23</v>
      </c>
      <c r="W63" s="751">
        <v>22</v>
      </c>
      <c r="X63" s="504">
        <f t="shared" ref="X63" si="259">SUM(V63,W63)</f>
        <v>45</v>
      </c>
      <c r="Y63" s="1060">
        <v>24</v>
      </c>
      <c r="Z63" s="751">
        <v>15</v>
      </c>
      <c r="AA63" s="505">
        <f t="shared" ref="AA63" si="260">SUM(Y63,Z63)</f>
        <v>39</v>
      </c>
      <c r="AB63" s="754">
        <v>27</v>
      </c>
      <c r="AC63" s="751">
        <v>20</v>
      </c>
      <c r="AD63" s="504">
        <f t="shared" ref="AD63" si="261">SUM(AB63,AC63)</f>
        <v>47</v>
      </c>
      <c r="AE63" s="754">
        <f t="shared" si="179"/>
        <v>124</v>
      </c>
      <c r="AF63" s="751">
        <f t="shared" si="179"/>
        <v>102</v>
      </c>
      <c r="AG63" s="755">
        <f t="shared" si="179"/>
        <v>226</v>
      </c>
      <c r="AH63" s="1061">
        <v>11</v>
      </c>
      <c r="AI63" s="751">
        <v>2</v>
      </c>
      <c r="AJ63" s="756">
        <f t="shared" si="180"/>
        <v>13</v>
      </c>
      <c r="AK63" s="261" t="s">
        <v>547</v>
      </c>
    </row>
    <row r="64" spans="1:38" ht="15.75" customHeight="1">
      <c r="A64" s="260"/>
      <c r="B64" s="261" t="s">
        <v>548</v>
      </c>
      <c r="C64" s="1055">
        <v>1</v>
      </c>
      <c r="D64" s="1056">
        <v>0</v>
      </c>
      <c r="E64" s="1056">
        <v>0</v>
      </c>
      <c r="F64" s="1057">
        <v>1</v>
      </c>
      <c r="G64" s="1057">
        <v>1</v>
      </c>
      <c r="H64" s="751">
        <v>1</v>
      </c>
      <c r="I64" s="505">
        <f t="shared" si="181"/>
        <v>4</v>
      </c>
      <c r="J64" s="1058">
        <v>1</v>
      </c>
      <c r="K64" s="1058">
        <v>1</v>
      </c>
      <c r="L64" s="1059">
        <f t="shared" si="182"/>
        <v>6</v>
      </c>
      <c r="M64" s="1060">
        <v>4</v>
      </c>
      <c r="N64" s="751">
        <v>1</v>
      </c>
      <c r="O64" s="504">
        <f t="shared" si="2"/>
        <v>5</v>
      </c>
      <c r="P64" s="1060">
        <v>2</v>
      </c>
      <c r="Q64" s="751">
        <v>3</v>
      </c>
      <c r="R64" s="504">
        <f t="shared" si="249"/>
        <v>5</v>
      </c>
      <c r="S64" s="754">
        <v>5</v>
      </c>
      <c r="T64" s="751">
        <v>2</v>
      </c>
      <c r="U64" s="504">
        <f t="shared" ref="U64" si="262">SUM(S64,T64)</f>
        <v>7</v>
      </c>
      <c r="V64" s="754">
        <v>3</v>
      </c>
      <c r="W64" s="751">
        <v>1</v>
      </c>
      <c r="X64" s="504">
        <f t="shared" ref="X64" si="263">SUM(V64,W64)</f>
        <v>4</v>
      </c>
      <c r="Y64" s="1060">
        <v>9</v>
      </c>
      <c r="Z64" s="751">
        <v>4</v>
      </c>
      <c r="AA64" s="505">
        <f t="shared" ref="AA64" si="264">SUM(Y64,Z64)</f>
        <v>13</v>
      </c>
      <c r="AB64" s="754">
        <v>4</v>
      </c>
      <c r="AC64" s="751">
        <v>3</v>
      </c>
      <c r="AD64" s="504">
        <f t="shared" ref="AD64" si="265">SUM(AB64,AC64)</f>
        <v>7</v>
      </c>
      <c r="AE64" s="754">
        <f t="shared" si="179"/>
        <v>27</v>
      </c>
      <c r="AF64" s="751">
        <f t="shared" si="179"/>
        <v>14</v>
      </c>
      <c r="AG64" s="755">
        <f t="shared" si="179"/>
        <v>41</v>
      </c>
      <c r="AH64" s="1061">
        <v>2</v>
      </c>
      <c r="AI64" s="751">
        <v>1</v>
      </c>
      <c r="AJ64" s="756">
        <f t="shared" si="180"/>
        <v>3</v>
      </c>
      <c r="AK64" s="261" t="s">
        <v>548</v>
      </c>
    </row>
    <row r="65" spans="1:38" ht="15.75" customHeight="1">
      <c r="A65" s="260"/>
      <c r="B65" s="261" t="s">
        <v>836</v>
      </c>
      <c r="C65" s="1055">
        <v>1</v>
      </c>
      <c r="D65" s="1056">
        <v>1</v>
      </c>
      <c r="E65" s="1056">
        <v>1</v>
      </c>
      <c r="F65" s="1057">
        <v>1</v>
      </c>
      <c r="G65" s="1057">
        <v>1</v>
      </c>
      <c r="H65" s="751">
        <v>1</v>
      </c>
      <c r="I65" s="505">
        <f>SUM(C65:H65)</f>
        <v>6</v>
      </c>
      <c r="J65" s="1058">
        <v>0</v>
      </c>
      <c r="K65" s="1058">
        <v>2</v>
      </c>
      <c r="L65" s="1059">
        <f t="shared" si="182"/>
        <v>8</v>
      </c>
      <c r="M65" s="1060">
        <v>11</v>
      </c>
      <c r="N65" s="751">
        <v>8</v>
      </c>
      <c r="O65" s="504">
        <f t="shared" si="2"/>
        <v>19</v>
      </c>
      <c r="P65" s="1060">
        <v>12</v>
      </c>
      <c r="Q65" s="751">
        <v>9</v>
      </c>
      <c r="R65" s="504">
        <f t="shared" si="249"/>
        <v>21</v>
      </c>
      <c r="S65" s="754">
        <v>14</v>
      </c>
      <c r="T65" s="751">
        <v>10</v>
      </c>
      <c r="U65" s="504">
        <f t="shared" ref="U65:U97" si="266">SUM(S65,T65)</f>
        <v>24</v>
      </c>
      <c r="V65" s="754">
        <v>12</v>
      </c>
      <c r="W65" s="751">
        <v>19</v>
      </c>
      <c r="X65" s="504">
        <f t="shared" ref="X65:X97" si="267">SUM(V65,W65)</f>
        <v>31</v>
      </c>
      <c r="Y65" s="1060">
        <v>14</v>
      </c>
      <c r="Z65" s="751">
        <v>14</v>
      </c>
      <c r="AA65" s="505">
        <f t="shared" ref="AA65:AA97" si="268">SUM(Y65,Z65)</f>
        <v>28</v>
      </c>
      <c r="AB65" s="754">
        <v>9</v>
      </c>
      <c r="AC65" s="751">
        <v>15</v>
      </c>
      <c r="AD65" s="504">
        <f t="shared" ref="AD65:AD97" si="269">SUM(AB65,AC65)</f>
        <v>24</v>
      </c>
      <c r="AE65" s="754">
        <f t="shared" si="179"/>
        <v>72</v>
      </c>
      <c r="AF65" s="751">
        <f t="shared" si="179"/>
        <v>75</v>
      </c>
      <c r="AG65" s="755">
        <f t="shared" si="179"/>
        <v>147</v>
      </c>
      <c r="AH65" s="1061">
        <v>3</v>
      </c>
      <c r="AI65" s="751">
        <v>1</v>
      </c>
      <c r="AJ65" s="756">
        <f t="shared" si="180"/>
        <v>4</v>
      </c>
      <c r="AK65" s="261" t="s">
        <v>836</v>
      </c>
      <c r="AL65" s="708"/>
    </row>
    <row r="66" spans="1:38" s="275" customFormat="1" ht="15.75" customHeight="1">
      <c r="A66" s="272"/>
      <c r="B66" s="277" t="s">
        <v>549</v>
      </c>
      <c r="C66" s="1079">
        <v>0</v>
      </c>
      <c r="D66" s="1080">
        <v>0</v>
      </c>
      <c r="E66" s="1080">
        <v>0</v>
      </c>
      <c r="F66" s="1081">
        <v>0</v>
      </c>
      <c r="G66" s="1081">
        <v>0</v>
      </c>
      <c r="H66" s="769">
        <v>0</v>
      </c>
      <c r="I66" s="507">
        <f>SUM(C66:H66)</f>
        <v>0</v>
      </c>
      <c r="J66" s="1082">
        <v>0</v>
      </c>
      <c r="K66" s="1082">
        <v>0</v>
      </c>
      <c r="L66" s="1083">
        <f t="shared" si="182"/>
        <v>0</v>
      </c>
      <c r="M66" s="1084">
        <v>0</v>
      </c>
      <c r="N66" s="769">
        <v>0</v>
      </c>
      <c r="O66" s="770">
        <f t="shared" si="2"/>
        <v>0</v>
      </c>
      <c r="P66" s="1084">
        <v>0</v>
      </c>
      <c r="Q66" s="769">
        <v>0</v>
      </c>
      <c r="R66" s="770">
        <f t="shared" si="249"/>
        <v>0</v>
      </c>
      <c r="S66" s="771">
        <v>0</v>
      </c>
      <c r="T66" s="769">
        <v>0</v>
      </c>
      <c r="U66" s="770">
        <f t="shared" si="266"/>
        <v>0</v>
      </c>
      <c r="V66" s="771">
        <v>0</v>
      </c>
      <c r="W66" s="769">
        <v>0</v>
      </c>
      <c r="X66" s="770">
        <f t="shared" si="267"/>
        <v>0</v>
      </c>
      <c r="Y66" s="1084">
        <v>0</v>
      </c>
      <c r="Z66" s="769">
        <v>0</v>
      </c>
      <c r="AA66" s="507">
        <f t="shared" si="268"/>
        <v>0</v>
      </c>
      <c r="AB66" s="771">
        <v>0</v>
      </c>
      <c r="AC66" s="769">
        <v>0</v>
      </c>
      <c r="AD66" s="770">
        <f t="shared" si="269"/>
        <v>0</v>
      </c>
      <c r="AE66" s="771">
        <f t="shared" si="179"/>
        <v>0</v>
      </c>
      <c r="AF66" s="769">
        <f t="shared" si="179"/>
        <v>0</v>
      </c>
      <c r="AG66" s="772">
        <f t="shared" si="179"/>
        <v>0</v>
      </c>
      <c r="AH66" s="1085">
        <v>0</v>
      </c>
      <c r="AI66" s="769">
        <v>0</v>
      </c>
      <c r="AJ66" s="773">
        <f t="shared" si="180"/>
        <v>0</v>
      </c>
      <c r="AK66" s="277" t="s">
        <v>549</v>
      </c>
    </row>
    <row r="67" spans="1:38" ht="15.75" customHeight="1">
      <c r="A67" s="260"/>
      <c r="B67" s="261" t="s">
        <v>550</v>
      </c>
      <c r="C67" s="1055">
        <v>1</v>
      </c>
      <c r="D67" s="1056">
        <v>1</v>
      </c>
      <c r="E67" s="1056">
        <v>1</v>
      </c>
      <c r="F67" s="1057">
        <v>1</v>
      </c>
      <c r="G67" s="1057">
        <v>1</v>
      </c>
      <c r="H67" s="751">
        <v>1</v>
      </c>
      <c r="I67" s="505">
        <f>SUM(C67:H67)</f>
        <v>6</v>
      </c>
      <c r="J67" s="1058">
        <v>0</v>
      </c>
      <c r="K67" s="1058">
        <v>2</v>
      </c>
      <c r="L67" s="1059">
        <f t="shared" si="182"/>
        <v>8</v>
      </c>
      <c r="M67" s="1060">
        <v>4</v>
      </c>
      <c r="N67" s="751">
        <v>5</v>
      </c>
      <c r="O67" s="504">
        <f t="shared" si="2"/>
        <v>9</v>
      </c>
      <c r="P67" s="1060">
        <v>1</v>
      </c>
      <c r="Q67" s="751">
        <v>8</v>
      </c>
      <c r="R67" s="504">
        <f t="shared" si="249"/>
        <v>9</v>
      </c>
      <c r="S67" s="754">
        <v>5</v>
      </c>
      <c r="T67" s="751">
        <v>4</v>
      </c>
      <c r="U67" s="504">
        <f t="shared" si="266"/>
        <v>9</v>
      </c>
      <c r="V67" s="754">
        <v>9</v>
      </c>
      <c r="W67" s="751">
        <v>8</v>
      </c>
      <c r="X67" s="504">
        <f t="shared" si="267"/>
        <v>17</v>
      </c>
      <c r="Y67" s="1060">
        <v>5</v>
      </c>
      <c r="Z67" s="751">
        <v>9</v>
      </c>
      <c r="AA67" s="505">
        <f t="shared" si="268"/>
        <v>14</v>
      </c>
      <c r="AB67" s="754">
        <v>6</v>
      </c>
      <c r="AC67" s="751">
        <v>5</v>
      </c>
      <c r="AD67" s="504">
        <f t="shared" si="269"/>
        <v>11</v>
      </c>
      <c r="AE67" s="754">
        <f t="shared" si="179"/>
        <v>30</v>
      </c>
      <c r="AF67" s="751">
        <f t="shared" si="179"/>
        <v>39</v>
      </c>
      <c r="AG67" s="755">
        <f t="shared" si="179"/>
        <v>69</v>
      </c>
      <c r="AH67" s="1061">
        <v>5</v>
      </c>
      <c r="AI67" s="751">
        <v>2</v>
      </c>
      <c r="AJ67" s="756">
        <f t="shared" si="180"/>
        <v>7</v>
      </c>
      <c r="AK67" s="261" t="s">
        <v>550</v>
      </c>
    </row>
    <row r="68" spans="1:38" ht="15.75" customHeight="1">
      <c r="A68" s="260"/>
      <c r="B68" s="261" t="s">
        <v>551</v>
      </c>
      <c r="C68" s="1055">
        <v>0</v>
      </c>
      <c r="D68" s="1056">
        <v>0</v>
      </c>
      <c r="E68" s="1056">
        <v>0</v>
      </c>
      <c r="F68" s="1057">
        <v>1</v>
      </c>
      <c r="G68" s="1057">
        <v>0</v>
      </c>
      <c r="H68" s="751">
        <v>0</v>
      </c>
      <c r="I68" s="505">
        <f>SUM(C68:H68)</f>
        <v>1</v>
      </c>
      <c r="J68" s="1058">
        <v>2</v>
      </c>
      <c r="K68" s="1058">
        <v>0</v>
      </c>
      <c r="L68" s="1059">
        <f t="shared" si="182"/>
        <v>3</v>
      </c>
      <c r="M68" s="1060">
        <v>0</v>
      </c>
      <c r="N68" s="751">
        <v>1</v>
      </c>
      <c r="O68" s="504">
        <f t="shared" ref="O68:O97" si="270">SUM(M68,N68)</f>
        <v>1</v>
      </c>
      <c r="P68" s="1060">
        <v>0</v>
      </c>
      <c r="Q68" s="751">
        <v>1</v>
      </c>
      <c r="R68" s="504">
        <f t="shared" si="249"/>
        <v>1</v>
      </c>
      <c r="S68" s="754">
        <v>0</v>
      </c>
      <c r="T68" s="751">
        <v>0</v>
      </c>
      <c r="U68" s="504">
        <f t="shared" si="266"/>
        <v>0</v>
      </c>
      <c r="V68" s="754">
        <v>0</v>
      </c>
      <c r="W68" s="751">
        <v>1</v>
      </c>
      <c r="X68" s="504">
        <f t="shared" si="267"/>
        <v>1</v>
      </c>
      <c r="Y68" s="1060">
        <v>2</v>
      </c>
      <c r="Z68" s="751">
        <v>0</v>
      </c>
      <c r="AA68" s="505">
        <f t="shared" si="268"/>
        <v>2</v>
      </c>
      <c r="AB68" s="754">
        <v>0</v>
      </c>
      <c r="AC68" s="751">
        <v>1</v>
      </c>
      <c r="AD68" s="504">
        <f t="shared" si="269"/>
        <v>1</v>
      </c>
      <c r="AE68" s="754">
        <f t="shared" si="179"/>
        <v>2</v>
      </c>
      <c r="AF68" s="751">
        <f t="shared" si="179"/>
        <v>4</v>
      </c>
      <c r="AG68" s="755">
        <f t="shared" si="179"/>
        <v>6</v>
      </c>
      <c r="AH68" s="1061">
        <v>0</v>
      </c>
      <c r="AI68" s="751">
        <v>0</v>
      </c>
      <c r="AJ68" s="756">
        <f t="shared" si="180"/>
        <v>0</v>
      </c>
      <c r="AK68" s="261" t="s">
        <v>551</v>
      </c>
    </row>
    <row r="69" spans="1:38" ht="15.75" customHeight="1">
      <c r="A69" s="260"/>
      <c r="B69" s="261" t="s">
        <v>552</v>
      </c>
      <c r="C69" s="1055">
        <v>1</v>
      </c>
      <c r="D69" s="1056">
        <v>0</v>
      </c>
      <c r="E69" s="1056">
        <v>0</v>
      </c>
      <c r="F69" s="1057">
        <v>0</v>
      </c>
      <c r="G69" s="1057">
        <v>0</v>
      </c>
      <c r="H69" s="751">
        <v>0</v>
      </c>
      <c r="I69" s="505">
        <f>SUM(C69:H69)</f>
        <v>1</v>
      </c>
      <c r="J69" s="1058">
        <v>2</v>
      </c>
      <c r="K69" s="1058">
        <v>1</v>
      </c>
      <c r="L69" s="1059">
        <f t="shared" ref="L69:L72" si="271">SUM(I69:K69)</f>
        <v>4</v>
      </c>
      <c r="M69" s="1060">
        <v>2</v>
      </c>
      <c r="N69" s="751">
        <v>0</v>
      </c>
      <c r="O69" s="504">
        <f t="shared" si="270"/>
        <v>2</v>
      </c>
      <c r="P69" s="1060">
        <v>0</v>
      </c>
      <c r="Q69" s="751">
        <v>0</v>
      </c>
      <c r="R69" s="504">
        <f t="shared" si="249"/>
        <v>0</v>
      </c>
      <c r="S69" s="754">
        <v>0</v>
      </c>
      <c r="T69" s="751">
        <v>2</v>
      </c>
      <c r="U69" s="504">
        <f t="shared" si="266"/>
        <v>2</v>
      </c>
      <c r="V69" s="754">
        <v>0</v>
      </c>
      <c r="W69" s="751">
        <v>2</v>
      </c>
      <c r="X69" s="504">
        <f t="shared" si="267"/>
        <v>2</v>
      </c>
      <c r="Y69" s="1060">
        <v>1</v>
      </c>
      <c r="Z69" s="751">
        <v>0</v>
      </c>
      <c r="AA69" s="505">
        <f t="shared" si="268"/>
        <v>1</v>
      </c>
      <c r="AB69" s="754">
        <v>1</v>
      </c>
      <c r="AC69" s="751">
        <v>0</v>
      </c>
      <c r="AD69" s="504">
        <f t="shared" si="269"/>
        <v>1</v>
      </c>
      <c r="AE69" s="754">
        <f t="shared" ref="AE69:AG84" si="272">SUM(M69,P69,S69,V69,Y69,AB69)</f>
        <v>4</v>
      </c>
      <c r="AF69" s="751">
        <f t="shared" si="272"/>
        <v>4</v>
      </c>
      <c r="AG69" s="755">
        <f t="shared" si="272"/>
        <v>8</v>
      </c>
      <c r="AH69" s="1061">
        <v>1</v>
      </c>
      <c r="AI69" s="751">
        <v>0</v>
      </c>
      <c r="AJ69" s="756">
        <f t="shared" si="180"/>
        <v>1</v>
      </c>
      <c r="AK69" s="261" t="s">
        <v>552</v>
      </c>
    </row>
    <row r="70" spans="1:38" s="275" customFormat="1" ht="15.75" customHeight="1">
      <c r="A70" s="272"/>
      <c r="B70" s="277" t="s">
        <v>553</v>
      </c>
      <c r="C70" s="1079">
        <v>0</v>
      </c>
      <c r="D70" s="1080">
        <v>0</v>
      </c>
      <c r="E70" s="1080">
        <v>0</v>
      </c>
      <c r="F70" s="1081">
        <v>0</v>
      </c>
      <c r="G70" s="1081">
        <v>0</v>
      </c>
      <c r="H70" s="769">
        <v>0</v>
      </c>
      <c r="I70" s="507">
        <f t="shared" si="181"/>
        <v>0</v>
      </c>
      <c r="J70" s="1082">
        <v>0</v>
      </c>
      <c r="K70" s="1082">
        <v>0</v>
      </c>
      <c r="L70" s="1083">
        <f t="shared" si="271"/>
        <v>0</v>
      </c>
      <c r="M70" s="1084">
        <v>0</v>
      </c>
      <c r="N70" s="769">
        <v>0</v>
      </c>
      <c r="O70" s="770">
        <f t="shared" si="270"/>
        <v>0</v>
      </c>
      <c r="P70" s="1084">
        <v>0</v>
      </c>
      <c r="Q70" s="769">
        <v>0</v>
      </c>
      <c r="R70" s="770">
        <f t="shared" si="249"/>
        <v>0</v>
      </c>
      <c r="S70" s="771">
        <v>0</v>
      </c>
      <c r="T70" s="769">
        <v>0</v>
      </c>
      <c r="U70" s="770">
        <f t="shared" si="266"/>
        <v>0</v>
      </c>
      <c r="V70" s="771">
        <v>0</v>
      </c>
      <c r="W70" s="769">
        <v>0</v>
      </c>
      <c r="X70" s="770">
        <f t="shared" si="267"/>
        <v>0</v>
      </c>
      <c r="Y70" s="1084">
        <v>0</v>
      </c>
      <c r="Z70" s="769">
        <v>0</v>
      </c>
      <c r="AA70" s="507">
        <f t="shared" si="268"/>
        <v>0</v>
      </c>
      <c r="AB70" s="771">
        <v>0</v>
      </c>
      <c r="AC70" s="769">
        <v>0</v>
      </c>
      <c r="AD70" s="770">
        <f t="shared" si="269"/>
        <v>0</v>
      </c>
      <c r="AE70" s="771">
        <f t="shared" si="272"/>
        <v>0</v>
      </c>
      <c r="AF70" s="769">
        <f t="shared" si="272"/>
        <v>0</v>
      </c>
      <c r="AG70" s="772">
        <f t="shared" si="272"/>
        <v>0</v>
      </c>
      <c r="AH70" s="1085">
        <v>0</v>
      </c>
      <c r="AI70" s="769">
        <v>0</v>
      </c>
      <c r="AJ70" s="773">
        <f t="shared" si="180"/>
        <v>0</v>
      </c>
      <c r="AK70" s="277" t="s">
        <v>553</v>
      </c>
    </row>
    <row r="71" spans="1:38" ht="15.75" customHeight="1">
      <c r="A71" s="260"/>
      <c r="B71" s="261" t="s">
        <v>554</v>
      </c>
      <c r="C71" s="1055">
        <v>1</v>
      </c>
      <c r="D71" s="1056">
        <v>1</v>
      </c>
      <c r="E71" s="1056">
        <v>1</v>
      </c>
      <c r="F71" s="1057">
        <v>1</v>
      </c>
      <c r="G71" s="1057">
        <v>1</v>
      </c>
      <c r="H71" s="751">
        <v>1</v>
      </c>
      <c r="I71" s="505">
        <f>SUM(C71:H71)</f>
        <v>6</v>
      </c>
      <c r="J71" s="1058">
        <v>0</v>
      </c>
      <c r="K71" s="1058">
        <v>1</v>
      </c>
      <c r="L71" s="1059">
        <f t="shared" si="271"/>
        <v>7</v>
      </c>
      <c r="M71" s="1060">
        <v>5</v>
      </c>
      <c r="N71" s="751">
        <v>4</v>
      </c>
      <c r="O71" s="504">
        <f t="shared" si="270"/>
        <v>9</v>
      </c>
      <c r="P71" s="1060">
        <v>9</v>
      </c>
      <c r="Q71" s="751">
        <v>11</v>
      </c>
      <c r="R71" s="504">
        <f t="shared" si="249"/>
        <v>20</v>
      </c>
      <c r="S71" s="754">
        <v>7</v>
      </c>
      <c r="T71" s="751">
        <v>12</v>
      </c>
      <c r="U71" s="504">
        <f t="shared" si="266"/>
        <v>19</v>
      </c>
      <c r="V71" s="754">
        <v>7</v>
      </c>
      <c r="W71" s="751">
        <v>8</v>
      </c>
      <c r="X71" s="504">
        <f t="shared" si="267"/>
        <v>15</v>
      </c>
      <c r="Y71" s="1060">
        <v>4</v>
      </c>
      <c r="Z71" s="751">
        <v>10</v>
      </c>
      <c r="AA71" s="505">
        <f t="shared" si="268"/>
        <v>14</v>
      </c>
      <c r="AB71" s="754">
        <v>7</v>
      </c>
      <c r="AC71" s="751">
        <v>16</v>
      </c>
      <c r="AD71" s="504">
        <f t="shared" si="269"/>
        <v>23</v>
      </c>
      <c r="AE71" s="754">
        <f t="shared" si="272"/>
        <v>39</v>
      </c>
      <c r="AF71" s="751">
        <f t="shared" si="272"/>
        <v>61</v>
      </c>
      <c r="AG71" s="755">
        <f t="shared" si="272"/>
        <v>100</v>
      </c>
      <c r="AH71" s="1061">
        <v>3</v>
      </c>
      <c r="AI71" s="751">
        <v>1</v>
      </c>
      <c r="AJ71" s="756">
        <f t="shared" si="180"/>
        <v>4</v>
      </c>
      <c r="AK71" s="261" t="s">
        <v>554</v>
      </c>
    </row>
    <row r="72" spans="1:38" ht="15.75" customHeight="1">
      <c r="A72" s="260"/>
      <c r="B72" s="261" t="s">
        <v>555</v>
      </c>
      <c r="C72" s="1055">
        <v>1</v>
      </c>
      <c r="D72" s="1056">
        <v>1</v>
      </c>
      <c r="E72" s="1056">
        <v>1</v>
      </c>
      <c r="F72" s="1057">
        <v>1</v>
      </c>
      <c r="G72" s="1057">
        <v>1</v>
      </c>
      <c r="H72" s="751">
        <v>1</v>
      </c>
      <c r="I72" s="505">
        <f>SUM(C72:H72)</f>
        <v>6</v>
      </c>
      <c r="J72" s="1058">
        <v>0</v>
      </c>
      <c r="K72" s="1058">
        <v>3</v>
      </c>
      <c r="L72" s="1059">
        <f t="shared" si="271"/>
        <v>9</v>
      </c>
      <c r="M72" s="1060">
        <v>10</v>
      </c>
      <c r="N72" s="751">
        <v>7</v>
      </c>
      <c r="O72" s="504">
        <f t="shared" si="270"/>
        <v>17</v>
      </c>
      <c r="P72" s="1060">
        <v>14</v>
      </c>
      <c r="Q72" s="751">
        <v>9</v>
      </c>
      <c r="R72" s="504">
        <f t="shared" si="249"/>
        <v>23</v>
      </c>
      <c r="S72" s="754">
        <v>9</v>
      </c>
      <c r="T72" s="751">
        <v>8</v>
      </c>
      <c r="U72" s="504">
        <f t="shared" si="266"/>
        <v>17</v>
      </c>
      <c r="V72" s="754">
        <v>13</v>
      </c>
      <c r="W72" s="751">
        <v>14</v>
      </c>
      <c r="X72" s="504">
        <f t="shared" si="267"/>
        <v>27</v>
      </c>
      <c r="Y72" s="1060">
        <v>9</v>
      </c>
      <c r="Z72" s="751">
        <v>18</v>
      </c>
      <c r="AA72" s="505">
        <f t="shared" si="268"/>
        <v>27</v>
      </c>
      <c r="AB72" s="754">
        <v>13</v>
      </c>
      <c r="AC72" s="751">
        <v>11</v>
      </c>
      <c r="AD72" s="504">
        <f t="shared" si="269"/>
        <v>24</v>
      </c>
      <c r="AE72" s="754">
        <f t="shared" si="272"/>
        <v>68</v>
      </c>
      <c r="AF72" s="751">
        <f t="shared" si="272"/>
        <v>67</v>
      </c>
      <c r="AG72" s="755">
        <f t="shared" si="272"/>
        <v>135</v>
      </c>
      <c r="AH72" s="1061">
        <v>9</v>
      </c>
      <c r="AI72" s="751">
        <v>3</v>
      </c>
      <c r="AJ72" s="756">
        <f t="shared" si="180"/>
        <v>12</v>
      </c>
      <c r="AK72" s="261" t="s">
        <v>555</v>
      </c>
    </row>
    <row r="73" spans="1:38" ht="15.75" customHeight="1">
      <c r="A73" s="260"/>
      <c r="B73" s="261" t="s">
        <v>556</v>
      </c>
      <c r="C73" s="1055">
        <v>0</v>
      </c>
      <c r="D73" s="1056">
        <v>0</v>
      </c>
      <c r="E73" s="1056">
        <v>0</v>
      </c>
      <c r="F73" s="1057">
        <v>0</v>
      </c>
      <c r="G73" s="1057">
        <v>0</v>
      </c>
      <c r="H73" s="751">
        <v>0</v>
      </c>
      <c r="I73" s="505">
        <f t="shared" si="181"/>
        <v>0</v>
      </c>
      <c r="J73" s="1058">
        <v>3</v>
      </c>
      <c r="K73" s="1058">
        <v>0</v>
      </c>
      <c r="L73" s="1059">
        <f t="shared" ref="L73:L74" si="273">SUM(I73:K73)</f>
        <v>3</v>
      </c>
      <c r="M73" s="1060">
        <v>0</v>
      </c>
      <c r="N73" s="751">
        <v>1</v>
      </c>
      <c r="O73" s="504">
        <f t="shared" si="270"/>
        <v>1</v>
      </c>
      <c r="P73" s="1060">
        <v>1</v>
      </c>
      <c r="Q73" s="751">
        <v>0</v>
      </c>
      <c r="R73" s="504">
        <f t="shared" si="249"/>
        <v>1</v>
      </c>
      <c r="S73" s="754">
        <v>1</v>
      </c>
      <c r="T73" s="751">
        <v>1</v>
      </c>
      <c r="U73" s="504">
        <f t="shared" si="266"/>
        <v>2</v>
      </c>
      <c r="V73" s="754">
        <v>0</v>
      </c>
      <c r="W73" s="751">
        <v>1</v>
      </c>
      <c r="X73" s="504">
        <f t="shared" si="267"/>
        <v>1</v>
      </c>
      <c r="Y73" s="1060">
        <v>0</v>
      </c>
      <c r="Z73" s="751">
        <v>1</v>
      </c>
      <c r="AA73" s="505">
        <f t="shared" si="268"/>
        <v>1</v>
      </c>
      <c r="AB73" s="754">
        <v>1</v>
      </c>
      <c r="AC73" s="751">
        <v>0</v>
      </c>
      <c r="AD73" s="504">
        <f t="shared" si="269"/>
        <v>1</v>
      </c>
      <c r="AE73" s="754">
        <f t="shared" si="272"/>
        <v>3</v>
      </c>
      <c r="AF73" s="751">
        <f t="shared" si="272"/>
        <v>4</v>
      </c>
      <c r="AG73" s="755">
        <f t="shared" si="272"/>
        <v>7</v>
      </c>
      <c r="AH73" s="1061">
        <v>0</v>
      </c>
      <c r="AI73" s="751">
        <v>0</v>
      </c>
      <c r="AJ73" s="756">
        <f t="shared" si="180"/>
        <v>0</v>
      </c>
      <c r="AK73" s="261" t="s">
        <v>556</v>
      </c>
    </row>
    <row r="74" spans="1:38" ht="15.75" customHeight="1">
      <c r="A74" s="260"/>
      <c r="B74" s="261" t="s">
        <v>557</v>
      </c>
      <c r="C74" s="1055">
        <v>1</v>
      </c>
      <c r="D74" s="1056">
        <v>1</v>
      </c>
      <c r="E74" s="1056">
        <v>1</v>
      </c>
      <c r="F74" s="1057">
        <v>1</v>
      </c>
      <c r="G74" s="1057">
        <v>1</v>
      </c>
      <c r="H74" s="751">
        <v>1</v>
      </c>
      <c r="I74" s="505">
        <f>SUM(C74:H74)</f>
        <v>6</v>
      </c>
      <c r="J74" s="1058">
        <v>0</v>
      </c>
      <c r="K74" s="1058">
        <v>2</v>
      </c>
      <c r="L74" s="1059">
        <f t="shared" si="273"/>
        <v>8</v>
      </c>
      <c r="M74" s="1060">
        <v>11</v>
      </c>
      <c r="N74" s="751">
        <v>10</v>
      </c>
      <c r="O74" s="504">
        <f t="shared" si="270"/>
        <v>21</v>
      </c>
      <c r="P74" s="1060">
        <v>6</v>
      </c>
      <c r="Q74" s="751">
        <v>6</v>
      </c>
      <c r="R74" s="504">
        <f t="shared" si="249"/>
        <v>12</v>
      </c>
      <c r="S74" s="754">
        <v>4</v>
      </c>
      <c r="T74" s="751">
        <v>11</v>
      </c>
      <c r="U74" s="504">
        <f t="shared" si="266"/>
        <v>15</v>
      </c>
      <c r="V74" s="754">
        <v>9</v>
      </c>
      <c r="W74" s="751">
        <v>7</v>
      </c>
      <c r="X74" s="504">
        <f t="shared" si="267"/>
        <v>16</v>
      </c>
      <c r="Y74" s="1060">
        <v>8</v>
      </c>
      <c r="Z74" s="751">
        <v>5</v>
      </c>
      <c r="AA74" s="505">
        <f t="shared" si="268"/>
        <v>13</v>
      </c>
      <c r="AB74" s="754">
        <v>11</v>
      </c>
      <c r="AC74" s="751">
        <v>7</v>
      </c>
      <c r="AD74" s="504">
        <f t="shared" si="269"/>
        <v>18</v>
      </c>
      <c r="AE74" s="754">
        <f t="shared" si="272"/>
        <v>49</v>
      </c>
      <c r="AF74" s="751">
        <f t="shared" si="272"/>
        <v>46</v>
      </c>
      <c r="AG74" s="755">
        <f t="shared" si="272"/>
        <v>95</v>
      </c>
      <c r="AH74" s="1061">
        <v>2</v>
      </c>
      <c r="AI74" s="751">
        <v>4</v>
      </c>
      <c r="AJ74" s="756">
        <f t="shared" si="180"/>
        <v>6</v>
      </c>
      <c r="AK74" s="261" t="s">
        <v>557</v>
      </c>
    </row>
    <row r="75" spans="1:38" ht="15.75" customHeight="1" thickBot="1">
      <c r="A75" s="278" t="s">
        <v>558</v>
      </c>
      <c r="B75" s="279"/>
      <c r="C75" s="1086">
        <f>SUM(C42:C74)</f>
        <v>42</v>
      </c>
      <c r="D75" s="1087">
        <f t="shared" ref="D75:K75" si="274">SUM(D42:D74)</f>
        <v>39</v>
      </c>
      <c r="E75" s="1087">
        <f t="shared" si="274"/>
        <v>37</v>
      </c>
      <c r="F75" s="1088">
        <f t="shared" si="274"/>
        <v>38</v>
      </c>
      <c r="G75" s="1088">
        <f t="shared" si="274"/>
        <v>40</v>
      </c>
      <c r="H75" s="508">
        <f t="shared" si="274"/>
        <v>44</v>
      </c>
      <c r="I75" s="509">
        <f t="shared" si="274"/>
        <v>240</v>
      </c>
      <c r="J75" s="509">
        <f t="shared" si="274"/>
        <v>21</v>
      </c>
      <c r="K75" s="509">
        <f t="shared" si="274"/>
        <v>102</v>
      </c>
      <c r="L75" s="1089">
        <f>SUM(I75:K75)</f>
        <v>363</v>
      </c>
      <c r="M75" s="774">
        <f>SUM(M42:M74)</f>
        <v>499</v>
      </c>
      <c r="N75" s="508">
        <f>SUM(N42:N74)</f>
        <v>461</v>
      </c>
      <c r="O75" s="509">
        <f t="shared" si="270"/>
        <v>960</v>
      </c>
      <c r="P75" s="774">
        <f>SUM(P42:P74)</f>
        <v>517</v>
      </c>
      <c r="Q75" s="508">
        <f>SUM(Q42:Q74)</f>
        <v>480</v>
      </c>
      <c r="R75" s="509">
        <f t="shared" ref="R75:R97" si="275">SUM(P75,Q75)</f>
        <v>997</v>
      </c>
      <c r="S75" s="775">
        <f>SUM(S42:S74)</f>
        <v>539</v>
      </c>
      <c r="T75" s="508">
        <f>SUM(T42:T74)</f>
        <v>496</v>
      </c>
      <c r="U75" s="776">
        <f t="shared" si="266"/>
        <v>1035</v>
      </c>
      <c r="V75" s="775">
        <f>SUM(V42:V74)</f>
        <v>551</v>
      </c>
      <c r="W75" s="508">
        <f>SUM(W42:W74)</f>
        <v>510</v>
      </c>
      <c r="X75" s="776">
        <f t="shared" si="267"/>
        <v>1061</v>
      </c>
      <c r="Y75" s="774">
        <f>SUM(Y42:Y74)</f>
        <v>542</v>
      </c>
      <c r="Z75" s="508">
        <f>SUM(Z42:Z74)</f>
        <v>530</v>
      </c>
      <c r="AA75" s="509">
        <f t="shared" si="268"/>
        <v>1072</v>
      </c>
      <c r="AB75" s="775">
        <f>SUM(AB42:AB74)</f>
        <v>532</v>
      </c>
      <c r="AC75" s="508">
        <f>SUM(AC42:AC74)</f>
        <v>558</v>
      </c>
      <c r="AD75" s="509">
        <f t="shared" si="269"/>
        <v>1090</v>
      </c>
      <c r="AE75" s="775">
        <f t="shared" si="272"/>
        <v>3180</v>
      </c>
      <c r="AF75" s="508">
        <f t="shared" si="272"/>
        <v>3035</v>
      </c>
      <c r="AG75" s="777">
        <f t="shared" si="272"/>
        <v>6215</v>
      </c>
      <c r="AH75" s="778">
        <f>SUM(AH42:AH74)</f>
        <v>314</v>
      </c>
      <c r="AI75" s="508">
        <f>SUM(AI42:AI74)</f>
        <v>92</v>
      </c>
      <c r="AJ75" s="779">
        <f>SUM(AJ42:AJ74)</f>
        <v>406</v>
      </c>
      <c r="AK75" s="279" t="s">
        <v>558</v>
      </c>
    </row>
    <row r="76" spans="1:38" ht="15.75" customHeight="1">
      <c r="A76" s="260" t="s">
        <v>559</v>
      </c>
      <c r="B76" s="261" t="s">
        <v>13</v>
      </c>
      <c r="C76" s="1055">
        <v>3</v>
      </c>
      <c r="D76" s="1056">
        <v>3</v>
      </c>
      <c r="E76" s="1056">
        <v>3</v>
      </c>
      <c r="F76" s="1057">
        <v>3</v>
      </c>
      <c r="G76" s="1057">
        <v>3</v>
      </c>
      <c r="H76" s="751">
        <v>4</v>
      </c>
      <c r="I76" s="505">
        <f>SUM(C76:H76)</f>
        <v>19</v>
      </c>
      <c r="J76" s="1058">
        <v>0</v>
      </c>
      <c r="K76" s="1058">
        <v>15</v>
      </c>
      <c r="L76" s="1059">
        <f t="shared" ref="L76:L96" si="276">SUM(I76:K76)</f>
        <v>34</v>
      </c>
      <c r="M76" s="1053">
        <v>50</v>
      </c>
      <c r="N76" s="748">
        <v>50</v>
      </c>
      <c r="O76" s="749">
        <f t="shared" si="270"/>
        <v>100</v>
      </c>
      <c r="P76" s="1053">
        <v>39</v>
      </c>
      <c r="Q76" s="748">
        <v>59</v>
      </c>
      <c r="R76" s="749">
        <f t="shared" si="275"/>
        <v>98</v>
      </c>
      <c r="S76" s="750">
        <v>52</v>
      </c>
      <c r="T76" s="748">
        <v>54</v>
      </c>
      <c r="U76" s="749">
        <f t="shared" si="266"/>
        <v>106</v>
      </c>
      <c r="V76" s="750">
        <v>56</v>
      </c>
      <c r="W76" s="748">
        <v>44</v>
      </c>
      <c r="X76" s="749">
        <f t="shared" si="267"/>
        <v>100</v>
      </c>
      <c r="Y76" s="1053">
        <v>53</v>
      </c>
      <c r="Z76" s="748">
        <v>55</v>
      </c>
      <c r="AA76" s="503">
        <f t="shared" si="268"/>
        <v>108</v>
      </c>
      <c r="AB76" s="750">
        <v>63</v>
      </c>
      <c r="AC76" s="748">
        <v>56</v>
      </c>
      <c r="AD76" s="749">
        <f t="shared" si="269"/>
        <v>119</v>
      </c>
      <c r="AE76" s="754">
        <f>SUM(M76,P76,S76,V76,Y76,AB76)</f>
        <v>313</v>
      </c>
      <c r="AF76" s="751">
        <f t="shared" si="272"/>
        <v>318</v>
      </c>
      <c r="AG76" s="755">
        <f t="shared" si="272"/>
        <v>631</v>
      </c>
      <c r="AH76" s="1061">
        <v>58</v>
      </c>
      <c r="AI76" s="751">
        <v>17</v>
      </c>
      <c r="AJ76" s="756">
        <f t="shared" ref="AJ76:AJ83" si="277">SUM(AH76:AI76)</f>
        <v>75</v>
      </c>
      <c r="AK76" s="261" t="s">
        <v>13</v>
      </c>
    </row>
    <row r="77" spans="1:38" ht="15.75" customHeight="1">
      <c r="A77" s="263">
        <v>8</v>
      </c>
      <c r="B77" s="261" t="s">
        <v>560</v>
      </c>
      <c r="C77" s="1055">
        <v>4</v>
      </c>
      <c r="D77" s="1056">
        <v>3</v>
      </c>
      <c r="E77" s="1056">
        <v>3</v>
      </c>
      <c r="F77" s="1057">
        <v>4</v>
      </c>
      <c r="G77" s="1057">
        <v>4</v>
      </c>
      <c r="H77" s="751">
        <v>4</v>
      </c>
      <c r="I77" s="505">
        <f t="shared" ref="I77:I82" si="278">SUM(C77:H77)</f>
        <v>22</v>
      </c>
      <c r="J77" s="1058">
        <v>0</v>
      </c>
      <c r="K77" s="1058">
        <v>15</v>
      </c>
      <c r="L77" s="1059">
        <f t="shared" si="276"/>
        <v>37</v>
      </c>
      <c r="M77" s="1060">
        <v>70</v>
      </c>
      <c r="N77" s="751">
        <v>50</v>
      </c>
      <c r="O77" s="504">
        <f t="shared" si="270"/>
        <v>120</v>
      </c>
      <c r="P77" s="1060">
        <v>64</v>
      </c>
      <c r="Q77" s="751">
        <v>55</v>
      </c>
      <c r="R77" s="504">
        <f t="shared" si="275"/>
        <v>119</v>
      </c>
      <c r="S77" s="754">
        <v>59</v>
      </c>
      <c r="T77" s="751">
        <v>62</v>
      </c>
      <c r="U77" s="504">
        <f t="shared" si="266"/>
        <v>121</v>
      </c>
      <c r="V77" s="754">
        <v>63</v>
      </c>
      <c r="W77" s="751">
        <v>61</v>
      </c>
      <c r="X77" s="504">
        <f t="shared" si="267"/>
        <v>124</v>
      </c>
      <c r="Y77" s="1060">
        <v>61</v>
      </c>
      <c r="Z77" s="751">
        <v>66</v>
      </c>
      <c r="AA77" s="505">
        <f t="shared" si="268"/>
        <v>127</v>
      </c>
      <c r="AB77" s="754">
        <v>67</v>
      </c>
      <c r="AC77" s="751">
        <v>54</v>
      </c>
      <c r="AD77" s="504">
        <f t="shared" si="269"/>
        <v>121</v>
      </c>
      <c r="AE77" s="754">
        <f t="shared" si="272"/>
        <v>384</v>
      </c>
      <c r="AF77" s="751">
        <f t="shared" si="272"/>
        <v>348</v>
      </c>
      <c r="AG77" s="755">
        <f t="shared" si="272"/>
        <v>732</v>
      </c>
      <c r="AH77" s="1061">
        <v>60</v>
      </c>
      <c r="AI77" s="751">
        <v>20</v>
      </c>
      <c r="AJ77" s="756">
        <f t="shared" si="277"/>
        <v>80</v>
      </c>
      <c r="AK77" s="261" t="s">
        <v>560</v>
      </c>
    </row>
    <row r="78" spans="1:38" ht="15.75" customHeight="1">
      <c r="A78" s="260"/>
      <c r="B78" s="261" t="s">
        <v>561</v>
      </c>
      <c r="C78" s="1055">
        <v>2</v>
      </c>
      <c r="D78" s="1056">
        <v>2</v>
      </c>
      <c r="E78" s="1056">
        <v>2</v>
      </c>
      <c r="F78" s="1057">
        <v>3</v>
      </c>
      <c r="G78" s="1057">
        <v>3</v>
      </c>
      <c r="H78" s="751">
        <v>2</v>
      </c>
      <c r="I78" s="505">
        <f t="shared" si="278"/>
        <v>14</v>
      </c>
      <c r="J78" s="1058">
        <v>0</v>
      </c>
      <c r="K78" s="1058">
        <v>12</v>
      </c>
      <c r="L78" s="1059">
        <f t="shared" si="276"/>
        <v>26</v>
      </c>
      <c r="M78" s="1060">
        <v>46</v>
      </c>
      <c r="N78" s="751">
        <v>35</v>
      </c>
      <c r="O78" s="504">
        <f t="shared" si="270"/>
        <v>81</v>
      </c>
      <c r="P78" s="1060">
        <v>46</v>
      </c>
      <c r="Q78" s="751">
        <v>35</v>
      </c>
      <c r="R78" s="504">
        <f t="shared" si="275"/>
        <v>81</v>
      </c>
      <c r="S78" s="754">
        <v>40</v>
      </c>
      <c r="T78" s="751">
        <v>37</v>
      </c>
      <c r="U78" s="504">
        <f t="shared" si="266"/>
        <v>77</v>
      </c>
      <c r="V78" s="754">
        <v>46</v>
      </c>
      <c r="W78" s="751">
        <v>40</v>
      </c>
      <c r="X78" s="504">
        <f t="shared" si="267"/>
        <v>86</v>
      </c>
      <c r="Y78" s="1060">
        <v>46</v>
      </c>
      <c r="Z78" s="751">
        <v>34</v>
      </c>
      <c r="AA78" s="505">
        <f t="shared" si="268"/>
        <v>80</v>
      </c>
      <c r="AB78" s="754">
        <v>31</v>
      </c>
      <c r="AC78" s="751">
        <v>41</v>
      </c>
      <c r="AD78" s="504">
        <f t="shared" si="269"/>
        <v>72</v>
      </c>
      <c r="AE78" s="754">
        <f t="shared" si="272"/>
        <v>255</v>
      </c>
      <c r="AF78" s="751">
        <f t="shared" si="272"/>
        <v>222</v>
      </c>
      <c r="AG78" s="755">
        <f t="shared" si="272"/>
        <v>477</v>
      </c>
      <c r="AH78" s="1061">
        <v>43</v>
      </c>
      <c r="AI78" s="751">
        <v>17</v>
      </c>
      <c r="AJ78" s="756">
        <f t="shared" si="277"/>
        <v>60</v>
      </c>
      <c r="AK78" s="261" t="s">
        <v>561</v>
      </c>
    </row>
    <row r="79" spans="1:38" ht="15.75" customHeight="1">
      <c r="A79" s="260"/>
      <c r="B79" s="261" t="s">
        <v>562</v>
      </c>
      <c r="C79" s="1055">
        <v>2</v>
      </c>
      <c r="D79" s="1056">
        <v>2</v>
      </c>
      <c r="E79" s="1056">
        <v>2</v>
      </c>
      <c r="F79" s="1057">
        <v>2</v>
      </c>
      <c r="G79" s="1057">
        <v>2</v>
      </c>
      <c r="H79" s="751">
        <v>2</v>
      </c>
      <c r="I79" s="505">
        <f t="shared" si="278"/>
        <v>12</v>
      </c>
      <c r="J79" s="1058">
        <v>0</v>
      </c>
      <c r="K79" s="1058">
        <v>7</v>
      </c>
      <c r="L79" s="1059">
        <f t="shared" si="276"/>
        <v>19</v>
      </c>
      <c r="M79" s="1060">
        <v>29</v>
      </c>
      <c r="N79" s="751">
        <v>22</v>
      </c>
      <c r="O79" s="504">
        <f t="shared" si="270"/>
        <v>51</v>
      </c>
      <c r="P79" s="1060">
        <v>22</v>
      </c>
      <c r="Q79" s="751">
        <v>22</v>
      </c>
      <c r="R79" s="504">
        <f t="shared" si="275"/>
        <v>44</v>
      </c>
      <c r="S79" s="754">
        <v>32</v>
      </c>
      <c r="T79" s="751">
        <v>24</v>
      </c>
      <c r="U79" s="504">
        <f t="shared" si="266"/>
        <v>56</v>
      </c>
      <c r="V79" s="754">
        <v>22</v>
      </c>
      <c r="W79" s="751">
        <v>22</v>
      </c>
      <c r="X79" s="504">
        <f t="shared" si="267"/>
        <v>44</v>
      </c>
      <c r="Y79" s="1060">
        <v>28</v>
      </c>
      <c r="Z79" s="751">
        <v>34</v>
      </c>
      <c r="AA79" s="505">
        <f t="shared" si="268"/>
        <v>62</v>
      </c>
      <c r="AB79" s="754">
        <v>43</v>
      </c>
      <c r="AC79" s="751">
        <v>33</v>
      </c>
      <c r="AD79" s="504">
        <f t="shared" si="269"/>
        <v>76</v>
      </c>
      <c r="AE79" s="754">
        <f t="shared" si="272"/>
        <v>176</v>
      </c>
      <c r="AF79" s="751">
        <f t="shared" si="272"/>
        <v>157</v>
      </c>
      <c r="AG79" s="755">
        <f t="shared" si="272"/>
        <v>333</v>
      </c>
      <c r="AH79" s="1061">
        <v>36</v>
      </c>
      <c r="AI79" s="751">
        <v>10</v>
      </c>
      <c r="AJ79" s="756">
        <f t="shared" si="277"/>
        <v>46</v>
      </c>
      <c r="AK79" s="261" t="s">
        <v>562</v>
      </c>
    </row>
    <row r="80" spans="1:38" ht="15.75" customHeight="1">
      <c r="A80" s="260"/>
      <c r="B80" s="261" t="s">
        <v>563</v>
      </c>
      <c r="C80" s="1055">
        <v>3</v>
      </c>
      <c r="D80" s="1056">
        <v>3</v>
      </c>
      <c r="E80" s="1056">
        <v>3</v>
      </c>
      <c r="F80" s="1057">
        <v>3</v>
      </c>
      <c r="G80" s="1057">
        <v>3</v>
      </c>
      <c r="H80" s="751">
        <v>3</v>
      </c>
      <c r="I80" s="505">
        <f t="shared" si="278"/>
        <v>18</v>
      </c>
      <c r="J80" s="1058">
        <v>0</v>
      </c>
      <c r="K80" s="1058">
        <v>7</v>
      </c>
      <c r="L80" s="1059">
        <f t="shared" si="276"/>
        <v>25</v>
      </c>
      <c r="M80" s="1060">
        <v>50</v>
      </c>
      <c r="N80" s="751">
        <v>43</v>
      </c>
      <c r="O80" s="504">
        <f t="shared" si="270"/>
        <v>93</v>
      </c>
      <c r="P80" s="1060">
        <v>48</v>
      </c>
      <c r="Q80" s="751">
        <v>41</v>
      </c>
      <c r="R80" s="504">
        <f t="shared" si="275"/>
        <v>89</v>
      </c>
      <c r="S80" s="754">
        <v>49</v>
      </c>
      <c r="T80" s="751">
        <v>52</v>
      </c>
      <c r="U80" s="504">
        <f t="shared" si="266"/>
        <v>101</v>
      </c>
      <c r="V80" s="754">
        <v>50</v>
      </c>
      <c r="W80" s="751">
        <v>39</v>
      </c>
      <c r="X80" s="504">
        <f t="shared" si="267"/>
        <v>89</v>
      </c>
      <c r="Y80" s="1060">
        <v>42</v>
      </c>
      <c r="Z80" s="751">
        <v>48</v>
      </c>
      <c r="AA80" s="505">
        <f t="shared" si="268"/>
        <v>90</v>
      </c>
      <c r="AB80" s="754">
        <v>52</v>
      </c>
      <c r="AC80" s="751">
        <v>38</v>
      </c>
      <c r="AD80" s="504">
        <f t="shared" si="269"/>
        <v>90</v>
      </c>
      <c r="AE80" s="754">
        <f t="shared" si="272"/>
        <v>291</v>
      </c>
      <c r="AF80" s="751">
        <f t="shared" si="272"/>
        <v>261</v>
      </c>
      <c r="AG80" s="755">
        <f t="shared" si="272"/>
        <v>552</v>
      </c>
      <c r="AH80" s="1061">
        <v>34</v>
      </c>
      <c r="AI80" s="751">
        <v>15</v>
      </c>
      <c r="AJ80" s="756">
        <f t="shared" si="277"/>
        <v>49</v>
      </c>
      <c r="AK80" s="261" t="s">
        <v>563</v>
      </c>
    </row>
    <row r="81" spans="1:40" ht="15.75" customHeight="1">
      <c r="A81" s="260"/>
      <c r="B81" s="261" t="s">
        <v>564</v>
      </c>
      <c r="C81" s="1055">
        <v>4</v>
      </c>
      <c r="D81" s="1056">
        <v>3</v>
      </c>
      <c r="E81" s="1056">
        <v>3</v>
      </c>
      <c r="F81" s="1057">
        <v>4</v>
      </c>
      <c r="G81" s="1057">
        <v>3</v>
      </c>
      <c r="H81" s="751">
        <v>4</v>
      </c>
      <c r="I81" s="505">
        <f t="shared" si="278"/>
        <v>21</v>
      </c>
      <c r="J81" s="1058">
        <v>0</v>
      </c>
      <c r="K81" s="1058">
        <v>18</v>
      </c>
      <c r="L81" s="1059">
        <f t="shared" si="276"/>
        <v>39</v>
      </c>
      <c r="M81" s="1060">
        <v>67</v>
      </c>
      <c r="N81" s="751">
        <v>62</v>
      </c>
      <c r="O81" s="504">
        <f t="shared" si="270"/>
        <v>129</v>
      </c>
      <c r="P81" s="1060">
        <v>64</v>
      </c>
      <c r="Q81" s="751">
        <v>58</v>
      </c>
      <c r="R81" s="504">
        <f t="shared" si="275"/>
        <v>122</v>
      </c>
      <c r="S81" s="754">
        <v>66</v>
      </c>
      <c r="T81" s="751">
        <v>59</v>
      </c>
      <c r="U81" s="504">
        <f t="shared" si="266"/>
        <v>125</v>
      </c>
      <c r="V81" s="754">
        <v>72</v>
      </c>
      <c r="W81" s="751">
        <v>55</v>
      </c>
      <c r="X81" s="504">
        <f t="shared" si="267"/>
        <v>127</v>
      </c>
      <c r="Y81" s="1060">
        <v>62</v>
      </c>
      <c r="Z81" s="751">
        <v>50</v>
      </c>
      <c r="AA81" s="505">
        <f t="shared" si="268"/>
        <v>112</v>
      </c>
      <c r="AB81" s="754">
        <v>59</v>
      </c>
      <c r="AC81" s="751">
        <v>59</v>
      </c>
      <c r="AD81" s="504">
        <f t="shared" si="269"/>
        <v>118</v>
      </c>
      <c r="AE81" s="754">
        <f t="shared" si="272"/>
        <v>390</v>
      </c>
      <c r="AF81" s="751">
        <f t="shared" si="272"/>
        <v>343</v>
      </c>
      <c r="AG81" s="755">
        <f t="shared" si="272"/>
        <v>733</v>
      </c>
      <c r="AH81" s="1061">
        <v>83</v>
      </c>
      <c r="AI81" s="751">
        <v>27</v>
      </c>
      <c r="AJ81" s="756">
        <f t="shared" si="277"/>
        <v>110</v>
      </c>
      <c r="AK81" s="261" t="s">
        <v>564</v>
      </c>
    </row>
    <row r="82" spans="1:40" ht="15.75" customHeight="1">
      <c r="A82" s="260"/>
      <c r="B82" s="261" t="s">
        <v>565</v>
      </c>
      <c r="C82" s="1055">
        <v>2</v>
      </c>
      <c r="D82" s="1056">
        <v>2</v>
      </c>
      <c r="E82" s="1056">
        <v>2</v>
      </c>
      <c r="F82" s="1057">
        <v>2</v>
      </c>
      <c r="G82" s="1057">
        <v>2</v>
      </c>
      <c r="H82" s="751">
        <v>2</v>
      </c>
      <c r="I82" s="505">
        <f t="shared" si="278"/>
        <v>12</v>
      </c>
      <c r="J82" s="1058">
        <v>0</v>
      </c>
      <c r="K82" s="1058">
        <v>9</v>
      </c>
      <c r="L82" s="1059">
        <f t="shared" si="276"/>
        <v>21</v>
      </c>
      <c r="M82" s="1060">
        <v>29</v>
      </c>
      <c r="N82" s="751">
        <v>26</v>
      </c>
      <c r="O82" s="504">
        <f t="shared" si="270"/>
        <v>55</v>
      </c>
      <c r="P82" s="1060">
        <v>32</v>
      </c>
      <c r="Q82" s="751">
        <v>24</v>
      </c>
      <c r="R82" s="504">
        <f t="shared" si="275"/>
        <v>56</v>
      </c>
      <c r="S82" s="754">
        <v>24</v>
      </c>
      <c r="T82" s="751">
        <v>28</v>
      </c>
      <c r="U82" s="504">
        <f t="shared" si="266"/>
        <v>52</v>
      </c>
      <c r="V82" s="754">
        <v>39</v>
      </c>
      <c r="W82" s="751">
        <v>23</v>
      </c>
      <c r="X82" s="504">
        <f t="shared" si="267"/>
        <v>62</v>
      </c>
      <c r="Y82" s="1060">
        <v>30</v>
      </c>
      <c r="Z82" s="751">
        <v>34</v>
      </c>
      <c r="AA82" s="505">
        <f t="shared" si="268"/>
        <v>64</v>
      </c>
      <c r="AB82" s="754">
        <v>36</v>
      </c>
      <c r="AC82" s="751">
        <v>30</v>
      </c>
      <c r="AD82" s="504">
        <f t="shared" si="269"/>
        <v>66</v>
      </c>
      <c r="AE82" s="754">
        <f t="shared" si="272"/>
        <v>190</v>
      </c>
      <c r="AF82" s="751">
        <f t="shared" si="272"/>
        <v>165</v>
      </c>
      <c r="AG82" s="755">
        <f t="shared" si="272"/>
        <v>355</v>
      </c>
      <c r="AH82" s="1061">
        <v>43</v>
      </c>
      <c r="AI82" s="751">
        <v>9</v>
      </c>
      <c r="AJ82" s="756">
        <f t="shared" si="277"/>
        <v>52</v>
      </c>
      <c r="AK82" s="261" t="s">
        <v>565</v>
      </c>
    </row>
    <row r="83" spans="1:40" ht="15.75" customHeight="1">
      <c r="A83" s="260"/>
      <c r="B83" s="261" t="s">
        <v>566</v>
      </c>
      <c r="C83" s="1055">
        <v>2</v>
      </c>
      <c r="D83" s="1056">
        <v>2</v>
      </c>
      <c r="E83" s="1056">
        <v>2</v>
      </c>
      <c r="F83" s="1057">
        <v>3</v>
      </c>
      <c r="G83" s="1057">
        <v>3</v>
      </c>
      <c r="H83" s="751">
        <v>4</v>
      </c>
      <c r="I83" s="505">
        <f>SUM(C83:H83)</f>
        <v>16</v>
      </c>
      <c r="J83" s="1058">
        <v>0</v>
      </c>
      <c r="K83" s="1058">
        <v>10</v>
      </c>
      <c r="L83" s="1059">
        <f t="shared" si="276"/>
        <v>26</v>
      </c>
      <c r="M83" s="1090">
        <v>32</v>
      </c>
      <c r="N83" s="780">
        <v>30</v>
      </c>
      <c r="O83" s="781">
        <f t="shared" si="270"/>
        <v>62</v>
      </c>
      <c r="P83" s="1090">
        <v>28</v>
      </c>
      <c r="Q83" s="780">
        <v>36</v>
      </c>
      <c r="R83" s="781">
        <f t="shared" si="275"/>
        <v>64</v>
      </c>
      <c r="S83" s="782">
        <v>41</v>
      </c>
      <c r="T83" s="780">
        <v>38</v>
      </c>
      <c r="U83" s="781">
        <f t="shared" si="266"/>
        <v>79</v>
      </c>
      <c r="V83" s="782">
        <v>31</v>
      </c>
      <c r="W83" s="780">
        <v>59</v>
      </c>
      <c r="X83" s="781">
        <f t="shared" si="267"/>
        <v>90</v>
      </c>
      <c r="Y83" s="1090">
        <v>46</v>
      </c>
      <c r="Z83" s="780">
        <v>56</v>
      </c>
      <c r="AA83" s="510">
        <f t="shared" si="268"/>
        <v>102</v>
      </c>
      <c r="AB83" s="782">
        <v>47</v>
      </c>
      <c r="AC83" s="780">
        <v>66</v>
      </c>
      <c r="AD83" s="781">
        <f t="shared" si="269"/>
        <v>113</v>
      </c>
      <c r="AE83" s="754">
        <f t="shared" si="272"/>
        <v>225</v>
      </c>
      <c r="AF83" s="751">
        <f t="shared" si="272"/>
        <v>285</v>
      </c>
      <c r="AG83" s="755">
        <f t="shared" si="272"/>
        <v>510</v>
      </c>
      <c r="AH83" s="1061">
        <v>36</v>
      </c>
      <c r="AI83" s="751">
        <v>17</v>
      </c>
      <c r="AJ83" s="756">
        <f t="shared" si="277"/>
        <v>53</v>
      </c>
      <c r="AK83" s="261" t="s">
        <v>566</v>
      </c>
    </row>
    <row r="84" spans="1:40" ht="15.75" customHeight="1" thickBot="1">
      <c r="A84" s="266" t="s">
        <v>567</v>
      </c>
      <c r="B84" s="267"/>
      <c r="C84" s="1091">
        <f>SUM(C76:C83)</f>
        <v>22</v>
      </c>
      <c r="D84" s="1092">
        <f t="shared" ref="D84:N84" si="279">SUM(D76:D83)</f>
        <v>20</v>
      </c>
      <c r="E84" s="1092">
        <f t="shared" si="279"/>
        <v>20</v>
      </c>
      <c r="F84" s="1093">
        <f t="shared" si="279"/>
        <v>24</v>
      </c>
      <c r="G84" s="1093">
        <f t="shared" si="279"/>
        <v>23</v>
      </c>
      <c r="H84" s="511">
        <f t="shared" si="279"/>
        <v>25</v>
      </c>
      <c r="I84" s="512">
        <f t="shared" si="279"/>
        <v>134</v>
      </c>
      <c r="J84" s="512">
        <f t="shared" si="279"/>
        <v>0</v>
      </c>
      <c r="K84" s="512">
        <f t="shared" si="279"/>
        <v>93</v>
      </c>
      <c r="L84" s="1094">
        <f>SUM(I84:K84)</f>
        <v>227</v>
      </c>
      <c r="M84" s="513">
        <f t="shared" si="279"/>
        <v>373</v>
      </c>
      <c r="N84" s="511">
        <f t="shared" si="279"/>
        <v>318</v>
      </c>
      <c r="O84" s="512">
        <f t="shared" si="270"/>
        <v>691</v>
      </c>
      <c r="P84" s="513">
        <f t="shared" ref="P84:Q84" si="280">SUM(P76:P83)</f>
        <v>343</v>
      </c>
      <c r="Q84" s="511">
        <f t="shared" si="280"/>
        <v>330</v>
      </c>
      <c r="R84" s="512">
        <f t="shared" si="275"/>
        <v>673</v>
      </c>
      <c r="S84" s="514">
        <f>SUM(S76:S83)</f>
        <v>363</v>
      </c>
      <c r="T84" s="511">
        <f>SUM(T76:T83)</f>
        <v>354</v>
      </c>
      <c r="U84" s="515">
        <f t="shared" si="266"/>
        <v>717</v>
      </c>
      <c r="V84" s="514">
        <f>SUM(V76:V83)</f>
        <v>379</v>
      </c>
      <c r="W84" s="511">
        <f>SUM(W76:W83)</f>
        <v>343</v>
      </c>
      <c r="X84" s="515">
        <f t="shared" si="267"/>
        <v>722</v>
      </c>
      <c r="Y84" s="513">
        <f>SUM(Y76:Y83)</f>
        <v>368</v>
      </c>
      <c r="Z84" s="511">
        <f>SUM(Z76:Z83)</f>
        <v>377</v>
      </c>
      <c r="AA84" s="512">
        <f t="shared" si="268"/>
        <v>745</v>
      </c>
      <c r="AB84" s="514">
        <f>SUM(AB76:AB83)</f>
        <v>398</v>
      </c>
      <c r="AC84" s="511">
        <f>SUM(AC76:AC83)</f>
        <v>377</v>
      </c>
      <c r="AD84" s="512">
        <f t="shared" si="269"/>
        <v>775</v>
      </c>
      <c r="AE84" s="514">
        <f t="shared" si="272"/>
        <v>2224</v>
      </c>
      <c r="AF84" s="511">
        <f t="shared" si="272"/>
        <v>2099</v>
      </c>
      <c r="AG84" s="516">
        <f t="shared" si="272"/>
        <v>4323</v>
      </c>
      <c r="AH84" s="783">
        <f>SUM(AH76:AH83)</f>
        <v>393</v>
      </c>
      <c r="AI84" s="511">
        <f>SUM(AI76:AI83)</f>
        <v>132</v>
      </c>
      <c r="AJ84" s="784">
        <f>SUM(AJ76:AJ83)</f>
        <v>525</v>
      </c>
      <c r="AK84" s="267" t="s">
        <v>567</v>
      </c>
    </row>
    <row r="85" spans="1:40" ht="15.75" customHeight="1">
      <c r="A85" s="268" t="s">
        <v>568</v>
      </c>
      <c r="B85" s="262" t="s">
        <v>14</v>
      </c>
      <c r="C85" s="1048">
        <v>2</v>
      </c>
      <c r="D85" s="1049">
        <v>3</v>
      </c>
      <c r="E85" s="1049">
        <v>3</v>
      </c>
      <c r="F85" s="1050">
        <v>3</v>
      </c>
      <c r="G85" s="1050">
        <v>3</v>
      </c>
      <c r="H85" s="748">
        <v>3</v>
      </c>
      <c r="I85" s="503">
        <f>SUM(C85:H85)</f>
        <v>17</v>
      </c>
      <c r="J85" s="1051">
        <v>0</v>
      </c>
      <c r="K85" s="1051">
        <v>10</v>
      </c>
      <c r="L85" s="1052">
        <f t="shared" si="276"/>
        <v>27</v>
      </c>
      <c r="M85" s="1053">
        <v>41</v>
      </c>
      <c r="N85" s="748">
        <v>38</v>
      </c>
      <c r="O85" s="749">
        <f t="shared" si="270"/>
        <v>79</v>
      </c>
      <c r="P85" s="1053">
        <v>45</v>
      </c>
      <c r="Q85" s="748">
        <v>49</v>
      </c>
      <c r="R85" s="749">
        <f t="shared" si="275"/>
        <v>94</v>
      </c>
      <c r="S85" s="750">
        <v>44</v>
      </c>
      <c r="T85" s="748">
        <v>43</v>
      </c>
      <c r="U85" s="749">
        <f t="shared" si="266"/>
        <v>87</v>
      </c>
      <c r="V85" s="750">
        <v>48</v>
      </c>
      <c r="W85" s="748">
        <v>39</v>
      </c>
      <c r="X85" s="749">
        <f t="shared" si="267"/>
        <v>87</v>
      </c>
      <c r="Y85" s="1053">
        <v>43</v>
      </c>
      <c r="Z85" s="748">
        <v>40</v>
      </c>
      <c r="AA85" s="503">
        <f t="shared" si="268"/>
        <v>83</v>
      </c>
      <c r="AB85" s="750">
        <v>49</v>
      </c>
      <c r="AC85" s="748">
        <v>50</v>
      </c>
      <c r="AD85" s="749">
        <f t="shared" si="269"/>
        <v>99</v>
      </c>
      <c r="AE85" s="750">
        <f t="shared" ref="AE85:AG97" si="281">SUM(M85,P85,S85,V85,Y85,AB85)</f>
        <v>270</v>
      </c>
      <c r="AF85" s="748">
        <f t="shared" si="281"/>
        <v>259</v>
      </c>
      <c r="AG85" s="752">
        <f t="shared" si="281"/>
        <v>529</v>
      </c>
      <c r="AH85" s="1054">
        <v>34</v>
      </c>
      <c r="AI85" s="748">
        <v>13</v>
      </c>
      <c r="AJ85" s="753">
        <f t="shared" ref="AJ85:AJ97" si="282">SUM(AH85:AI85)</f>
        <v>47</v>
      </c>
      <c r="AK85" s="280" t="s">
        <v>14</v>
      </c>
    </row>
    <row r="86" spans="1:40" ht="15.75" customHeight="1">
      <c r="A86" s="263">
        <v>13</v>
      </c>
      <c r="B86" s="261" t="s">
        <v>569</v>
      </c>
      <c r="C86" s="1055">
        <v>1</v>
      </c>
      <c r="D86" s="1056">
        <v>1</v>
      </c>
      <c r="E86" s="1056">
        <v>1</v>
      </c>
      <c r="F86" s="1057">
        <v>1</v>
      </c>
      <c r="G86" s="1057">
        <v>0</v>
      </c>
      <c r="H86" s="751">
        <v>0</v>
      </c>
      <c r="I86" s="505">
        <f t="shared" ref="I86:I97" si="283">SUM(C86:H86)</f>
        <v>4</v>
      </c>
      <c r="J86" s="1058">
        <v>1</v>
      </c>
      <c r="K86" s="1058">
        <v>2</v>
      </c>
      <c r="L86" s="1059">
        <f t="shared" si="276"/>
        <v>7</v>
      </c>
      <c r="M86" s="1060">
        <v>2</v>
      </c>
      <c r="N86" s="751">
        <v>3</v>
      </c>
      <c r="O86" s="504">
        <f t="shared" si="270"/>
        <v>5</v>
      </c>
      <c r="P86" s="1060">
        <v>6</v>
      </c>
      <c r="Q86" s="751">
        <v>8</v>
      </c>
      <c r="R86" s="504">
        <f t="shared" si="275"/>
        <v>14</v>
      </c>
      <c r="S86" s="754">
        <v>5</v>
      </c>
      <c r="T86" s="751">
        <v>11</v>
      </c>
      <c r="U86" s="504">
        <f t="shared" si="266"/>
        <v>16</v>
      </c>
      <c r="V86" s="754">
        <v>7</v>
      </c>
      <c r="W86" s="751">
        <v>6</v>
      </c>
      <c r="X86" s="504">
        <f t="shared" si="267"/>
        <v>13</v>
      </c>
      <c r="Y86" s="1060">
        <v>7</v>
      </c>
      <c r="Z86" s="751">
        <v>3</v>
      </c>
      <c r="AA86" s="505">
        <f t="shared" si="268"/>
        <v>10</v>
      </c>
      <c r="AB86" s="754">
        <v>3</v>
      </c>
      <c r="AC86" s="751">
        <v>4</v>
      </c>
      <c r="AD86" s="504">
        <f t="shared" si="269"/>
        <v>7</v>
      </c>
      <c r="AE86" s="754">
        <f t="shared" si="281"/>
        <v>30</v>
      </c>
      <c r="AF86" s="751">
        <f t="shared" si="281"/>
        <v>35</v>
      </c>
      <c r="AG86" s="755">
        <f t="shared" si="281"/>
        <v>65</v>
      </c>
      <c r="AH86" s="1061">
        <v>4</v>
      </c>
      <c r="AI86" s="751">
        <v>0</v>
      </c>
      <c r="AJ86" s="756">
        <f t="shared" si="282"/>
        <v>4</v>
      </c>
      <c r="AK86" s="281" t="s">
        <v>569</v>
      </c>
    </row>
    <row r="87" spans="1:40" ht="15.75" customHeight="1">
      <c r="A87" s="260"/>
      <c r="B87" s="261" t="s">
        <v>570</v>
      </c>
      <c r="C87" s="1055">
        <v>2</v>
      </c>
      <c r="D87" s="1056">
        <v>2</v>
      </c>
      <c r="E87" s="1056">
        <v>2</v>
      </c>
      <c r="F87" s="1057">
        <v>3</v>
      </c>
      <c r="G87" s="1057">
        <v>3</v>
      </c>
      <c r="H87" s="751">
        <v>3</v>
      </c>
      <c r="I87" s="505">
        <f t="shared" si="283"/>
        <v>15</v>
      </c>
      <c r="J87" s="1058">
        <v>0</v>
      </c>
      <c r="K87" s="1058">
        <v>7</v>
      </c>
      <c r="L87" s="1059">
        <f t="shared" si="276"/>
        <v>22</v>
      </c>
      <c r="M87" s="1060">
        <v>35</v>
      </c>
      <c r="N87" s="751">
        <v>32</v>
      </c>
      <c r="O87" s="504">
        <f t="shared" si="270"/>
        <v>67</v>
      </c>
      <c r="P87" s="1060">
        <v>37</v>
      </c>
      <c r="Q87" s="751">
        <v>28</v>
      </c>
      <c r="R87" s="504">
        <f t="shared" si="275"/>
        <v>65</v>
      </c>
      <c r="S87" s="754">
        <v>40</v>
      </c>
      <c r="T87" s="751">
        <v>28</v>
      </c>
      <c r="U87" s="504">
        <f t="shared" si="266"/>
        <v>68</v>
      </c>
      <c r="V87" s="754">
        <v>52</v>
      </c>
      <c r="W87" s="751">
        <v>30</v>
      </c>
      <c r="X87" s="504">
        <f t="shared" si="267"/>
        <v>82</v>
      </c>
      <c r="Y87" s="1060">
        <v>48</v>
      </c>
      <c r="Z87" s="751">
        <v>46</v>
      </c>
      <c r="AA87" s="505">
        <f t="shared" si="268"/>
        <v>94</v>
      </c>
      <c r="AB87" s="754">
        <v>48</v>
      </c>
      <c r="AC87" s="751">
        <v>29</v>
      </c>
      <c r="AD87" s="504">
        <f t="shared" si="269"/>
        <v>77</v>
      </c>
      <c r="AE87" s="754">
        <f t="shared" si="281"/>
        <v>260</v>
      </c>
      <c r="AF87" s="751">
        <f t="shared" si="281"/>
        <v>193</v>
      </c>
      <c r="AG87" s="755">
        <f t="shared" si="281"/>
        <v>453</v>
      </c>
      <c r="AH87" s="1061">
        <v>24</v>
      </c>
      <c r="AI87" s="751">
        <v>8</v>
      </c>
      <c r="AJ87" s="756">
        <f t="shared" si="282"/>
        <v>32</v>
      </c>
      <c r="AK87" s="281" t="s">
        <v>570</v>
      </c>
      <c r="AN87" s="976"/>
    </row>
    <row r="88" spans="1:40" ht="15.75" customHeight="1">
      <c r="A88" s="260"/>
      <c r="B88" s="261" t="s">
        <v>571</v>
      </c>
      <c r="C88" s="1055">
        <v>1</v>
      </c>
      <c r="D88" s="1056">
        <v>1</v>
      </c>
      <c r="E88" s="1056">
        <v>1</v>
      </c>
      <c r="F88" s="1057">
        <v>1</v>
      </c>
      <c r="G88" s="1057">
        <v>1</v>
      </c>
      <c r="H88" s="751">
        <v>1</v>
      </c>
      <c r="I88" s="505">
        <f t="shared" si="283"/>
        <v>6</v>
      </c>
      <c r="J88" s="1058">
        <v>0</v>
      </c>
      <c r="K88" s="1058">
        <v>2</v>
      </c>
      <c r="L88" s="1059">
        <f t="shared" si="276"/>
        <v>8</v>
      </c>
      <c r="M88" s="1060">
        <v>6</v>
      </c>
      <c r="N88" s="751">
        <v>4</v>
      </c>
      <c r="O88" s="504">
        <f t="shared" si="270"/>
        <v>10</v>
      </c>
      <c r="P88" s="1060">
        <v>10</v>
      </c>
      <c r="Q88" s="751">
        <v>5</v>
      </c>
      <c r="R88" s="504">
        <f t="shared" si="275"/>
        <v>15</v>
      </c>
      <c r="S88" s="754">
        <v>10</v>
      </c>
      <c r="T88" s="751">
        <v>4</v>
      </c>
      <c r="U88" s="504">
        <f t="shared" si="266"/>
        <v>14</v>
      </c>
      <c r="V88" s="754">
        <v>8</v>
      </c>
      <c r="W88" s="751">
        <v>5</v>
      </c>
      <c r="X88" s="504">
        <f t="shared" si="267"/>
        <v>13</v>
      </c>
      <c r="Y88" s="1060">
        <v>4</v>
      </c>
      <c r="Z88" s="751">
        <v>13</v>
      </c>
      <c r="AA88" s="505">
        <f t="shared" si="268"/>
        <v>17</v>
      </c>
      <c r="AB88" s="754">
        <v>9</v>
      </c>
      <c r="AC88" s="751">
        <v>6</v>
      </c>
      <c r="AD88" s="504">
        <f t="shared" si="269"/>
        <v>15</v>
      </c>
      <c r="AE88" s="754">
        <f t="shared" si="281"/>
        <v>47</v>
      </c>
      <c r="AF88" s="751">
        <f t="shared" si="281"/>
        <v>37</v>
      </c>
      <c r="AG88" s="755">
        <f t="shared" si="281"/>
        <v>84</v>
      </c>
      <c r="AH88" s="1061">
        <v>5</v>
      </c>
      <c r="AI88" s="751">
        <v>1</v>
      </c>
      <c r="AJ88" s="756">
        <f t="shared" si="282"/>
        <v>6</v>
      </c>
      <c r="AK88" s="281" t="s">
        <v>571</v>
      </c>
    </row>
    <row r="89" spans="1:40" ht="15.75" customHeight="1">
      <c r="A89" s="260"/>
      <c r="B89" s="261" t="s">
        <v>572</v>
      </c>
      <c r="C89" s="1055">
        <v>1</v>
      </c>
      <c r="D89" s="1056">
        <v>1</v>
      </c>
      <c r="E89" s="1056">
        <v>1</v>
      </c>
      <c r="F89" s="1057">
        <v>1</v>
      </c>
      <c r="G89" s="1057">
        <v>1</v>
      </c>
      <c r="H89" s="751">
        <v>1</v>
      </c>
      <c r="I89" s="505">
        <f t="shared" si="283"/>
        <v>6</v>
      </c>
      <c r="J89" s="1058">
        <v>0</v>
      </c>
      <c r="K89" s="1058">
        <v>2</v>
      </c>
      <c r="L89" s="1059">
        <f t="shared" si="276"/>
        <v>8</v>
      </c>
      <c r="M89" s="1060">
        <v>9</v>
      </c>
      <c r="N89" s="751">
        <v>7</v>
      </c>
      <c r="O89" s="504">
        <f t="shared" si="270"/>
        <v>16</v>
      </c>
      <c r="P89" s="1060">
        <v>9</v>
      </c>
      <c r="Q89" s="751">
        <v>6</v>
      </c>
      <c r="R89" s="504">
        <f t="shared" si="275"/>
        <v>15</v>
      </c>
      <c r="S89" s="754">
        <v>7</v>
      </c>
      <c r="T89" s="751">
        <v>5</v>
      </c>
      <c r="U89" s="504">
        <f t="shared" si="266"/>
        <v>12</v>
      </c>
      <c r="V89" s="754">
        <v>7</v>
      </c>
      <c r="W89" s="751">
        <v>9</v>
      </c>
      <c r="X89" s="504">
        <f t="shared" si="267"/>
        <v>16</v>
      </c>
      <c r="Y89" s="1060">
        <v>5</v>
      </c>
      <c r="Z89" s="751">
        <v>12</v>
      </c>
      <c r="AA89" s="505">
        <f t="shared" si="268"/>
        <v>17</v>
      </c>
      <c r="AB89" s="754">
        <v>12</v>
      </c>
      <c r="AC89" s="751">
        <v>14</v>
      </c>
      <c r="AD89" s="504">
        <f t="shared" si="269"/>
        <v>26</v>
      </c>
      <c r="AE89" s="754">
        <f t="shared" si="281"/>
        <v>49</v>
      </c>
      <c r="AF89" s="751">
        <f t="shared" si="281"/>
        <v>53</v>
      </c>
      <c r="AG89" s="755">
        <f t="shared" si="281"/>
        <v>102</v>
      </c>
      <c r="AH89" s="1061">
        <v>4</v>
      </c>
      <c r="AI89" s="751">
        <v>3</v>
      </c>
      <c r="AJ89" s="756">
        <f t="shared" si="282"/>
        <v>7</v>
      </c>
      <c r="AK89" s="281" t="s">
        <v>572</v>
      </c>
    </row>
    <row r="90" spans="1:40" ht="15.75" customHeight="1">
      <c r="A90" s="260"/>
      <c r="B90" s="261" t="s">
        <v>573</v>
      </c>
      <c r="C90" s="1055">
        <v>1</v>
      </c>
      <c r="D90" s="1056">
        <v>1</v>
      </c>
      <c r="E90" s="1056">
        <v>1</v>
      </c>
      <c r="F90" s="1057">
        <v>1</v>
      </c>
      <c r="G90" s="1057">
        <v>1</v>
      </c>
      <c r="H90" s="751">
        <v>1</v>
      </c>
      <c r="I90" s="505">
        <f>SUM(C90:H90)</f>
        <v>6</v>
      </c>
      <c r="J90" s="1058">
        <v>0</v>
      </c>
      <c r="K90" s="1058">
        <v>2</v>
      </c>
      <c r="L90" s="1059">
        <f>SUM(I90:K90)</f>
        <v>8</v>
      </c>
      <c r="M90" s="1065">
        <v>6</v>
      </c>
      <c r="N90" s="751">
        <v>5</v>
      </c>
      <c r="O90" s="755">
        <f t="shared" si="270"/>
        <v>11</v>
      </c>
      <c r="P90" s="754">
        <v>11</v>
      </c>
      <c r="Q90" s="751">
        <v>7</v>
      </c>
      <c r="R90" s="504">
        <f t="shared" si="275"/>
        <v>18</v>
      </c>
      <c r="S90" s="754">
        <v>3</v>
      </c>
      <c r="T90" s="751">
        <v>10</v>
      </c>
      <c r="U90" s="504">
        <f t="shared" si="266"/>
        <v>13</v>
      </c>
      <c r="V90" s="754">
        <v>4</v>
      </c>
      <c r="W90" s="751">
        <v>7</v>
      </c>
      <c r="X90" s="504">
        <f t="shared" si="267"/>
        <v>11</v>
      </c>
      <c r="Y90" s="1060">
        <v>6</v>
      </c>
      <c r="Z90" s="751">
        <v>9</v>
      </c>
      <c r="AA90" s="505">
        <f t="shared" si="268"/>
        <v>15</v>
      </c>
      <c r="AB90" s="754">
        <v>6</v>
      </c>
      <c r="AC90" s="751">
        <v>7</v>
      </c>
      <c r="AD90" s="504">
        <f t="shared" si="269"/>
        <v>13</v>
      </c>
      <c r="AE90" s="754">
        <f t="shared" si="281"/>
        <v>36</v>
      </c>
      <c r="AF90" s="751">
        <f t="shared" si="281"/>
        <v>45</v>
      </c>
      <c r="AG90" s="755">
        <f t="shared" si="281"/>
        <v>81</v>
      </c>
      <c r="AH90" s="1061">
        <v>6</v>
      </c>
      <c r="AI90" s="751">
        <v>5</v>
      </c>
      <c r="AJ90" s="756">
        <f t="shared" si="282"/>
        <v>11</v>
      </c>
      <c r="AK90" s="281" t="s">
        <v>573</v>
      </c>
    </row>
    <row r="91" spans="1:40" ht="15.75" customHeight="1">
      <c r="A91" s="260"/>
      <c r="B91" s="261" t="s">
        <v>574</v>
      </c>
      <c r="C91" s="1055">
        <v>1</v>
      </c>
      <c r="D91" s="1056">
        <v>1</v>
      </c>
      <c r="E91" s="1056">
        <v>1</v>
      </c>
      <c r="F91" s="1057">
        <v>1</v>
      </c>
      <c r="G91" s="1057">
        <v>1</v>
      </c>
      <c r="H91" s="751">
        <v>1</v>
      </c>
      <c r="I91" s="505">
        <f t="shared" si="283"/>
        <v>6</v>
      </c>
      <c r="J91" s="1058">
        <v>0</v>
      </c>
      <c r="K91" s="1058">
        <v>2</v>
      </c>
      <c r="L91" s="1059">
        <f t="shared" si="276"/>
        <v>8</v>
      </c>
      <c r="M91" s="1060">
        <v>4</v>
      </c>
      <c r="N91" s="751">
        <v>5</v>
      </c>
      <c r="O91" s="504">
        <f t="shared" si="270"/>
        <v>9</v>
      </c>
      <c r="P91" s="1060">
        <v>6</v>
      </c>
      <c r="Q91" s="751">
        <v>6</v>
      </c>
      <c r="R91" s="504">
        <f t="shared" si="275"/>
        <v>12</v>
      </c>
      <c r="S91" s="754">
        <v>3</v>
      </c>
      <c r="T91" s="751">
        <v>11</v>
      </c>
      <c r="U91" s="504">
        <f t="shared" si="266"/>
        <v>14</v>
      </c>
      <c r="V91" s="754">
        <v>9</v>
      </c>
      <c r="W91" s="751">
        <v>7</v>
      </c>
      <c r="X91" s="504">
        <f t="shared" si="267"/>
        <v>16</v>
      </c>
      <c r="Y91" s="1060">
        <v>14</v>
      </c>
      <c r="Z91" s="751">
        <v>13</v>
      </c>
      <c r="AA91" s="505">
        <f t="shared" si="268"/>
        <v>27</v>
      </c>
      <c r="AB91" s="754">
        <v>4</v>
      </c>
      <c r="AC91" s="751">
        <v>9</v>
      </c>
      <c r="AD91" s="504">
        <f t="shared" si="269"/>
        <v>13</v>
      </c>
      <c r="AE91" s="754">
        <f t="shared" si="281"/>
        <v>40</v>
      </c>
      <c r="AF91" s="751">
        <f t="shared" si="281"/>
        <v>51</v>
      </c>
      <c r="AG91" s="755">
        <f t="shared" si="281"/>
        <v>91</v>
      </c>
      <c r="AH91" s="1061">
        <v>2</v>
      </c>
      <c r="AI91" s="751">
        <v>1</v>
      </c>
      <c r="AJ91" s="756">
        <f t="shared" si="282"/>
        <v>3</v>
      </c>
      <c r="AK91" s="281" t="s">
        <v>574</v>
      </c>
    </row>
    <row r="92" spans="1:40" ht="15.75" customHeight="1" thickBot="1">
      <c r="A92" s="270"/>
      <c r="B92" s="271" t="s">
        <v>575</v>
      </c>
      <c r="C92" s="1071">
        <v>1</v>
      </c>
      <c r="D92" s="1095">
        <v>1</v>
      </c>
      <c r="E92" s="1095">
        <v>1</v>
      </c>
      <c r="F92" s="1073">
        <v>1</v>
      </c>
      <c r="G92" s="1073">
        <v>1</v>
      </c>
      <c r="H92" s="764">
        <v>1</v>
      </c>
      <c r="I92" s="506">
        <f t="shared" si="283"/>
        <v>6</v>
      </c>
      <c r="J92" s="1074">
        <v>0</v>
      </c>
      <c r="K92" s="1074">
        <v>2</v>
      </c>
      <c r="L92" s="1075">
        <f t="shared" si="276"/>
        <v>8</v>
      </c>
      <c r="M92" s="1076">
        <v>12</v>
      </c>
      <c r="N92" s="764">
        <v>3</v>
      </c>
      <c r="O92" s="765">
        <f t="shared" si="270"/>
        <v>15</v>
      </c>
      <c r="P92" s="1076">
        <v>12</v>
      </c>
      <c r="Q92" s="764">
        <v>3</v>
      </c>
      <c r="R92" s="765">
        <f t="shared" si="275"/>
        <v>15</v>
      </c>
      <c r="S92" s="766">
        <v>5</v>
      </c>
      <c r="T92" s="764">
        <v>7</v>
      </c>
      <c r="U92" s="765">
        <f t="shared" si="266"/>
        <v>12</v>
      </c>
      <c r="V92" s="766">
        <v>7</v>
      </c>
      <c r="W92" s="764">
        <v>10</v>
      </c>
      <c r="X92" s="765">
        <f t="shared" si="267"/>
        <v>17</v>
      </c>
      <c r="Y92" s="1076">
        <v>11</v>
      </c>
      <c r="Z92" s="764">
        <v>5</v>
      </c>
      <c r="AA92" s="506">
        <f t="shared" si="268"/>
        <v>16</v>
      </c>
      <c r="AB92" s="766">
        <v>13</v>
      </c>
      <c r="AC92" s="764">
        <v>8</v>
      </c>
      <c r="AD92" s="765">
        <f t="shared" si="269"/>
        <v>21</v>
      </c>
      <c r="AE92" s="766">
        <f t="shared" si="281"/>
        <v>60</v>
      </c>
      <c r="AF92" s="764">
        <f t="shared" si="281"/>
        <v>36</v>
      </c>
      <c r="AG92" s="767">
        <f t="shared" si="281"/>
        <v>96</v>
      </c>
      <c r="AH92" s="1077">
        <v>8</v>
      </c>
      <c r="AI92" s="764">
        <v>1</v>
      </c>
      <c r="AJ92" s="768">
        <f t="shared" si="282"/>
        <v>9</v>
      </c>
      <c r="AK92" s="282" t="s">
        <v>575</v>
      </c>
    </row>
    <row r="93" spans="1:40" ht="15.75" customHeight="1">
      <c r="A93" s="260"/>
      <c r="B93" s="264" t="s">
        <v>576</v>
      </c>
      <c r="C93" s="1055">
        <v>1</v>
      </c>
      <c r="D93" s="1056">
        <v>2</v>
      </c>
      <c r="E93" s="1056">
        <v>1</v>
      </c>
      <c r="F93" s="1057">
        <v>2</v>
      </c>
      <c r="G93" s="1057">
        <v>1</v>
      </c>
      <c r="H93" s="751">
        <v>1</v>
      </c>
      <c r="I93" s="504">
        <f t="shared" si="283"/>
        <v>8</v>
      </c>
      <c r="J93" s="1058">
        <v>0</v>
      </c>
      <c r="K93" s="1058">
        <v>4</v>
      </c>
      <c r="L93" s="1059">
        <f>SUM(I93:K93)</f>
        <v>12</v>
      </c>
      <c r="M93" s="1060">
        <v>16</v>
      </c>
      <c r="N93" s="751">
        <v>19</v>
      </c>
      <c r="O93" s="504">
        <f t="shared" si="270"/>
        <v>35</v>
      </c>
      <c r="P93" s="1060">
        <v>22</v>
      </c>
      <c r="Q93" s="751">
        <v>19</v>
      </c>
      <c r="R93" s="504">
        <f t="shared" si="275"/>
        <v>41</v>
      </c>
      <c r="S93" s="754">
        <v>14</v>
      </c>
      <c r="T93" s="751">
        <v>16</v>
      </c>
      <c r="U93" s="504">
        <f t="shared" si="266"/>
        <v>30</v>
      </c>
      <c r="V93" s="754">
        <v>27</v>
      </c>
      <c r="W93" s="751">
        <v>16</v>
      </c>
      <c r="X93" s="504">
        <f t="shared" si="267"/>
        <v>43</v>
      </c>
      <c r="Y93" s="1060">
        <v>20</v>
      </c>
      <c r="Z93" s="751">
        <v>16</v>
      </c>
      <c r="AA93" s="505">
        <f t="shared" si="268"/>
        <v>36</v>
      </c>
      <c r="AB93" s="754">
        <v>26</v>
      </c>
      <c r="AC93" s="751">
        <v>11</v>
      </c>
      <c r="AD93" s="504">
        <f t="shared" si="269"/>
        <v>37</v>
      </c>
      <c r="AE93" s="754">
        <f t="shared" si="281"/>
        <v>125</v>
      </c>
      <c r="AF93" s="751">
        <f t="shared" si="281"/>
        <v>97</v>
      </c>
      <c r="AG93" s="755">
        <f t="shared" si="281"/>
        <v>222</v>
      </c>
      <c r="AH93" s="1061">
        <v>10</v>
      </c>
      <c r="AI93" s="751">
        <v>4</v>
      </c>
      <c r="AJ93" s="756">
        <f t="shared" si="282"/>
        <v>14</v>
      </c>
      <c r="AK93" s="281" t="s">
        <v>576</v>
      </c>
    </row>
    <row r="94" spans="1:40" ht="15.75" customHeight="1">
      <c r="A94" s="260"/>
      <c r="B94" s="261" t="s">
        <v>577</v>
      </c>
      <c r="C94" s="1055">
        <v>2</v>
      </c>
      <c r="D94" s="1056">
        <v>2</v>
      </c>
      <c r="E94" s="1056">
        <v>2</v>
      </c>
      <c r="F94" s="1057">
        <v>2</v>
      </c>
      <c r="G94" s="1057">
        <v>2</v>
      </c>
      <c r="H94" s="751">
        <v>2</v>
      </c>
      <c r="I94" s="505">
        <f t="shared" si="283"/>
        <v>12</v>
      </c>
      <c r="J94" s="1058">
        <v>0</v>
      </c>
      <c r="K94" s="1058">
        <v>5</v>
      </c>
      <c r="L94" s="1059">
        <f t="shared" si="276"/>
        <v>17</v>
      </c>
      <c r="M94" s="1060">
        <v>27</v>
      </c>
      <c r="N94" s="751">
        <v>23</v>
      </c>
      <c r="O94" s="504">
        <f t="shared" si="270"/>
        <v>50</v>
      </c>
      <c r="P94" s="1060">
        <v>40</v>
      </c>
      <c r="Q94" s="751">
        <v>31</v>
      </c>
      <c r="R94" s="504">
        <f t="shared" si="275"/>
        <v>71</v>
      </c>
      <c r="S94" s="754">
        <v>32</v>
      </c>
      <c r="T94" s="751">
        <v>33</v>
      </c>
      <c r="U94" s="504">
        <f t="shared" si="266"/>
        <v>65</v>
      </c>
      <c r="V94" s="754">
        <v>33</v>
      </c>
      <c r="W94" s="751">
        <v>33</v>
      </c>
      <c r="X94" s="504">
        <f t="shared" si="267"/>
        <v>66</v>
      </c>
      <c r="Y94" s="1060">
        <v>36</v>
      </c>
      <c r="Z94" s="751">
        <v>34</v>
      </c>
      <c r="AA94" s="505">
        <f t="shared" si="268"/>
        <v>70</v>
      </c>
      <c r="AB94" s="754">
        <v>25</v>
      </c>
      <c r="AC94" s="751">
        <v>31</v>
      </c>
      <c r="AD94" s="504">
        <f t="shared" si="269"/>
        <v>56</v>
      </c>
      <c r="AE94" s="754">
        <f t="shared" si="281"/>
        <v>193</v>
      </c>
      <c r="AF94" s="751">
        <f t="shared" si="281"/>
        <v>185</v>
      </c>
      <c r="AG94" s="755">
        <f>SUM(O94,R94,U94,X94,AA94,AD94)</f>
        <v>378</v>
      </c>
      <c r="AH94" s="1061">
        <v>20</v>
      </c>
      <c r="AI94" s="751">
        <v>7</v>
      </c>
      <c r="AJ94" s="756">
        <f t="shared" si="282"/>
        <v>27</v>
      </c>
      <c r="AK94" s="281" t="s">
        <v>577</v>
      </c>
    </row>
    <row r="95" spans="1:40" ht="15.75" customHeight="1">
      <c r="A95" s="260"/>
      <c r="B95" s="261" t="s">
        <v>578</v>
      </c>
      <c r="C95" s="1055">
        <v>1</v>
      </c>
      <c r="D95" s="1056">
        <v>1</v>
      </c>
      <c r="E95" s="1056">
        <v>1</v>
      </c>
      <c r="F95" s="1057">
        <v>1</v>
      </c>
      <c r="G95" s="1057">
        <v>1</v>
      </c>
      <c r="H95" s="751">
        <v>1</v>
      </c>
      <c r="I95" s="505">
        <f t="shared" si="283"/>
        <v>6</v>
      </c>
      <c r="J95" s="1058">
        <v>0</v>
      </c>
      <c r="K95" s="1058">
        <v>3</v>
      </c>
      <c r="L95" s="1059">
        <f t="shared" si="276"/>
        <v>9</v>
      </c>
      <c r="M95" s="1060">
        <v>8</v>
      </c>
      <c r="N95" s="751">
        <v>10</v>
      </c>
      <c r="O95" s="504">
        <f t="shared" si="270"/>
        <v>18</v>
      </c>
      <c r="P95" s="1060">
        <v>6</v>
      </c>
      <c r="Q95" s="751">
        <v>10</v>
      </c>
      <c r="R95" s="504">
        <f t="shared" si="275"/>
        <v>16</v>
      </c>
      <c r="S95" s="754">
        <v>7</v>
      </c>
      <c r="T95" s="751">
        <v>7</v>
      </c>
      <c r="U95" s="504">
        <f t="shared" si="266"/>
        <v>14</v>
      </c>
      <c r="V95" s="754">
        <v>9</v>
      </c>
      <c r="W95" s="751">
        <v>5</v>
      </c>
      <c r="X95" s="504">
        <f t="shared" si="267"/>
        <v>14</v>
      </c>
      <c r="Y95" s="1060">
        <v>9</v>
      </c>
      <c r="Z95" s="751">
        <v>7</v>
      </c>
      <c r="AA95" s="505">
        <f t="shared" si="268"/>
        <v>16</v>
      </c>
      <c r="AB95" s="754">
        <v>12</v>
      </c>
      <c r="AC95" s="751">
        <v>11</v>
      </c>
      <c r="AD95" s="504">
        <f t="shared" si="269"/>
        <v>23</v>
      </c>
      <c r="AE95" s="754">
        <f t="shared" si="281"/>
        <v>51</v>
      </c>
      <c r="AF95" s="751">
        <f t="shared" si="281"/>
        <v>50</v>
      </c>
      <c r="AG95" s="755">
        <f t="shared" si="281"/>
        <v>101</v>
      </c>
      <c r="AH95" s="1061">
        <v>4</v>
      </c>
      <c r="AI95" s="751">
        <v>4</v>
      </c>
      <c r="AJ95" s="756">
        <f t="shared" si="282"/>
        <v>8</v>
      </c>
      <c r="AK95" s="281" t="s">
        <v>578</v>
      </c>
      <c r="AL95" s="708"/>
    </row>
    <row r="96" spans="1:40" ht="15.75" customHeight="1">
      <c r="A96" s="260"/>
      <c r="B96" s="261" t="s">
        <v>579</v>
      </c>
      <c r="C96" s="1055">
        <v>0</v>
      </c>
      <c r="D96" s="1056">
        <v>0</v>
      </c>
      <c r="E96" s="1056">
        <v>0</v>
      </c>
      <c r="F96" s="1057">
        <v>0</v>
      </c>
      <c r="G96" s="1057">
        <v>0</v>
      </c>
      <c r="H96" s="751">
        <v>0</v>
      </c>
      <c r="I96" s="505">
        <f t="shared" si="283"/>
        <v>0</v>
      </c>
      <c r="J96" s="1058">
        <v>3</v>
      </c>
      <c r="K96" s="1058">
        <v>2</v>
      </c>
      <c r="L96" s="1059">
        <f t="shared" si="276"/>
        <v>5</v>
      </c>
      <c r="M96" s="1060">
        <v>2</v>
      </c>
      <c r="N96" s="751">
        <v>3</v>
      </c>
      <c r="O96" s="504">
        <f t="shared" si="270"/>
        <v>5</v>
      </c>
      <c r="P96" s="1060">
        <v>1</v>
      </c>
      <c r="Q96" s="751">
        <v>1</v>
      </c>
      <c r="R96" s="504">
        <f t="shared" si="275"/>
        <v>2</v>
      </c>
      <c r="S96" s="754">
        <v>3</v>
      </c>
      <c r="T96" s="751">
        <v>6</v>
      </c>
      <c r="U96" s="504">
        <f t="shared" si="266"/>
        <v>9</v>
      </c>
      <c r="V96" s="754">
        <v>3</v>
      </c>
      <c r="W96" s="751">
        <v>1</v>
      </c>
      <c r="X96" s="504">
        <f t="shared" si="267"/>
        <v>4</v>
      </c>
      <c r="Y96" s="1060">
        <v>4</v>
      </c>
      <c r="Z96" s="751">
        <v>4</v>
      </c>
      <c r="AA96" s="505">
        <f t="shared" si="268"/>
        <v>8</v>
      </c>
      <c r="AB96" s="754">
        <v>1</v>
      </c>
      <c r="AC96" s="751">
        <v>4</v>
      </c>
      <c r="AD96" s="504">
        <f t="shared" si="269"/>
        <v>5</v>
      </c>
      <c r="AE96" s="754">
        <f t="shared" si="281"/>
        <v>14</v>
      </c>
      <c r="AF96" s="751">
        <f t="shared" si="281"/>
        <v>19</v>
      </c>
      <c r="AG96" s="755">
        <f t="shared" si="281"/>
        <v>33</v>
      </c>
      <c r="AH96" s="1061">
        <v>1</v>
      </c>
      <c r="AI96" s="751">
        <v>1</v>
      </c>
      <c r="AJ96" s="756">
        <f t="shared" si="282"/>
        <v>2</v>
      </c>
      <c r="AK96" s="281" t="s">
        <v>579</v>
      </c>
    </row>
    <row r="97" spans="1:37" ht="15.75" customHeight="1">
      <c r="A97" s="260"/>
      <c r="B97" s="261" t="s">
        <v>580</v>
      </c>
      <c r="C97" s="1055">
        <v>2</v>
      </c>
      <c r="D97" s="1056">
        <v>3</v>
      </c>
      <c r="E97" s="1056">
        <v>2</v>
      </c>
      <c r="F97" s="1057">
        <v>3</v>
      </c>
      <c r="G97" s="1057">
        <v>3</v>
      </c>
      <c r="H97" s="751">
        <v>3</v>
      </c>
      <c r="I97" s="505">
        <f t="shared" si="283"/>
        <v>16</v>
      </c>
      <c r="J97" s="1058">
        <v>0</v>
      </c>
      <c r="K97" s="1058">
        <v>6</v>
      </c>
      <c r="L97" s="1059">
        <f>SUM(I97:K97)</f>
        <v>22</v>
      </c>
      <c r="M97" s="1060">
        <v>26</v>
      </c>
      <c r="N97" s="751">
        <v>46</v>
      </c>
      <c r="O97" s="504">
        <f t="shared" si="270"/>
        <v>72</v>
      </c>
      <c r="P97" s="1060">
        <v>56</v>
      </c>
      <c r="Q97" s="751">
        <v>47</v>
      </c>
      <c r="R97" s="504">
        <f t="shared" si="275"/>
        <v>103</v>
      </c>
      <c r="S97" s="754">
        <v>41</v>
      </c>
      <c r="T97" s="751">
        <v>34</v>
      </c>
      <c r="U97" s="504">
        <f t="shared" si="266"/>
        <v>75</v>
      </c>
      <c r="V97" s="754">
        <v>47</v>
      </c>
      <c r="W97" s="751">
        <v>48</v>
      </c>
      <c r="X97" s="504">
        <f t="shared" si="267"/>
        <v>95</v>
      </c>
      <c r="Y97" s="1060">
        <v>42</v>
      </c>
      <c r="Z97" s="751">
        <v>54</v>
      </c>
      <c r="AA97" s="505">
        <f t="shared" si="268"/>
        <v>96</v>
      </c>
      <c r="AB97" s="754">
        <v>45</v>
      </c>
      <c r="AC97" s="751">
        <v>42</v>
      </c>
      <c r="AD97" s="504">
        <f t="shared" si="269"/>
        <v>87</v>
      </c>
      <c r="AE97" s="754">
        <f t="shared" si="281"/>
        <v>257</v>
      </c>
      <c r="AF97" s="751">
        <f t="shared" si="281"/>
        <v>271</v>
      </c>
      <c r="AG97" s="755">
        <f t="shared" si="281"/>
        <v>528</v>
      </c>
      <c r="AH97" s="1061">
        <v>26</v>
      </c>
      <c r="AI97" s="751">
        <v>8</v>
      </c>
      <c r="AJ97" s="756">
        <f t="shared" si="282"/>
        <v>34</v>
      </c>
      <c r="AK97" s="281" t="s">
        <v>580</v>
      </c>
    </row>
    <row r="98" spans="1:37" ht="15.75" customHeight="1" thickBot="1">
      <c r="A98" s="278" t="s">
        <v>581</v>
      </c>
      <c r="B98" s="279"/>
      <c r="C98" s="1096">
        <f t="shared" ref="C98:K98" si="284">SUM(C85:C97)</f>
        <v>16</v>
      </c>
      <c r="D98" s="1097">
        <f t="shared" si="284"/>
        <v>19</v>
      </c>
      <c r="E98" s="1097">
        <f t="shared" si="284"/>
        <v>17</v>
      </c>
      <c r="F98" s="1098">
        <f t="shared" si="284"/>
        <v>20</v>
      </c>
      <c r="G98" s="1098">
        <f t="shared" si="284"/>
        <v>18</v>
      </c>
      <c r="H98" s="517">
        <f t="shared" si="284"/>
        <v>18</v>
      </c>
      <c r="I98" s="518">
        <f t="shared" si="284"/>
        <v>108</v>
      </c>
      <c r="J98" s="518">
        <f t="shared" si="284"/>
        <v>4</v>
      </c>
      <c r="K98" s="518">
        <f t="shared" si="284"/>
        <v>49</v>
      </c>
      <c r="L98" s="1099">
        <f>SUM(I98:K98)</f>
        <v>161</v>
      </c>
      <c r="M98" s="519">
        <f t="shared" ref="M98:AJ98" si="285">SUM(M85:M97)</f>
        <v>194</v>
      </c>
      <c r="N98" s="517">
        <f t="shared" si="285"/>
        <v>198</v>
      </c>
      <c r="O98" s="518">
        <f t="shared" si="285"/>
        <v>392</v>
      </c>
      <c r="P98" s="519">
        <f t="shared" si="285"/>
        <v>261</v>
      </c>
      <c r="Q98" s="517">
        <f t="shared" si="285"/>
        <v>220</v>
      </c>
      <c r="R98" s="518">
        <f t="shared" si="285"/>
        <v>481</v>
      </c>
      <c r="S98" s="520">
        <f t="shared" si="285"/>
        <v>214</v>
      </c>
      <c r="T98" s="517">
        <f t="shared" si="285"/>
        <v>215</v>
      </c>
      <c r="U98" s="521">
        <f t="shared" si="285"/>
        <v>429</v>
      </c>
      <c r="V98" s="520">
        <f t="shared" si="285"/>
        <v>261</v>
      </c>
      <c r="W98" s="517">
        <f t="shared" si="285"/>
        <v>216</v>
      </c>
      <c r="X98" s="521">
        <f t="shared" si="285"/>
        <v>477</v>
      </c>
      <c r="Y98" s="519">
        <f t="shared" si="285"/>
        <v>249</v>
      </c>
      <c r="Z98" s="517">
        <f t="shared" si="285"/>
        <v>256</v>
      </c>
      <c r="AA98" s="518">
        <f t="shared" si="285"/>
        <v>505</v>
      </c>
      <c r="AB98" s="520">
        <f t="shared" si="285"/>
        <v>253</v>
      </c>
      <c r="AC98" s="517">
        <f t="shared" si="285"/>
        <v>226</v>
      </c>
      <c r="AD98" s="518">
        <f t="shared" si="285"/>
        <v>479</v>
      </c>
      <c r="AE98" s="520">
        <f t="shared" si="285"/>
        <v>1432</v>
      </c>
      <c r="AF98" s="517">
        <f t="shared" si="285"/>
        <v>1331</v>
      </c>
      <c r="AG98" s="522">
        <f t="shared" si="285"/>
        <v>2763</v>
      </c>
      <c r="AH98" s="785">
        <f t="shared" si="285"/>
        <v>148</v>
      </c>
      <c r="AI98" s="517">
        <f t="shared" si="285"/>
        <v>56</v>
      </c>
      <c r="AJ98" s="786">
        <f t="shared" si="285"/>
        <v>204</v>
      </c>
      <c r="AK98" s="283" t="s">
        <v>581</v>
      </c>
    </row>
    <row r="99" spans="1:37" ht="15.75" customHeight="1">
      <c r="A99" s="260" t="s">
        <v>582</v>
      </c>
      <c r="B99" s="261" t="s">
        <v>15</v>
      </c>
      <c r="C99" s="1055">
        <v>2</v>
      </c>
      <c r="D99" s="1056">
        <v>2</v>
      </c>
      <c r="E99" s="1056">
        <v>2</v>
      </c>
      <c r="F99" s="1057">
        <v>2</v>
      </c>
      <c r="G99" s="1057">
        <v>2</v>
      </c>
      <c r="H99" s="751">
        <v>2</v>
      </c>
      <c r="I99" s="505">
        <f t="shared" ref="I99:I112" si="286">SUM(C99:H99)</f>
        <v>12</v>
      </c>
      <c r="J99" s="1058">
        <v>0</v>
      </c>
      <c r="K99" s="1058">
        <v>5</v>
      </c>
      <c r="L99" s="1059">
        <f>SUM(I99:K99)</f>
        <v>17</v>
      </c>
      <c r="M99" s="1053">
        <v>25</v>
      </c>
      <c r="N99" s="748">
        <v>31</v>
      </c>
      <c r="O99" s="503">
        <f t="shared" ref="O99:O140" si="287">SUM(M99,N99)</f>
        <v>56</v>
      </c>
      <c r="P99" s="1053">
        <v>28</v>
      </c>
      <c r="Q99" s="748">
        <v>23</v>
      </c>
      <c r="R99" s="503">
        <f t="shared" ref="R99:R117" si="288">SUM(P99,Q99)</f>
        <v>51</v>
      </c>
      <c r="S99" s="750">
        <v>29</v>
      </c>
      <c r="T99" s="748">
        <v>27</v>
      </c>
      <c r="U99" s="749">
        <f t="shared" ref="U99:U114" si="289">SUM(S99,T99)</f>
        <v>56</v>
      </c>
      <c r="V99" s="750">
        <v>26</v>
      </c>
      <c r="W99" s="748">
        <v>26</v>
      </c>
      <c r="X99" s="749">
        <f t="shared" ref="X99:X117" si="290">SUM(V99,W99)</f>
        <v>52</v>
      </c>
      <c r="Y99" s="1053">
        <v>29</v>
      </c>
      <c r="Z99" s="748">
        <v>27</v>
      </c>
      <c r="AA99" s="503">
        <f t="shared" ref="AA99:AA117" si="291">SUM(Y99,Z99)</f>
        <v>56</v>
      </c>
      <c r="AB99" s="750">
        <v>19</v>
      </c>
      <c r="AC99" s="748">
        <v>38</v>
      </c>
      <c r="AD99" s="503">
        <f t="shared" ref="AD99:AD113" si="292">SUM(AB99,AC99)</f>
        <v>57</v>
      </c>
      <c r="AE99" s="754">
        <f t="shared" ref="AE99:AG114" si="293">SUM(M99,P99,S99,V99,Y99,AB99)</f>
        <v>156</v>
      </c>
      <c r="AF99" s="751">
        <f t="shared" si="293"/>
        <v>172</v>
      </c>
      <c r="AG99" s="755">
        <f t="shared" si="293"/>
        <v>328</v>
      </c>
      <c r="AH99" s="1061">
        <v>14</v>
      </c>
      <c r="AI99" s="751">
        <v>7</v>
      </c>
      <c r="AJ99" s="756">
        <f t="shared" ref="AJ99:AJ111" si="294">SUM(AH99,AI99)</f>
        <v>21</v>
      </c>
      <c r="AK99" s="281" t="s">
        <v>15</v>
      </c>
    </row>
    <row r="100" spans="1:37" ht="15.75" customHeight="1">
      <c r="A100" s="263">
        <v>14</v>
      </c>
      <c r="B100" s="261" t="s">
        <v>583</v>
      </c>
      <c r="C100" s="1055">
        <v>3</v>
      </c>
      <c r="D100" s="1056">
        <v>3</v>
      </c>
      <c r="E100" s="1056">
        <v>2</v>
      </c>
      <c r="F100" s="1057">
        <v>2</v>
      </c>
      <c r="G100" s="1057">
        <v>2</v>
      </c>
      <c r="H100" s="751">
        <v>2</v>
      </c>
      <c r="I100" s="505">
        <f t="shared" si="286"/>
        <v>14</v>
      </c>
      <c r="J100" s="1058">
        <v>0</v>
      </c>
      <c r="K100" s="1058">
        <v>7</v>
      </c>
      <c r="L100" s="1059">
        <f t="shared" ref="L100:L112" si="295">SUM(I100:K100)</f>
        <v>21</v>
      </c>
      <c r="M100" s="1060">
        <v>33</v>
      </c>
      <c r="N100" s="751">
        <v>48</v>
      </c>
      <c r="O100" s="505">
        <f t="shared" si="287"/>
        <v>81</v>
      </c>
      <c r="P100" s="1060">
        <v>51</v>
      </c>
      <c r="Q100" s="751">
        <v>33</v>
      </c>
      <c r="R100" s="505">
        <f t="shared" si="288"/>
        <v>84</v>
      </c>
      <c r="S100" s="754">
        <v>39</v>
      </c>
      <c r="T100" s="751">
        <v>38</v>
      </c>
      <c r="U100" s="504">
        <f t="shared" si="289"/>
        <v>77</v>
      </c>
      <c r="V100" s="754">
        <v>25</v>
      </c>
      <c r="W100" s="751">
        <v>34</v>
      </c>
      <c r="X100" s="504">
        <f t="shared" si="290"/>
        <v>59</v>
      </c>
      <c r="Y100" s="1060">
        <v>30</v>
      </c>
      <c r="Z100" s="751">
        <v>34</v>
      </c>
      <c r="AA100" s="505">
        <f t="shared" si="291"/>
        <v>64</v>
      </c>
      <c r="AB100" s="754">
        <v>38</v>
      </c>
      <c r="AC100" s="751">
        <v>37</v>
      </c>
      <c r="AD100" s="505">
        <f t="shared" si="292"/>
        <v>75</v>
      </c>
      <c r="AE100" s="754">
        <f t="shared" si="293"/>
        <v>216</v>
      </c>
      <c r="AF100" s="751">
        <f t="shared" si="293"/>
        <v>224</v>
      </c>
      <c r="AG100" s="755">
        <f t="shared" si="293"/>
        <v>440</v>
      </c>
      <c r="AH100" s="1061">
        <v>28</v>
      </c>
      <c r="AI100" s="751">
        <v>11</v>
      </c>
      <c r="AJ100" s="756">
        <f t="shared" si="294"/>
        <v>39</v>
      </c>
      <c r="AK100" s="281" t="s">
        <v>583</v>
      </c>
    </row>
    <row r="101" spans="1:37" ht="15.75" customHeight="1">
      <c r="A101" s="269" t="s">
        <v>528</v>
      </c>
      <c r="B101" s="261" t="s">
        <v>584</v>
      </c>
      <c r="C101" s="1055">
        <v>1</v>
      </c>
      <c r="D101" s="1056">
        <v>1</v>
      </c>
      <c r="E101" s="1056">
        <v>1</v>
      </c>
      <c r="F101" s="1057">
        <v>1</v>
      </c>
      <c r="G101" s="1057">
        <v>1</v>
      </c>
      <c r="H101" s="751">
        <v>1</v>
      </c>
      <c r="I101" s="505">
        <f t="shared" si="286"/>
        <v>6</v>
      </c>
      <c r="J101" s="1058">
        <v>0</v>
      </c>
      <c r="K101" s="1058">
        <v>2</v>
      </c>
      <c r="L101" s="1059">
        <f t="shared" si="295"/>
        <v>8</v>
      </c>
      <c r="M101" s="1060">
        <v>2</v>
      </c>
      <c r="N101" s="751">
        <v>8</v>
      </c>
      <c r="O101" s="505">
        <f t="shared" si="287"/>
        <v>10</v>
      </c>
      <c r="P101" s="1060">
        <v>5</v>
      </c>
      <c r="Q101" s="751">
        <v>4</v>
      </c>
      <c r="R101" s="505">
        <f t="shared" si="288"/>
        <v>9</v>
      </c>
      <c r="S101" s="754">
        <v>5</v>
      </c>
      <c r="T101" s="751">
        <v>7</v>
      </c>
      <c r="U101" s="504">
        <f t="shared" si="289"/>
        <v>12</v>
      </c>
      <c r="V101" s="754">
        <v>10</v>
      </c>
      <c r="W101" s="751">
        <v>8</v>
      </c>
      <c r="X101" s="504">
        <f t="shared" si="290"/>
        <v>18</v>
      </c>
      <c r="Y101" s="1060">
        <v>5</v>
      </c>
      <c r="Z101" s="751">
        <v>3</v>
      </c>
      <c r="AA101" s="505">
        <f t="shared" si="291"/>
        <v>8</v>
      </c>
      <c r="AB101" s="754">
        <v>12</v>
      </c>
      <c r="AC101" s="751">
        <v>7</v>
      </c>
      <c r="AD101" s="505">
        <f t="shared" si="292"/>
        <v>19</v>
      </c>
      <c r="AE101" s="754">
        <f t="shared" si="293"/>
        <v>39</v>
      </c>
      <c r="AF101" s="751">
        <f t="shared" si="293"/>
        <v>37</v>
      </c>
      <c r="AG101" s="755">
        <f t="shared" si="293"/>
        <v>76</v>
      </c>
      <c r="AH101" s="1061">
        <v>8</v>
      </c>
      <c r="AI101" s="751">
        <v>0</v>
      </c>
      <c r="AJ101" s="756">
        <f t="shared" si="294"/>
        <v>8</v>
      </c>
      <c r="AK101" s="281" t="s">
        <v>584</v>
      </c>
    </row>
    <row r="102" spans="1:37" ht="15.75" customHeight="1">
      <c r="A102" s="260"/>
      <c r="B102" s="261" t="s">
        <v>585</v>
      </c>
      <c r="C102" s="1055">
        <v>1</v>
      </c>
      <c r="D102" s="1056">
        <v>1</v>
      </c>
      <c r="E102" s="1056">
        <v>1</v>
      </c>
      <c r="F102" s="1057">
        <v>1</v>
      </c>
      <c r="G102" s="1057">
        <v>1</v>
      </c>
      <c r="H102" s="751">
        <v>1</v>
      </c>
      <c r="I102" s="505">
        <f t="shared" si="286"/>
        <v>6</v>
      </c>
      <c r="J102" s="1058">
        <v>0</v>
      </c>
      <c r="K102" s="1058">
        <v>2</v>
      </c>
      <c r="L102" s="1059">
        <f t="shared" si="295"/>
        <v>8</v>
      </c>
      <c r="M102" s="1060">
        <v>3</v>
      </c>
      <c r="N102" s="751">
        <v>8</v>
      </c>
      <c r="O102" s="505">
        <f t="shared" si="287"/>
        <v>11</v>
      </c>
      <c r="P102" s="1060">
        <v>7</v>
      </c>
      <c r="Q102" s="751">
        <v>10</v>
      </c>
      <c r="R102" s="505">
        <f t="shared" si="288"/>
        <v>17</v>
      </c>
      <c r="S102" s="754">
        <v>8</v>
      </c>
      <c r="T102" s="751">
        <v>5</v>
      </c>
      <c r="U102" s="504">
        <f t="shared" si="289"/>
        <v>13</v>
      </c>
      <c r="V102" s="754">
        <v>7</v>
      </c>
      <c r="W102" s="751">
        <v>8</v>
      </c>
      <c r="X102" s="504">
        <f t="shared" si="290"/>
        <v>15</v>
      </c>
      <c r="Y102" s="1060">
        <v>7</v>
      </c>
      <c r="Z102" s="751">
        <v>13</v>
      </c>
      <c r="AA102" s="505">
        <f t="shared" si="291"/>
        <v>20</v>
      </c>
      <c r="AB102" s="754">
        <v>11</v>
      </c>
      <c r="AC102" s="751">
        <v>9</v>
      </c>
      <c r="AD102" s="505">
        <f t="shared" si="292"/>
        <v>20</v>
      </c>
      <c r="AE102" s="754">
        <f t="shared" si="293"/>
        <v>43</v>
      </c>
      <c r="AF102" s="751">
        <f t="shared" si="293"/>
        <v>53</v>
      </c>
      <c r="AG102" s="755">
        <f t="shared" si="293"/>
        <v>96</v>
      </c>
      <c r="AH102" s="1061">
        <v>3</v>
      </c>
      <c r="AI102" s="751">
        <v>3</v>
      </c>
      <c r="AJ102" s="756">
        <f t="shared" si="294"/>
        <v>6</v>
      </c>
      <c r="AK102" s="281" t="s">
        <v>585</v>
      </c>
    </row>
    <row r="103" spans="1:37" ht="15.75" customHeight="1">
      <c r="A103" s="260"/>
      <c r="B103" s="261" t="s">
        <v>586</v>
      </c>
      <c r="C103" s="1055">
        <v>1</v>
      </c>
      <c r="D103" s="1056">
        <v>1</v>
      </c>
      <c r="E103" s="1056">
        <v>1</v>
      </c>
      <c r="F103" s="1057">
        <v>1</v>
      </c>
      <c r="G103" s="1057">
        <v>1</v>
      </c>
      <c r="H103" s="751">
        <v>1</v>
      </c>
      <c r="I103" s="505">
        <f t="shared" si="286"/>
        <v>6</v>
      </c>
      <c r="J103" s="1058">
        <v>0</v>
      </c>
      <c r="K103" s="1058">
        <v>2</v>
      </c>
      <c r="L103" s="1059">
        <f t="shared" si="295"/>
        <v>8</v>
      </c>
      <c r="M103" s="1060">
        <v>3</v>
      </c>
      <c r="N103" s="751">
        <v>3</v>
      </c>
      <c r="O103" s="505">
        <f t="shared" si="287"/>
        <v>6</v>
      </c>
      <c r="P103" s="1060">
        <v>4</v>
      </c>
      <c r="Q103" s="751">
        <v>6</v>
      </c>
      <c r="R103" s="505">
        <f t="shared" si="288"/>
        <v>10</v>
      </c>
      <c r="S103" s="754">
        <v>4</v>
      </c>
      <c r="T103" s="751">
        <v>4</v>
      </c>
      <c r="U103" s="504">
        <f t="shared" si="289"/>
        <v>8</v>
      </c>
      <c r="V103" s="754">
        <v>6</v>
      </c>
      <c r="W103" s="751">
        <v>5</v>
      </c>
      <c r="X103" s="504">
        <f t="shared" si="290"/>
        <v>11</v>
      </c>
      <c r="Y103" s="1060">
        <v>3</v>
      </c>
      <c r="Z103" s="751">
        <v>4</v>
      </c>
      <c r="AA103" s="505">
        <f t="shared" si="291"/>
        <v>7</v>
      </c>
      <c r="AB103" s="754">
        <v>8</v>
      </c>
      <c r="AC103" s="751">
        <v>6</v>
      </c>
      <c r="AD103" s="505">
        <f t="shared" si="292"/>
        <v>14</v>
      </c>
      <c r="AE103" s="754">
        <f t="shared" si="293"/>
        <v>28</v>
      </c>
      <c r="AF103" s="751">
        <f t="shared" si="293"/>
        <v>28</v>
      </c>
      <c r="AG103" s="755">
        <f t="shared" si="293"/>
        <v>56</v>
      </c>
      <c r="AH103" s="1061">
        <v>2</v>
      </c>
      <c r="AI103" s="751">
        <v>0</v>
      </c>
      <c r="AJ103" s="756">
        <f t="shared" si="294"/>
        <v>2</v>
      </c>
      <c r="AK103" s="281" t="s">
        <v>586</v>
      </c>
    </row>
    <row r="104" spans="1:37" ht="16.5" customHeight="1">
      <c r="A104" s="260"/>
      <c r="B104" s="261" t="s">
        <v>587</v>
      </c>
      <c r="C104" s="1055">
        <v>1</v>
      </c>
      <c r="D104" s="1056">
        <v>1</v>
      </c>
      <c r="E104" s="1056">
        <v>1</v>
      </c>
      <c r="F104" s="1057">
        <v>1</v>
      </c>
      <c r="G104" s="1057">
        <v>1</v>
      </c>
      <c r="H104" s="751">
        <v>1</v>
      </c>
      <c r="I104" s="505">
        <f t="shared" si="286"/>
        <v>6</v>
      </c>
      <c r="J104" s="1058">
        <v>0</v>
      </c>
      <c r="K104" s="1058">
        <v>3</v>
      </c>
      <c r="L104" s="1059">
        <f t="shared" si="295"/>
        <v>9</v>
      </c>
      <c r="M104" s="1060">
        <v>10</v>
      </c>
      <c r="N104" s="751">
        <v>8</v>
      </c>
      <c r="O104" s="505">
        <f t="shared" si="287"/>
        <v>18</v>
      </c>
      <c r="P104" s="1060">
        <v>9</v>
      </c>
      <c r="Q104" s="751">
        <v>5</v>
      </c>
      <c r="R104" s="505">
        <f t="shared" si="288"/>
        <v>14</v>
      </c>
      <c r="S104" s="754">
        <v>8</v>
      </c>
      <c r="T104" s="751">
        <v>4</v>
      </c>
      <c r="U104" s="504">
        <f t="shared" si="289"/>
        <v>12</v>
      </c>
      <c r="V104" s="754">
        <v>6</v>
      </c>
      <c r="W104" s="751">
        <v>5</v>
      </c>
      <c r="X104" s="504">
        <f t="shared" si="290"/>
        <v>11</v>
      </c>
      <c r="Y104" s="1060">
        <v>5</v>
      </c>
      <c r="Z104" s="751">
        <v>10</v>
      </c>
      <c r="AA104" s="505">
        <f t="shared" si="291"/>
        <v>15</v>
      </c>
      <c r="AB104" s="754">
        <v>8</v>
      </c>
      <c r="AC104" s="751">
        <v>8</v>
      </c>
      <c r="AD104" s="505">
        <f t="shared" si="292"/>
        <v>16</v>
      </c>
      <c r="AE104" s="754">
        <f t="shared" si="293"/>
        <v>46</v>
      </c>
      <c r="AF104" s="751">
        <f t="shared" si="293"/>
        <v>40</v>
      </c>
      <c r="AG104" s="755">
        <f t="shared" si="293"/>
        <v>86</v>
      </c>
      <c r="AH104" s="1061">
        <v>6</v>
      </c>
      <c r="AI104" s="751">
        <v>0</v>
      </c>
      <c r="AJ104" s="756">
        <f t="shared" si="294"/>
        <v>6</v>
      </c>
      <c r="AK104" s="281" t="s">
        <v>587</v>
      </c>
    </row>
    <row r="105" spans="1:37" ht="15.75" customHeight="1">
      <c r="A105" s="260"/>
      <c r="B105" s="261" t="s">
        <v>588</v>
      </c>
      <c r="C105" s="1055">
        <v>1</v>
      </c>
      <c r="D105" s="1056">
        <v>1</v>
      </c>
      <c r="E105" s="1056">
        <v>1</v>
      </c>
      <c r="F105" s="1057">
        <v>1</v>
      </c>
      <c r="G105" s="1057">
        <v>1</v>
      </c>
      <c r="H105" s="751">
        <v>1</v>
      </c>
      <c r="I105" s="505">
        <f t="shared" si="286"/>
        <v>6</v>
      </c>
      <c r="J105" s="1058">
        <v>0</v>
      </c>
      <c r="K105" s="1058">
        <v>3</v>
      </c>
      <c r="L105" s="1059">
        <f t="shared" si="295"/>
        <v>9</v>
      </c>
      <c r="M105" s="1060">
        <v>10</v>
      </c>
      <c r="N105" s="751">
        <v>8</v>
      </c>
      <c r="O105" s="505">
        <f t="shared" si="287"/>
        <v>18</v>
      </c>
      <c r="P105" s="1060">
        <v>11</v>
      </c>
      <c r="Q105" s="751">
        <v>12</v>
      </c>
      <c r="R105" s="505">
        <f t="shared" si="288"/>
        <v>23</v>
      </c>
      <c r="S105" s="754">
        <v>13</v>
      </c>
      <c r="T105" s="751">
        <v>9</v>
      </c>
      <c r="U105" s="504">
        <f t="shared" si="289"/>
        <v>22</v>
      </c>
      <c r="V105" s="754">
        <v>12</v>
      </c>
      <c r="W105" s="751">
        <v>7</v>
      </c>
      <c r="X105" s="504">
        <f t="shared" si="290"/>
        <v>19</v>
      </c>
      <c r="Y105" s="1060">
        <v>11</v>
      </c>
      <c r="Z105" s="751">
        <v>10</v>
      </c>
      <c r="AA105" s="505">
        <f t="shared" si="291"/>
        <v>21</v>
      </c>
      <c r="AB105" s="754">
        <v>15</v>
      </c>
      <c r="AC105" s="751">
        <v>15</v>
      </c>
      <c r="AD105" s="505">
        <f t="shared" si="292"/>
        <v>30</v>
      </c>
      <c r="AE105" s="754">
        <f t="shared" si="293"/>
        <v>72</v>
      </c>
      <c r="AF105" s="751">
        <f t="shared" si="293"/>
        <v>61</v>
      </c>
      <c r="AG105" s="755">
        <f t="shared" si="293"/>
        <v>133</v>
      </c>
      <c r="AH105" s="1061">
        <v>7</v>
      </c>
      <c r="AI105" s="751">
        <v>3</v>
      </c>
      <c r="AJ105" s="756">
        <f t="shared" si="294"/>
        <v>10</v>
      </c>
      <c r="AK105" s="281" t="s">
        <v>588</v>
      </c>
    </row>
    <row r="106" spans="1:37" ht="15.75" customHeight="1">
      <c r="A106" s="260"/>
      <c r="B106" s="261" t="s">
        <v>589</v>
      </c>
      <c r="C106" s="1055">
        <v>3</v>
      </c>
      <c r="D106" s="1056">
        <v>3</v>
      </c>
      <c r="E106" s="1056">
        <v>3</v>
      </c>
      <c r="F106" s="1057">
        <v>3</v>
      </c>
      <c r="G106" s="1057">
        <v>3</v>
      </c>
      <c r="H106" s="751">
        <v>3</v>
      </c>
      <c r="I106" s="505">
        <f t="shared" si="286"/>
        <v>18</v>
      </c>
      <c r="J106" s="1058">
        <v>0</v>
      </c>
      <c r="K106" s="1058">
        <v>10</v>
      </c>
      <c r="L106" s="1059">
        <f t="shared" si="295"/>
        <v>28</v>
      </c>
      <c r="M106" s="1065">
        <v>42</v>
      </c>
      <c r="N106" s="751">
        <v>61</v>
      </c>
      <c r="O106" s="787">
        <f t="shared" si="287"/>
        <v>103</v>
      </c>
      <c r="P106" s="754">
        <v>42</v>
      </c>
      <c r="Q106" s="751">
        <v>48</v>
      </c>
      <c r="R106" s="505">
        <f t="shared" si="288"/>
        <v>90</v>
      </c>
      <c r="S106" s="754">
        <v>56</v>
      </c>
      <c r="T106" s="751">
        <v>60</v>
      </c>
      <c r="U106" s="504">
        <f t="shared" si="289"/>
        <v>116</v>
      </c>
      <c r="V106" s="754">
        <v>57</v>
      </c>
      <c r="W106" s="751">
        <v>52</v>
      </c>
      <c r="X106" s="504">
        <f t="shared" si="290"/>
        <v>109</v>
      </c>
      <c r="Y106" s="1060">
        <v>60</v>
      </c>
      <c r="Z106" s="751">
        <v>38</v>
      </c>
      <c r="AA106" s="505">
        <f t="shared" si="291"/>
        <v>98</v>
      </c>
      <c r="AB106" s="754">
        <v>44</v>
      </c>
      <c r="AC106" s="751">
        <v>50</v>
      </c>
      <c r="AD106" s="505">
        <f t="shared" si="292"/>
        <v>94</v>
      </c>
      <c r="AE106" s="754">
        <f t="shared" si="293"/>
        <v>301</v>
      </c>
      <c r="AF106" s="751">
        <f t="shared" si="293"/>
        <v>309</v>
      </c>
      <c r="AG106" s="755">
        <f t="shared" si="293"/>
        <v>610</v>
      </c>
      <c r="AH106" s="1061">
        <v>36</v>
      </c>
      <c r="AI106" s="751">
        <v>16</v>
      </c>
      <c r="AJ106" s="756">
        <f t="shared" si="294"/>
        <v>52</v>
      </c>
      <c r="AK106" s="281" t="s">
        <v>589</v>
      </c>
    </row>
    <row r="107" spans="1:37" ht="15.75" customHeight="1">
      <c r="A107" s="260"/>
      <c r="B107" s="261" t="s">
        <v>590</v>
      </c>
      <c r="C107" s="1055">
        <v>1</v>
      </c>
      <c r="D107" s="1056">
        <v>1</v>
      </c>
      <c r="E107" s="1056">
        <v>1</v>
      </c>
      <c r="F107" s="1057">
        <v>1</v>
      </c>
      <c r="G107" s="1057">
        <v>1</v>
      </c>
      <c r="H107" s="751">
        <v>1</v>
      </c>
      <c r="I107" s="505">
        <f t="shared" si="286"/>
        <v>6</v>
      </c>
      <c r="J107" s="1058">
        <v>0</v>
      </c>
      <c r="K107" s="1058">
        <v>2</v>
      </c>
      <c r="L107" s="1059">
        <f t="shared" si="295"/>
        <v>8</v>
      </c>
      <c r="M107" s="1060">
        <v>15</v>
      </c>
      <c r="N107" s="751">
        <v>10</v>
      </c>
      <c r="O107" s="505">
        <f t="shared" si="287"/>
        <v>25</v>
      </c>
      <c r="P107" s="1060">
        <v>13</v>
      </c>
      <c r="Q107" s="751">
        <v>15</v>
      </c>
      <c r="R107" s="505">
        <f t="shared" si="288"/>
        <v>28</v>
      </c>
      <c r="S107" s="754">
        <v>18</v>
      </c>
      <c r="T107" s="751">
        <v>14</v>
      </c>
      <c r="U107" s="504">
        <f t="shared" si="289"/>
        <v>32</v>
      </c>
      <c r="V107" s="754">
        <v>14</v>
      </c>
      <c r="W107" s="751">
        <v>20</v>
      </c>
      <c r="X107" s="504">
        <f t="shared" si="290"/>
        <v>34</v>
      </c>
      <c r="Y107" s="1060">
        <v>15</v>
      </c>
      <c r="Z107" s="751">
        <v>13</v>
      </c>
      <c r="AA107" s="505">
        <f t="shared" si="291"/>
        <v>28</v>
      </c>
      <c r="AB107" s="754">
        <v>11</v>
      </c>
      <c r="AC107" s="751">
        <v>11</v>
      </c>
      <c r="AD107" s="505">
        <f t="shared" si="292"/>
        <v>22</v>
      </c>
      <c r="AE107" s="754">
        <f t="shared" si="293"/>
        <v>86</v>
      </c>
      <c r="AF107" s="751">
        <f t="shared" si="293"/>
        <v>83</v>
      </c>
      <c r="AG107" s="755">
        <f t="shared" si="293"/>
        <v>169</v>
      </c>
      <c r="AH107" s="1061">
        <v>2</v>
      </c>
      <c r="AI107" s="751">
        <v>5</v>
      </c>
      <c r="AJ107" s="756">
        <f t="shared" si="294"/>
        <v>7</v>
      </c>
      <c r="AK107" s="281" t="s">
        <v>590</v>
      </c>
    </row>
    <row r="108" spans="1:37" s="275" customFormat="1" ht="15.75" customHeight="1">
      <c r="A108" s="272"/>
      <c r="B108" s="277" t="s">
        <v>591</v>
      </c>
      <c r="C108" s="1079">
        <v>0</v>
      </c>
      <c r="D108" s="1080">
        <v>0</v>
      </c>
      <c r="E108" s="1080">
        <v>0</v>
      </c>
      <c r="F108" s="1081">
        <v>0</v>
      </c>
      <c r="G108" s="1081">
        <v>0</v>
      </c>
      <c r="H108" s="769">
        <v>0</v>
      </c>
      <c r="I108" s="507">
        <f t="shared" si="286"/>
        <v>0</v>
      </c>
      <c r="J108" s="1082">
        <v>1</v>
      </c>
      <c r="K108" s="1082">
        <v>0</v>
      </c>
      <c r="L108" s="1083">
        <f t="shared" si="295"/>
        <v>1</v>
      </c>
      <c r="M108" s="1084">
        <v>1</v>
      </c>
      <c r="N108" s="769">
        <v>0</v>
      </c>
      <c r="O108" s="507">
        <f t="shared" si="287"/>
        <v>1</v>
      </c>
      <c r="P108" s="1084">
        <v>1</v>
      </c>
      <c r="Q108" s="769">
        <v>0</v>
      </c>
      <c r="R108" s="507">
        <f t="shared" si="288"/>
        <v>1</v>
      </c>
      <c r="S108" s="771">
        <v>0</v>
      </c>
      <c r="T108" s="769">
        <v>0</v>
      </c>
      <c r="U108" s="770">
        <f t="shared" si="289"/>
        <v>0</v>
      </c>
      <c r="V108" s="771">
        <v>0</v>
      </c>
      <c r="W108" s="769">
        <v>0</v>
      </c>
      <c r="X108" s="770">
        <f t="shared" si="290"/>
        <v>0</v>
      </c>
      <c r="Y108" s="1084">
        <v>0</v>
      </c>
      <c r="Z108" s="769">
        <v>0</v>
      </c>
      <c r="AA108" s="507">
        <f t="shared" si="291"/>
        <v>0</v>
      </c>
      <c r="AB108" s="771">
        <v>0</v>
      </c>
      <c r="AC108" s="769">
        <v>0</v>
      </c>
      <c r="AD108" s="507">
        <f t="shared" si="292"/>
        <v>0</v>
      </c>
      <c r="AE108" s="771">
        <f t="shared" si="293"/>
        <v>2</v>
      </c>
      <c r="AF108" s="769">
        <f t="shared" si="293"/>
        <v>0</v>
      </c>
      <c r="AG108" s="772">
        <f t="shared" si="293"/>
        <v>2</v>
      </c>
      <c r="AH108" s="1085">
        <v>0</v>
      </c>
      <c r="AI108" s="769">
        <v>0</v>
      </c>
      <c r="AJ108" s="773">
        <f t="shared" si="294"/>
        <v>0</v>
      </c>
      <c r="AK108" s="284" t="s">
        <v>591</v>
      </c>
    </row>
    <row r="109" spans="1:37" s="275" customFormat="1" ht="15.75" customHeight="1">
      <c r="A109" s="272"/>
      <c r="B109" s="277" t="s">
        <v>592</v>
      </c>
      <c r="C109" s="1079">
        <v>0</v>
      </c>
      <c r="D109" s="1080">
        <v>0</v>
      </c>
      <c r="E109" s="1080">
        <v>0</v>
      </c>
      <c r="F109" s="1081">
        <v>0</v>
      </c>
      <c r="G109" s="1081">
        <v>0</v>
      </c>
      <c r="H109" s="769">
        <v>0</v>
      </c>
      <c r="I109" s="507">
        <f t="shared" si="286"/>
        <v>0</v>
      </c>
      <c r="J109" s="1082">
        <v>1</v>
      </c>
      <c r="K109" s="1082">
        <v>0</v>
      </c>
      <c r="L109" s="1083">
        <f t="shared" si="295"/>
        <v>1</v>
      </c>
      <c r="M109" s="1084">
        <v>5</v>
      </c>
      <c r="N109" s="769">
        <v>0</v>
      </c>
      <c r="O109" s="507">
        <f t="shared" si="287"/>
        <v>5</v>
      </c>
      <c r="P109" s="1084">
        <v>2</v>
      </c>
      <c r="Q109" s="769">
        <v>0</v>
      </c>
      <c r="R109" s="507">
        <f t="shared" si="288"/>
        <v>2</v>
      </c>
      <c r="S109" s="771">
        <v>0</v>
      </c>
      <c r="T109" s="769">
        <v>0</v>
      </c>
      <c r="U109" s="770">
        <f t="shared" si="289"/>
        <v>0</v>
      </c>
      <c r="V109" s="771">
        <v>0</v>
      </c>
      <c r="W109" s="769">
        <v>0</v>
      </c>
      <c r="X109" s="770">
        <f t="shared" si="290"/>
        <v>0</v>
      </c>
      <c r="Y109" s="1084">
        <v>0</v>
      </c>
      <c r="Z109" s="769">
        <v>0</v>
      </c>
      <c r="AA109" s="507">
        <f t="shared" si="291"/>
        <v>0</v>
      </c>
      <c r="AB109" s="771">
        <v>0</v>
      </c>
      <c r="AC109" s="769">
        <v>0</v>
      </c>
      <c r="AD109" s="507">
        <f t="shared" si="292"/>
        <v>0</v>
      </c>
      <c r="AE109" s="771">
        <f t="shared" si="293"/>
        <v>7</v>
      </c>
      <c r="AF109" s="769">
        <f t="shared" si="293"/>
        <v>0</v>
      </c>
      <c r="AG109" s="772">
        <f t="shared" si="293"/>
        <v>7</v>
      </c>
      <c r="AH109" s="1085">
        <v>0</v>
      </c>
      <c r="AI109" s="769">
        <v>0</v>
      </c>
      <c r="AJ109" s="773">
        <f t="shared" si="294"/>
        <v>0</v>
      </c>
      <c r="AK109" s="284" t="s">
        <v>592</v>
      </c>
    </row>
    <row r="110" spans="1:37" ht="15.75" customHeight="1">
      <c r="A110" s="260"/>
      <c r="B110" s="261" t="s">
        <v>593</v>
      </c>
      <c r="C110" s="1055">
        <v>1</v>
      </c>
      <c r="D110" s="1056">
        <v>1</v>
      </c>
      <c r="E110" s="1056">
        <v>1</v>
      </c>
      <c r="F110" s="1057">
        <v>1</v>
      </c>
      <c r="G110" s="1057">
        <v>1</v>
      </c>
      <c r="H110" s="751">
        <v>2</v>
      </c>
      <c r="I110" s="505">
        <f t="shared" si="286"/>
        <v>7</v>
      </c>
      <c r="J110" s="1058">
        <v>0</v>
      </c>
      <c r="K110" s="1058">
        <v>4</v>
      </c>
      <c r="L110" s="1059">
        <f t="shared" si="295"/>
        <v>11</v>
      </c>
      <c r="M110" s="1060">
        <v>10</v>
      </c>
      <c r="N110" s="751">
        <v>14</v>
      </c>
      <c r="O110" s="505">
        <f t="shared" si="287"/>
        <v>24</v>
      </c>
      <c r="P110" s="1060">
        <v>17</v>
      </c>
      <c r="Q110" s="751">
        <v>13</v>
      </c>
      <c r="R110" s="505">
        <f t="shared" si="288"/>
        <v>30</v>
      </c>
      <c r="S110" s="754">
        <v>14</v>
      </c>
      <c r="T110" s="751">
        <v>20</v>
      </c>
      <c r="U110" s="504">
        <f t="shared" si="289"/>
        <v>34</v>
      </c>
      <c r="V110" s="754">
        <v>18</v>
      </c>
      <c r="W110" s="751">
        <v>21</v>
      </c>
      <c r="X110" s="504">
        <f t="shared" si="290"/>
        <v>39</v>
      </c>
      <c r="Y110" s="1060">
        <v>16</v>
      </c>
      <c r="Z110" s="751">
        <v>23</v>
      </c>
      <c r="AA110" s="505">
        <f t="shared" si="291"/>
        <v>39</v>
      </c>
      <c r="AB110" s="754">
        <v>16</v>
      </c>
      <c r="AC110" s="751">
        <v>25</v>
      </c>
      <c r="AD110" s="505">
        <f t="shared" si="292"/>
        <v>41</v>
      </c>
      <c r="AE110" s="754">
        <f t="shared" si="293"/>
        <v>91</v>
      </c>
      <c r="AF110" s="751">
        <f t="shared" si="293"/>
        <v>116</v>
      </c>
      <c r="AG110" s="755">
        <f t="shared" si="293"/>
        <v>207</v>
      </c>
      <c r="AH110" s="1061">
        <v>6</v>
      </c>
      <c r="AI110" s="751">
        <v>9</v>
      </c>
      <c r="AJ110" s="756">
        <f>SUM(AH110,AI110)</f>
        <v>15</v>
      </c>
      <c r="AK110" s="281" t="s">
        <v>593</v>
      </c>
    </row>
    <row r="111" spans="1:37" s="275" customFormat="1" ht="15.75" customHeight="1">
      <c r="A111" s="272"/>
      <c r="B111" s="273" t="s">
        <v>594</v>
      </c>
      <c r="C111" s="1079">
        <v>1</v>
      </c>
      <c r="D111" s="1080">
        <v>1</v>
      </c>
      <c r="E111" s="1080">
        <v>0</v>
      </c>
      <c r="F111" s="1081">
        <v>0</v>
      </c>
      <c r="G111" s="1081">
        <v>0</v>
      </c>
      <c r="H111" s="769">
        <v>0</v>
      </c>
      <c r="I111" s="507">
        <f t="shared" si="286"/>
        <v>2</v>
      </c>
      <c r="J111" s="1082">
        <v>0</v>
      </c>
      <c r="K111" s="1082">
        <v>0</v>
      </c>
      <c r="L111" s="1083">
        <f t="shared" si="295"/>
        <v>2</v>
      </c>
      <c r="M111" s="1084">
        <v>3</v>
      </c>
      <c r="N111" s="769">
        <v>3</v>
      </c>
      <c r="O111" s="507">
        <f t="shared" si="287"/>
        <v>6</v>
      </c>
      <c r="P111" s="1084">
        <v>3</v>
      </c>
      <c r="Q111" s="769">
        <v>3</v>
      </c>
      <c r="R111" s="507">
        <f t="shared" si="288"/>
        <v>6</v>
      </c>
      <c r="S111" s="771">
        <v>0</v>
      </c>
      <c r="T111" s="769">
        <v>0</v>
      </c>
      <c r="U111" s="770">
        <f t="shared" si="289"/>
        <v>0</v>
      </c>
      <c r="V111" s="771">
        <v>0</v>
      </c>
      <c r="W111" s="769">
        <v>0</v>
      </c>
      <c r="X111" s="770">
        <f t="shared" si="290"/>
        <v>0</v>
      </c>
      <c r="Y111" s="1084">
        <v>0</v>
      </c>
      <c r="Z111" s="769">
        <v>0</v>
      </c>
      <c r="AA111" s="507">
        <f t="shared" si="291"/>
        <v>0</v>
      </c>
      <c r="AB111" s="771">
        <v>0</v>
      </c>
      <c r="AC111" s="769">
        <v>0</v>
      </c>
      <c r="AD111" s="507">
        <f t="shared" si="292"/>
        <v>0</v>
      </c>
      <c r="AE111" s="771">
        <f t="shared" si="293"/>
        <v>6</v>
      </c>
      <c r="AF111" s="769">
        <f t="shared" si="293"/>
        <v>6</v>
      </c>
      <c r="AG111" s="772">
        <f t="shared" si="293"/>
        <v>12</v>
      </c>
      <c r="AH111" s="1085">
        <v>0</v>
      </c>
      <c r="AI111" s="769">
        <v>0</v>
      </c>
      <c r="AJ111" s="773">
        <f t="shared" si="294"/>
        <v>0</v>
      </c>
      <c r="AK111" s="285" t="s">
        <v>594</v>
      </c>
    </row>
    <row r="112" spans="1:37" ht="15.75" customHeight="1">
      <c r="A112" s="260"/>
      <c r="B112" s="276" t="s">
        <v>595</v>
      </c>
      <c r="C112" s="1055">
        <v>2</v>
      </c>
      <c r="D112" s="1056">
        <v>2</v>
      </c>
      <c r="E112" s="1056">
        <v>2</v>
      </c>
      <c r="F112" s="1057">
        <v>2</v>
      </c>
      <c r="G112" s="1057">
        <v>2</v>
      </c>
      <c r="H112" s="751">
        <v>2</v>
      </c>
      <c r="I112" s="505">
        <f t="shared" si="286"/>
        <v>12</v>
      </c>
      <c r="J112" s="1058">
        <v>0</v>
      </c>
      <c r="K112" s="1058">
        <v>5</v>
      </c>
      <c r="L112" s="1059">
        <f t="shared" si="295"/>
        <v>17</v>
      </c>
      <c r="M112" s="1060">
        <v>23</v>
      </c>
      <c r="N112" s="751">
        <v>22</v>
      </c>
      <c r="O112" s="505">
        <f>SUM(M112,N112)</f>
        <v>45</v>
      </c>
      <c r="P112" s="1060">
        <v>30</v>
      </c>
      <c r="Q112" s="751">
        <v>25</v>
      </c>
      <c r="R112" s="505">
        <f t="shared" si="288"/>
        <v>55</v>
      </c>
      <c r="S112" s="754">
        <v>24</v>
      </c>
      <c r="T112" s="751">
        <v>30</v>
      </c>
      <c r="U112" s="504">
        <f t="shared" si="289"/>
        <v>54</v>
      </c>
      <c r="V112" s="754">
        <v>29</v>
      </c>
      <c r="W112" s="751">
        <v>16</v>
      </c>
      <c r="X112" s="504">
        <f t="shared" si="290"/>
        <v>45</v>
      </c>
      <c r="Y112" s="1060">
        <v>36</v>
      </c>
      <c r="Z112" s="751">
        <v>25</v>
      </c>
      <c r="AA112" s="505">
        <f t="shared" si="291"/>
        <v>61</v>
      </c>
      <c r="AB112" s="754">
        <v>27</v>
      </c>
      <c r="AC112" s="751">
        <v>23</v>
      </c>
      <c r="AD112" s="505">
        <f t="shared" si="292"/>
        <v>50</v>
      </c>
      <c r="AE112" s="754">
        <f t="shared" si="293"/>
        <v>169</v>
      </c>
      <c r="AF112" s="751">
        <f t="shared" si="293"/>
        <v>141</v>
      </c>
      <c r="AG112" s="755">
        <f t="shared" si="293"/>
        <v>310</v>
      </c>
      <c r="AH112" s="1061">
        <v>21</v>
      </c>
      <c r="AI112" s="751">
        <v>9</v>
      </c>
      <c r="AJ112" s="756">
        <f>SUM(AH112:AI112)</f>
        <v>30</v>
      </c>
      <c r="AK112" s="286" t="s">
        <v>595</v>
      </c>
    </row>
    <row r="113" spans="1:37" ht="15.75" customHeight="1" thickBot="1">
      <c r="A113" s="278" t="s">
        <v>596</v>
      </c>
      <c r="B113" s="279"/>
      <c r="C113" s="1096">
        <f t="shared" ref="C113:H113" si="296">SUM(C99:C112)</f>
        <v>18</v>
      </c>
      <c r="D113" s="1097">
        <f t="shared" si="296"/>
        <v>18</v>
      </c>
      <c r="E113" s="1097">
        <f t="shared" si="296"/>
        <v>16</v>
      </c>
      <c r="F113" s="1098">
        <f t="shared" si="296"/>
        <v>16</v>
      </c>
      <c r="G113" s="1098">
        <f t="shared" si="296"/>
        <v>16</v>
      </c>
      <c r="H113" s="517">
        <f t="shared" si="296"/>
        <v>17</v>
      </c>
      <c r="I113" s="518">
        <f>SUM(I99:I112)</f>
        <v>101</v>
      </c>
      <c r="J113" s="518">
        <f>SUM(J99:J112)</f>
        <v>2</v>
      </c>
      <c r="K113" s="518">
        <f>SUM(K99:K112)</f>
        <v>45</v>
      </c>
      <c r="L113" s="1099">
        <f>SUM(I113:K113)</f>
        <v>148</v>
      </c>
      <c r="M113" s="519">
        <f>SUM(M99:M112)</f>
        <v>185</v>
      </c>
      <c r="N113" s="517">
        <f>SUM(N99:N112)</f>
        <v>224</v>
      </c>
      <c r="O113" s="518">
        <f t="shared" si="287"/>
        <v>409</v>
      </c>
      <c r="P113" s="519">
        <f>SUM(P99:P112)</f>
        <v>223</v>
      </c>
      <c r="Q113" s="517">
        <f>SUM(Q99:Q112)</f>
        <v>197</v>
      </c>
      <c r="R113" s="518">
        <f t="shared" si="288"/>
        <v>420</v>
      </c>
      <c r="S113" s="520">
        <f>SUM(S99:S112)</f>
        <v>218</v>
      </c>
      <c r="T113" s="517">
        <f>SUM(T99:T112)</f>
        <v>218</v>
      </c>
      <c r="U113" s="521">
        <f t="shared" si="289"/>
        <v>436</v>
      </c>
      <c r="V113" s="520">
        <f>SUM(V99:V112)</f>
        <v>210</v>
      </c>
      <c r="W113" s="517">
        <f>SUM(W99:W112)</f>
        <v>202</v>
      </c>
      <c r="X113" s="521">
        <f t="shared" si="290"/>
        <v>412</v>
      </c>
      <c r="Y113" s="519">
        <f>SUM(Y99:Y112)</f>
        <v>217</v>
      </c>
      <c r="Z113" s="517">
        <f>SUM(Z99:Z112)</f>
        <v>200</v>
      </c>
      <c r="AA113" s="518">
        <f t="shared" si="291"/>
        <v>417</v>
      </c>
      <c r="AB113" s="520">
        <f>SUM(AB99:AB112)</f>
        <v>209</v>
      </c>
      <c r="AC113" s="517">
        <f>SUM(AC99:AC112)</f>
        <v>229</v>
      </c>
      <c r="AD113" s="518">
        <f t="shared" si="292"/>
        <v>438</v>
      </c>
      <c r="AE113" s="520">
        <f t="shared" si="293"/>
        <v>1262</v>
      </c>
      <c r="AF113" s="517">
        <f t="shared" si="293"/>
        <v>1270</v>
      </c>
      <c r="AG113" s="522">
        <f t="shared" ref="AG113:AG122" si="297">SUM(O113,R113,U113,X113,AA113,AD113)</f>
        <v>2532</v>
      </c>
      <c r="AH113" s="785">
        <f>SUM(AH99:AH112)</f>
        <v>133</v>
      </c>
      <c r="AI113" s="517">
        <f>SUM(AI99:AI112)</f>
        <v>63</v>
      </c>
      <c r="AJ113" s="786">
        <f>SUM(AJ99:AJ112)</f>
        <v>196</v>
      </c>
      <c r="AK113" s="283" t="s">
        <v>596</v>
      </c>
    </row>
    <row r="114" spans="1:37" ht="15.75" customHeight="1">
      <c r="A114" s="260" t="s">
        <v>597</v>
      </c>
      <c r="B114" s="261" t="s">
        <v>598</v>
      </c>
      <c r="C114" s="1055">
        <v>2</v>
      </c>
      <c r="D114" s="1056">
        <v>2</v>
      </c>
      <c r="E114" s="1056">
        <v>2</v>
      </c>
      <c r="F114" s="1057">
        <v>2</v>
      </c>
      <c r="G114" s="1057">
        <v>2</v>
      </c>
      <c r="H114" s="751">
        <v>2</v>
      </c>
      <c r="I114" s="505">
        <f t="shared" ref="I114:I121" si="298">SUM(C114:H114)</f>
        <v>12</v>
      </c>
      <c r="J114" s="1058">
        <v>0</v>
      </c>
      <c r="K114" s="1058">
        <v>3</v>
      </c>
      <c r="L114" s="1059">
        <f t="shared" ref="L114:L140" si="299">SUM(I114:K114)</f>
        <v>15</v>
      </c>
      <c r="M114" s="1053">
        <v>33</v>
      </c>
      <c r="N114" s="748">
        <v>23</v>
      </c>
      <c r="O114" s="749">
        <f t="shared" si="287"/>
        <v>56</v>
      </c>
      <c r="P114" s="1053">
        <v>23</v>
      </c>
      <c r="Q114" s="748">
        <v>24</v>
      </c>
      <c r="R114" s="749">
        <f t="shared" si="288"/>
        <v>47</v>
      </c>
      <c r="S114" s="750">
        <v>35</v>
      </c>
      <c r="T114" s="748">
        <v>29</v>
      </c>
      <c r="U114" s="749">
        <f t="shared" si="289"/>
        <v>64</v>
      </c>
      <c r="V114" s="750">
        <v>31</v>
      </c>
      <c r="W114" s="748">
        <v>20</v>
      </c>
      <c r="X114" s="749">
        <f t="shared" si="290"/>
        <v>51</v>
      </c>
      <c r="Y114" s="1053">
        <v>26</v>
      </c>
      <c r="Z114" s="748">
        <v>31</v>
      </c>
      <c r="AA114" s="503">
        <f t="shared" si="291"/>
        <v>57</v>
      </c>
      <c r="AB114" s="750">
        <v>20</v>
      </c>
      <c r="AC114" s="748">
        <v>25</v>
      </c>
      <c r="AD114" s="749">
        <f t="shared" ref="AD114:AD138" si="300">SUM(AB114,AC114)</f>
        <v>45</v>
      </c>
      <c r="AE114" s="754">
        <f t="shared" si="293"/>
        <v>168</v>
      </c>
      <c r="AF114" s="751">
        <f t="shared" si="293"/>
        <v>152</v>
      </c>
      <c r="AG114" s="752">
        <f t="shared" si="297"/>
        <v>320</v>
      </c>
      <c r="AH114" s="1061">
        <v>17</v>
      </c>
      <c r="AI114" s="751">
        <v>2</v>
      </c>
      <c r="AJ114" s="753">
        <f t="shared" ref="AJ114:AJ121" si="301">SUM(AH114:AI114)</f>
        <v>19</v>
      </c>
      <c r="AK114" s="281" t="s">
        <v>598</v>
      </c>
    </row>
    <row r="115" spans="1:37" ht="15.75" customHeight="1">
      <c r="A115" s="263">
        <v>8</v>
      </c>
      <c r="B115" s="261" t="s">
        <v>599</v>
      </c>
      <c r="C115" s="1055">
        <v>1</v>
      </c>
      <c r="D115" s="1056">
        <v>1</v>
      </c>
      <c r="E115" s="1056">
        <v>1</v>
      </c>
      <c r="F115" s="1057">
        <v>1</v>
      </c>
      <c r="G115" s="1057">
        <v>1</v>
      </c>
      <c r="H115" s="751">
        <v>1</v>
      </c>
      <c r="I115" s="505">
        <f t="shared" si="298"/>
        <v>6</v>
      </c>
      <c r="J115" s="1058">
        <v>0</v>
      </c>
      <c r="K115" s="1058">
        <v>2</v>
      </c>
      <c r="L115" s="1059">
        <f t="shared" si="299"/>
        <v>8</v>
      </c>
      <c r="M115" s="1060">
        <v>12</v>
      </c>
      <c r="N115" s="751">
        <v>12</v>
      </c>
      <c r="O115" s="504">
        <f t="shared" si="287"/>
        <v>24</v>
      </c>
      <c r="P115" s="1060">
        <v>9</v>
      </c>
      <c r="Q115" s="751">
        <v>9</v>
      </c>
      <c r="R115" s="504">
        <f t="shared" si="288"/>
        <v>18</v>
      </c>
      <c r="S115" s="754">
        <v>13</v>
      </c>
      <c r="T115" s="751">
        <v>20</v>
      </c>
      <c r="U115" s="504">
        <f>SUM(S115,T115)</f>
        <v>33</v>
      </c>
      <c r="V115" s="754">
        <v>15</v>
      </c>
      <c r="W115" s="751">
        <v>7</v>
      </c>
      <c r="X115" s="504">
        <f t="shared" si="290"/>
        <v>22</v>
      </c>
      <c r="Y115" s="1060">
        <v>15</v>
      </c>
      <c r="Z115" s="751">
        <v>13</v>
      </c>
      <c r="AA115" s="505">
        <f t="shared" si="291"/>
        <v>28</v>
      </c>
      <c r="AB115" s="754">
        <v>18</v>
      </c>
      <c r="AC115" s="751">
        <v>11</v>
      </c>
      <c r="AD115" s="504">
        <f t="shared" si="300"/>
        <v>29</v>
      </c>
      <c r="AE115" s="754">
        <f t="shared" ref="AE115:AG130" si="302">SUM(M115,P115,S115,V115,Y115,AB115)</f>
        <v>82</v>
      </c>
      <c r="AF115" s="751">
        <f t="shared" si="302"/>
        <v>72</v>
      </c>
      <c r="AG115" s="755">
        <f t="shared" si="297"/>
        <v>154</v>
      </c>
      <c r="AH115" s="1061">
        <v>9</v>
      </c>
      <c r="AI115" s="751">
        <v>1</v>
      </c>
      <c r="AJ115" s="756">
        <f t="shared" si="301"/>
        <v>10</v>
      </c>
      <c r="AK115" s="281" t="s">
        <v>599</v>
      </c>
    </row>
    <row r="116" spans="1:37" ht="15.75" customHeight="1">
      <c r="A116" s="269" t="s">
        <v>600</v>
      </c>
      <c r="B116" s="261" t="s">
        <v>601</v>
      </c>
      <c r="C116" s="1055">
        <v>1</v>
      </c>
      <c r="D116" s="1056">
        <v>1</v>
      </c>
      <c r="E116" s="1056">
        <v>1</v>
      </c>
      <c r="F116" s="1057">
        <v>1</v>
      </c>
      <c r="G116" s="1057">
        <v>1</v>
      </c>
      <c r="H116" s="751">
        <v>1</v>
      </c>
      <c r="I116" s="505">
        <f t="shared" si="298"/>
        <v>6</v>
      </c>
      <c r="J116" s="1058">
        <v>0</v>
      </c>
      <c r="K116" s="1058">
        <v>4</v>
      </c>
      <c r="L116" s="1059">
        <f t="shared" si="299"/>
        <v>10</v>
      </c>
      <c r="M116" s="1060">
        <v>7</v>
      </c>
      <c r="N116" s="751">
        <v>13</v>
      </c>
      <c r="O116" s="504">
        <f t="shared" si="287"/>
        <v>20</v>
      </c>
      <c r="P116" s="1060">
        <v>13</v>
      </c>
      <c r="Q116" s="751">
        <v>10</v>
      </c>
      <c r="R116" s="504">
        <f t="shared" si="288"/>
        <v>23</v>
      </c>
      <c r="S116" s="754">
        <v>10</v>
      </c>
      <c r="T116" s="751">
        <v>12</v>
      </c>
      <c r="U116" s="504">
        <f t="shared" ref="U116:U117" si="303">SUM(S116,T116)</f>
        <v>22</v>
      </c>
      <c r="V116" s="754">
        <v>23</v>
      </c>
      <c r="W116" s="751">
        <v>11</v>
      </c>
      <c r="X116" s="504">
        <f t="shared" si="290"/>
        <v>34</v>
      </c>
      <c r="Y116" s="1060">
        <v>18</v>
      </c>
      <c r="Z116" s="751">
        <v>19</v>
      </c>
      <c r="AA116" s="505">
        <f t="shared" si="291"/>
        <v>37</v>
      </c>
      <c r="AB116" s="754">
        <v>18</v>
      </c>
      <c r="AC116" s="751">
        <v>16</v>
      </c>
      <c r="AD116" s="504">
        <f t="shared" si="300"/>
        <v>34</v>
      </c>
      <c r="AE116" s="754">
        <f t="shared" si="302"/>
        <v>89</v>
      </c>
      <c r="AF116" s="751">
        <f t="shared" si="302"/>
        <v>81</v>
      </c>
      <c r="AG116" s="755">
        <f t="shared" si="297"/>
        <v>170</v>
      </c>
      <c r="AH116" s="1061">
        <v>9</v>
      </c>
      <c r="AI116" s="751">
        <v>7</v>
      </c>
      <c r="AJ116" s="756">
        <f t="shared" si="301"/>
        <v>16</v>
      </c>
      <c r="AK116" s="281" t="s">
        <v>601</v>
      </c>
    </row>
    <row r="117" spans="1:37" ht="15.75" customHeight="1">
      <c r="A117" s="260"/>
      <c r="B117" s="261" t="s">
        <v>602</v>
      </c>
      <c r="C117" s="1055">
        <v>1</v>
      </c>
      <c r="D117" s="1056">
        <v>1</v>
      </c>
      <c r="E117" s="1056">
        <v>1</v>
      </c>
      <c r="F117" s="1057">
        <v>1</v>
      </c>
      <c r="G117" s="1057">
        <v>1</v>
      </c>
      <c r="H117" s="751">
        <v>1</v>
      </c>
      <c r="I117" s="505">
        <f t="shared" si="298"/>
        <v>6</v>
      </c>
      <c r="J117" s="1058">
        <v>0</v>
      </c>
      <c r="K117" s="1058">
        <v>4</v>
      </c>
      <c r="L117" s="1059">
        <f t="shared" si="299"/>
        <v>10</v>
      </c>
      <c r="M117" s="1060">
        <v>11</v>
      </c>
      <c r="N117" s="751">
        <v>10</v>
      </c>
      <c r="O117" s="504">
        <f t="shared" si="287"/>
        <v>21</v>
      </c>
      <c r="P117" s="1060">
        <v>13</v>
      </c>
      <c r="Q117" s="751">
        <v>12</v>
      </c>
      <c r="R117" s="504">
        <f t="shared" si="288"/>
        <v>25</v>
      </c>
      <c r="S117" s="754">
        <v>9</v>
      </c>
      <c r="T117" s="751">
        <v>9</v>
      </c>
      <c r="U117" s="504">
        <f t="shared" si="303"/>
        <v>18</v>
      </c>
      <c r="V117" s="754">
        <v>13</v>
      </c>
      <c r="W117" s="751">
        <v>5</v>
      </c>
      <c r="X117" s="504">
        <f t="shared" si="290"/>
        <v>18</v>
      </c>
      <c r="Y117" s="1060">
        <v>7</v>
      </c>
      <c r="Z117" s="751">
        <v>15</v>
      </c>
      <c r="AA117" s="505">
        <f t="shared" si="291"/>
        <v>22</v>
      </c>
      <c r="AB117" s="754">
        <v>8</v>
      </c>
      <c r="AC117" s="751">
        <v>15</v>
      </c>
      <c r="AD117" s="504">
        <f t="shared" si="300"/>
        <v>23</v>
      </c>
      <c r="AE117" s="754">
        <f t="shared" si="302"/>
        <v>61</v>
      </c>
      <c r="AF117" s="751">
        <f t="shared" si="302"/>
        <v>66</v>
      </c>
      <c r="AG117" s="755">
        <f t="shared" si="297"/>
        <v>127</v>
      </c>
      <c r="AH117" s="1061">
        <v>7</v>
      </c>
      <c r="AI117" s="751">
        <v>5</v>
      </c>
      <c r="AJ117" s="756">
        <f t="shared" si="301"/>
        <v>12</v>
      </c>
      <c r="AK117" s="281" t="s">
        <v>602</v>
      </c>
    </row>
    <row r="118" spans="1:37" ht="15.75" customHeight="1">
      <c r="A118" s="260"/>
      <c r="B118" s="261" t="s">
        <v>603</v>
      </c>
      <c r="C118" s="1055">
        <v>1</v>
      </c>
      <c r="D118" s="1056">
        <v>1</v>
      </c>
      <c r="E118" s="1056">
        <v>1</v>
      </c>
      <c r="F118" s="1057">
        <v>2</v>
      </c>
      <c r="G118" s="1057">
        <v>1</v>
      </c>
      <c r="H118" s="751">
        <v>1</v>
      </c>
      <c r="I118" s="505">
        <f t="shared" si="298"/>
        <v>7</v>
      </c>
      <c r="J118" s="1058">
        <v>0</v>
      </c>
      <c r="K118" s="1058">
        <v>2</v>
      </c>
      <c r="L118" s="1059">
        <f t="shared" si="299"/>
        <v>9</v>
      </c>
      <c r="M118" s="1060">
        <v>14</v>
      </c>
      <c r="N118" s="751">
        <v>14</v>
      </c>
      <c r="O118" s="504">
        <f t="shared" si="287"/>
        <v>28</v>
      </c>
      <c r="P118" s="1060">
        <v>18</v>
      </c>
      <c r="Q118" s="751">
        <v>19</v>
      </c>
      <c r="R118" s="504">
        <f t="shared" ref="R118:R140" si="304">SUM(P118,Q118)</f>
        <v>37</v>
      </c>
      <c r="S118" s="754">
        <v>15</v>
      </c>
      <c r="T118" s="751">
        <v>10</v>
      </c>
      <c r="U118" s="504">
        <f>SUM(S118,T118)</f>
        <v>25</v>
      </c>
      <c r="V118" s="754">
        <v>21</v>
      </c>
      <c r="W118" s="751">
        <v>16</v>
      </c>
      <c r="X118" s="504">
        <f t="shared" ref="X118:X140" si="305">SUM(V118,W118)</f>
        <v>37</v>
      </c>
      <c r="Y118" s="1060">
        <v>9</v>
      </c>
      <c r="Z118" s="751">
        <v>8</v>
      </c>
      <c r="AA118" s="505">
        <f t="shared" ref="AA118:AA140" si="306">SUM(Y118,Z118)</f>
        <v>17</v>
      </c>
      <c r="AB118" s="754">
        <v>16</v>
      </c>
      <c r="AC118" s="751">
        <v>16</v>
      </c>
      <c r="AD118" s="504">
        <f t="shared" si="300"/>
        <v>32</v>
      </c>
      <c r="AE118" s="754">
        <f>SUM(M118,P118,S118,V118,Y118,AB118)</f>
        <v>93</v>
      </c>
      <c r="AF118" s="751">
        <f>SUM(N118,Q118,T118,W118,Z118,AC118)</f>
        <v>83</v>
      </c>
      <c r="AG118" s="755">
        <f t="shared" si="297"/>
        <v>176</v>
      </c>
      <c r="AH118" s="1061">
        <v>7</v>
      </c>
      <c r="AI118" s="751">
        <v>2</v>
      </c>
      <c r="AJ118" s="756">
        <f t="shared" si="301"/>
        <v>9</v>
      </c>
      <c r="AK118" s="281" t="s">
        <v>603</v>
      </c>
    </row>
    <row r="119" spans="1:37" ht="15.75" customHeight="1">
      <c r="A119" s="260"/>
      <c r="B119" s="261" t="s">
        <v>604</v>
      </c>
      <c r="C119" s="1055">
        <v>1</v>
      </c>
      <c r="D119" s="1056">
        <v>1</v>
      </c>
      <c r="E119" s="1056">
        <v>1</v>
      </c>
      <c r="F119" s="1057">
        <v>1</v>
      </c>
      <c r="G119" s="1057">
        <v>1</v>
      </c>
      <c r="H119" s="751">
        <v>1</v>
      </c>
      <c r="I119" s="505">
        <f t="shared" si="298"/>
        <v>6</v>
      </c>
      <c r="J119" s="1058">
        <v>0</v>
      </c>
      <c r="K119" s="1058">
        <v>2</v>
      </c>
      <c r="L119" s="1059">
        <f t="shared" si="299"/>
        <v>8</v>
      </c>
      <c r="M119" s="1060">
        <v>5</v>
      </c>
      <c r="N119" s="751">
        <v>6</v>
      </c>
      <c r="O119" s="504">
        <f t="shared" si="287"/>
        <v>11</v>
      </c>
      <c r="P119" s="1060">
        <v>7</v>
      </c>
      <c r="Q119" s="751">
        <v>7</v>
      </c>
      <c r="R119" s="504">
        <f t="shared" si="304"/>
        <v>14</v>
      </c>
      <c r="S119" s="754">
        <v>9</v>
      </c>
      <c r="T119" s="751">
        <v>9</v>
      </c>
      <c r="U119" s="504">
        <f t="shared" ref="U119:U140" si="307">SUM(S119,T119)</f>
        <v>18</v>
      </c>
      <c r="V119" s="754">
        <v>6</v>
      </c>
      <c r="W119" s="751">
        <v>5</v>
      </c>
      <c r="X119" s="504">
        <f t="shared" si="305"/>
        <v>11</v>
      </c>
      <c r="Y119" s="1060">
        <v>12</v>
      </c>
      <c r="Z119" s="751">
        <v>10</v>
      </c>
      <c r="AA119" s="505">
        <f t="shared" si="306"/>
        <v>22</v>
      </c>
      <c r="AB119" s="754">
        <v>14</v>
      </c>
      <c r="AC119" s="751">
        <v>9</v>
      </c>
      <c r="AD119" s="504">
        <f t="shared" si="300"/>
        <v>23</v>
      </c>
      <c r="AE119" s="754">
        <f t="shared" si="302"/>
        <v>53</v>
      </c>
      <c r="AF119" s="751">
        <f>SUM(N119,Q119,T119,W119,Z119,AC119)</f>
        <v>46</v>
      </c>
      <c r="AG119" s="755">
        <f t="shared" si="297"/>
        <v>99</v>
      </c>
      <c r="AH119" s="1061">
        <v>1</v>
      </c>
      <c r="AI119" s="751">
        <v>3</v>
      </c>
      <c r="AJ119" s="756">
        <f t="shared" si="301"/>
        <v>4</v>
      </c>
      <c r="AK119" s="281" t="s">
        <v>604</v>
      </c>
    </row>
    <row r="120" spans="1:37" s="275" customFormat="1" ht="15.75" customHeight="1">
      <c r="A120" s="272"/>
      <c r="B120" s="277" t="s">
        <v>605</v>
      </c>
      <c r="C120" s="1079">
        <v>1</v>
      </c>
      <c r="D120" s="1080">
        <v>1</v>
      </c>
      <c r="E120" s="1080">
        <v>0</v>
      </c>
      <c r="F120" s="1081">
        <v>0</v>
      </c>
      <c r="G120" s="1081">
        <v>0</v>
      </c>
      <c r="H120" s="769">
        <v>0</v>
      </c>
      <c r="I120" s="507">
        <f t="shared" si="298"/>
        <v>2</v>
      </c>
      <c r="J120" s="1082">
        <v>0</v>
      </c>
      <c r="K120" s="1082">
        <v>0</v>
      </c>
      <c r="L120" s="1083">
        <f t="shared" si="299"/>
        <v>2</v>
      </c>
      <c r="M120" s="1084">
        <v>3</v>
      </c>
      <c r="N120" s="769">
        <v>2</v>
      </c>
      <c r="O120" s="770">
        <f t="shared" si="287"/>
        <v>5</v>
      </c>
      <c r="P120" s="1084">
        <v>5</v>
      </c>
      <c r="Q120" s="769">
        <v>1</v>
      </c>
      <c r="R120" s="770">
        <f t="shared" si="304"/>
        <v>6</v>
      </c>
      <c r="S120" s="771">
        <v>0</v>
      </c>
      <c r="T120" s="769">
        <v>0</v>
      </c>
      <c r="U120" s="770">
        <f t="shared" si="307"/>
        <v>0</v>
      </c>
      <c r="V120" s="771">
        <v>0</v>
      </c>
      <c r="W120" s="769">
        <v>0</v>
      </c>
      <c r="X120" s="770">
        <f t="shared" si="305"/>
        <v>0</v>
      </c>
      <c r="Y120" s="1084">
        <v>0</v>
      </c>
      <c r="Z120" s="769">
        <v>0</v>
      </c>
      <c r="AA120" s="507">
        <f t="shared" si="306"/>
        <v>0</v>
      </c>
      <c r="AB120" s="771">
        <v>0</v>
      </c>
      <c r="AC120" s="769">
        <v>0</v>
      </c>
      <c r="AD120" s="770">
        <f t="shared" si="300"/>
        <v>0</v>
      </c>
      <c r="AE120" s="771">
        <f>SUM(M120,P120,S120,V120,Y120,AB120)</f>
        <v>8</v>
      </c>
      <c r="AF120" s="769">
        <f t="shared" si="302"/>
        <v>3</v>
      </c>
      <c r="AG120" s="772">
        <f t="shared" si="297"/>
        <v>11</v>
      </c>
      <c r="AH120" s="1085">
        <v>0</v>
      </c>
      <c r="AI120" s="769">
        <v>0</v>
      </c>
      <c r="AJ120" s="773">
        <f t="shared" si="301"/>
        <v>0</v>
      </c>
      <c r="AK120" s="284" t="s">
        <v>605</v>
      </c>
    </row>
    <row r="121" spans="1:37" ht="15.75" customHeight="1">
      <c r="A121" s="260"/>
      <c r="B121" s="261" t="s">
        <v>606</v>
      </c>
      <c r="C121" s="1055">
        <v>2</v>
      </c>
      <c r="D121" s="1056">
        <v>3</v>
      </c>
      <c r="E121" s="1056">
        <v>2</v>
      </c>
      <c r="F121" s="1057">
        <v>2</v>
      </c>
      <c r="G121" s="1057">
        <v>2</v>
      </c>
      <c r="H121" s="751">
        <v>3</v>
      </c>
      <c r="I121" s="505">
        <f t="shared" si="298"/>
        <v>14</v>
      </c>
      <c r="J121" s="1058">
        <v>0</v>
      </c>
      <c r="K121" s="1058">
        <v>4</v>
      </c>
      <c r="L121" s="1059">
        <f t="shared" si="299"/>
        <v>18</v>
      </c>
      <c r="M121" s="1090">
        <v>44</v>
      </c>
      <c r="N121" s="780">
        <v>26</v>
      </c>
      <c r="O121" s="781">
        <f t="shared" si="287"/>
        <v>70</v>
      </c>
      <c r="P121" s="1090">
        <v>35</v>
      </c>
      <c r="Q121" s="780">
        <v>40</v>
      </c>
      <c r="R121" s="781">
        <f t="shared" si="304"/>
        <v>75</v>
      </c>
      <c r="S121" s="782">
        <v>28</v>
      </c>
      <c r="T121" s="780">
        <v>41</v>
      </c>
      <c r="U121" s="781">
        <f t="shared" si="307"/>
        <v>69</v>
      </c>
      <c r="V121" s="782">
        <v>35</v>
      </c>
      <c r="W121" s="780">
        <v>36</v>
      </c>
      <c r="X121" s="781">
        <f t="shared" si="305"/>
        <v>71</v>
      </c>
      <c r="Y121" s="1090">
        <v>32</v>
      </c>
      <c r="Z121" s="780">
        <v>40</v>
      </c>
      <c r="AA121" s="510">
        <f t="shared" si="306"/>
        <v>72</v>
      </c>
      <c r="AB121" s="782">
        <v>48</v>
      </c>
      <c r="AC121" s="780">
        <v>38</v>
      </c>
      <c r="AD121" s="781">
        <f t="shared" si="300"/>
        <v>86</v>
      </c>
      <c r="AE121" s="754">
        <f t="shared" si="302"/>
        <v>222</v>
      </c>
      <c r="AF121" s="751">
        <f t="shared" si="302"/>
        <v>221</v>
      </c>
      <c r="AG121" s="788">
        <f t="shared" si="297"/>
        <v>443</v>
      </c>
      <c r="AH121" s="1061">
        <v>18</v>
      </c>
      <c r="AI121" s="751">
        <v>8</v>
      </c>
      <c r="AJ121" s="789">
        <f t="shared" si="301"/>
        <v>26</v>
      </c>
      <c r="AK121" s="281" t="s">
        <v>606</v>
      </c>
    </row>
    <row r="122" spans="1:37" ht="15.75" customHeight="1" thickBot="1">
      <c r="A122" s="278" t="s">
        <v>607</v>
      </c>
      <c r="B122" s="279"/>
      <c r="C122" s="1096">
        <f t="shared" ref="C122:H122" si="308">SUM(C114:C121)</f>
        <v>10</v>
      </c>
      <c r="D122" s="1097">
        <f t="shared" si="308"/>
        <v>11</v>
      </c>
      <c r="E122" s="1097">
        <f t="shared" si="308"/>
        <v>9</v>
      </c>
      <c r="F122" s="1098">
        <f t="shared" si="308"/>
        <v>10</v>
      </c>
      <c r="G122" s="1098">
        <f t="shared" si="308"/>
        <v>9</v>
      </c>
      <c r="H122" s="517">
        <f t="shared" si="308"/>
        <v>10</v>
      </c>
      <c r="I122" s="518">
        <f t="shared" ref="I122:K122" si="309">SUM(I114:I121)</f>
        <v>59</v>
      </c>
      <c r="J122" s="518">
        <f t="shared" si="309"/>
        <v>0</v>
      </c>
      <c r="K122" s="518">
        <f t="shared" si="309"/>
        <v>21</v>
      </c>
      <c r="L122" s="1099">
        <f t="shared" si="299"/>
        <v>80</v>
      </c>
      <c r="M122" s="519">
        <f>SUM(M114:M121)</f>
        <v>129</v>
      </c>
      <c r="N122" s="517">
        <f>SUM(N114:N121)</f>
        <v>106</v>
      </c>
      <c r="O122" s="518">
        <f>SUM(M122,N122)</f>
        <v>235</v>
      </c>
      <c r="P122" s="519">
        <f>SUM(P114:P121)</f>
        <v>123</v>
      </c>
      <c r="Q122" s="517">
        <f>SUM(Q114:Q121)</f>
        <v>122</v>
      </c>
      <c r="R122" s="518">
        <f>SUM(P122,Q122)</f>
        <v>245</v>
      </c>
      <c r="S122" s="520">
        <f>SUM(S114:S121)</f>
        <v>119</v>
      </c>
      <c r="T122" s="517">
        <f>SUM(T114:T121)</f>
        <v>130</v>
      </c>
      <c r="U122" s="521">
        <f>SUM(S122,T122)</f>
        <v>249</v>
      </c>
      <c r="V122" s="520">
        <f>SUM(V114:V121)</f>
        <v>144</v>
      </c>
      <c r="W122" s="517">
        <f>SUM(W114:W121)</f>
        <v>100</v>
      </c>
      <c r="X122" s="521">
        <f t="shared" si="305"/>
        <v>244</v>
      </c>
      <c r="Y122" s="519">
        <f>SUM(Y114:Y121)</f>
        <v>119</v>
      </c>
      <c r="Z122" s="517">
        <f>SUM(Z114:Z121)</f>
        <v>136</v>
      </c>
      <c r="AA122" s="518">
        <f t="shared" si="306"/>
        <v>255</v>
      </c>
      <c r="AB122" s="520">
        <f>SUM(AB114:AB121)</f>
        <v>142</v>
      </c>
      <c r="AC122" s="517">
        <f>SUM(AC114:AC121)</f>
        <v>130</v>
      </c>
      <c r="AD122" s="518">
        <f t="shared" si="300"/>
        <v>272</v>
      </c>
      <c r="AE122" s="520">
        <f t="shared" si="302"/>
        <v>776</v>
      </c>
      <c r="AF122" s="517">
        <f t="shared" si="302"/>
        <v>724</v>
      </c>
      <c r="AG122" s="522">
        <f t="shared" si="297"/>
        <v>1500</v>
      </c>
      <c r="AH122" s="785">
        <f>SUM(AH114:AH121)</f>
        <v>68</v>
      </c>
      <c r="AI122" s="517">
        <f>SUM(AI114:AI121)</f>
        <v>28</v>
      </c>
      <c r="AJ122" s="786">
        <f>SUM(AJ114:AJ121)</f>
        <v>96</v>
      </c>
      <c r="AK122" s="283" t="s">
        <v>607</v>
      </c>
    </row>
    <row r="123" spans="1:37" ht="15.75" customHeight="1">
      <c r="A123" s="260" t="s">
        <v>608</v>
      </c>
      <c r="B123" s="261" t="s">
        <v>609</v>
      </c>
      <c r="C123" s="1055">
        <v>2</v>
      </c>
      <c r="D123" s="1056">
        <v>3</v>
      </c>
      <c r="E123" s="1056">
        <v>3</v>
      </c>
      <c r="F123" s="1057">
        <v>2</v>
      </c>
      <c r="G123" s="1057">
        <v>2</v>
      </c>
      <c r="H123" s="751">
        <v>2</v>
      </c>
      <c r="I123" s="505">
        <f>SUM(C123:H123)</f>
        <v>14</v>
      </c>
      <c r="J123" s="1058">
        <v>0</v>
      </c>
      <c r="K123" s="1058">
        <v>11</v>
      </c>
      <c r="L123" s="1059">
        <f t="shared" si="299"/>
        <v>25</v>
      </c>
      <c r="M123" s="1053">
        <v>32</v>
      </c>
      <c r="N123" s="748">
        <v>29</v>
      </c>
      <c r="O123" s="749">
        <f t="shared" si="287"/>
        <v>61</v>
      </c>
      <c r="P123" s="1053">
        <v>46</v>
      </c>
      <c r="Q123" s="748">
        <v>40</v>
      </c>
      <c r="R123" s="749">
        <f t="shared" si="304"/>
        <v>86</v>
      </c>
      <c r="S123" s="750">
        <v>53</v>
      </c>
      <c r="T123" s="748">
        <v>36</v>
      </c>
      <c r="U123" s="749">
        <f t="shared" si="307"/>
        <v>89</v>
      </c>
      <c r="V123" s="750">
        <v>42</v>
      </c>
      <c r="W123" s="748">
        <v>25</v>
      </c>
      <c r="X123" s="749">
        <f t="shared" si="305"/>
        <v>67</v>
      </c>
      <c r="Y123" s="1053">
        <v>29</v>
      </c>
      <c r="Z123" s="748">
        <v>42</v>
      </c>
      <c r="AA123" s="503">
        <f t="shared" si="306"/>
        <v>71</v>
      </c>
      <c r="AB123" s="750">
        <v>40</v>
      </c>
      <c r="AC123" s="748">
        <v>39</v>
      </c>
      <c r="AD123" s="503">
        <f t="shared" si="300"/>
        <v>79</v>
      </c>
      <c r="AE123" s="754">
        <f t="shared" si="302"/>
        <v>242</v>
      </c>
      <c r="AF123" s="751">
        <f t="shared" si="302"/>
        <v>211</v>
      </c>
      <c r="AG123" s="755">
        <f t="shared" si="302"/>
        <v>453</v>
      </c>
      <c r="AH123" s="1061">
        <v>44</v>
      </c>
      <c r="AI123" s="751">
        <v>13</v>
      </c>
      <c r="AJ123" s="756">
        <f t="shared" ref="AJ123:AJ130" si="310">SUM(AH123:AI123)</f>
        <v>57</v>
      </c>
      <c r="AK123" s="281" t="s">
        <v>609</v>
      </c>
    </row>
    <row r="124" spans="1:37" ht="15.75" customHeight="1">
      <c r="A124" s="263">
        <v>8</v>
      </c>
      <c r="B124" s="261" t="s">
        <v>610</v>
      </c>
      <c r="C124" s="1055">
        <v>1</v>
      </c>
      <c r="D124" s="1056">
        <v>1</v>
      </c>
      <c r="E124" s="1056">
        <v>1</v>
      </c>
      <c r="F124" s="1057">
        <v>1</v>
      </c>
      <c r="G124" s="1057">
        <v>1</v>
      </c>
      <c r="H124" s="751">
        <v>1</v>
      </c>
      <c r="I124" s="505">
        <f t="shared" ref="I124:I130" si="311">SUM(C124:H124)</f>
        <v>6</v>
      </c>
      <c r="J124" s="1058">
        <v>0</v>
      </c>
      <c r="K124" s="1058">
        <v>2</v>
      </c>
      <c r="L124" s="1059">
        <f t="shared" si="299"/>
        <v>8</v>
      </c>
      <c r="M124" s="1060">
        <v>7</v>
      </c>
      <c r="N124" s="751">
        <v>3</v>
      </c>
      <c r="O124" s="504">
        <f t="shared" si="287"/>
        <v>10</v>
      </c>
      <c r="P124" s="1060">
        <v>4</v>
      </c>
      <c r="Q124" s="751">
        <v>5</v>
      </c>
      <c r="R124" s="504">
        <f t="shared" si="304"/>
        <v>9</v>
      </c>
      <c r="S124" s="754">
        <v>9</v>
      </c>
      <c r="T124" s="751">
        <v>2</v>
      </c>
      <c r="U124" s="504">
        <f t="shared" si="307"/>
        <v>11</v>
      </c>
      <c r="V124" s="754">
        <v>1</v>
      </c>
      <c r="W124" s="751">
        <v>10</v>
      </c>
      <c r="X124" s="504">
        <f t="shared" si="305"/>
        <v>11</v>
      </c>
      <c r="Y124" s="1060">
        <v>3</v>
      </c>
      <c r="Z124" s="751">
        <v>9</v>
      </c>
      <c r="AA124" s="505">
        <f t="shared" si="306"/>
        <v>12</v>
      </c>
      <c r="AB124" s="754">
        <v>6</v>
      </c>
      <c r="AC124" s="751">
        <v>9</v>
      </c>
      <c r="AD124" s="505">
        <f t="shared" si="300"/>
        <v>15</v>
      </c>
      <c r="AE124" s="754">
        <f t="shared" si="302"/>
        <v>30</v>
      </c>
      <c r="AF124" s="751">
        <f t="shared" si="302"/>
        <v>38</v>
      </c>
      <c r="AG124" s="755">
        <f t="shared" si="302"/>
        <v>68</v>
      </c>
      <c r="AH124" s="1061">
        <v>4</v>
      </c>
      <c r="AI124" s="751">
        <v>4</v>
      </c>
      <c r="AJ124" s="756">
        <f t="shared" si="310"/>
        <v>8</v>
      </c>
      <c r="AK124" s="281" t="s">
        <v>610</v>
      </c>
    </row>
    <row r="125" spans="1:37" ht="15.75" customHeight="1">
      <c r="A125" s="260"/>
      <c r="B125" s="261" t="s">
        <v>611</v>
      </c>
      <c r="C125" s="1055">
        <v>2</v>
      </c>
      <c r="D125" s="1056">
        <v>2</v>
      </c>
      <c r="E125" s="1056">
        <v>2</v>
      </c>
      <c r="F125" s="1057">
        <v>2</v>
      </c>
      <c r="G125" s="1057">
        <v>2</v>
      </c>
      <c r="H125" s="751">
        <v>2</v>
      </c>
      <c r="I125" s="505">
        <f t="shared" si="311"/>
        <v>12</v>
      </c>
      <c r="J125" s="1058">
        <v>0</v>
      </c>
      <c r="K125" s="1058">
        <v>10</v>
      </c>
      <c r="L125" s="1059">
        <f t="shared" si="299"/>
        <v>22</v>
      </c>
      <c r="M125" s="1060">
        <v>27</v>
      </c>
      <c r="N125" s="751">
        <v>20</v>
      </c>
      <c r="O125" s="504">
        <f t="shared" si="287"/>
        <v>47</v>
      </c>
      <c r="P125" s="1060">
        <v>27</v>
      </c>
      <c r="Q125" s="751">
        <v>17</v>
      </c>
      <c r="R125" s="504">
        <f t="shared" si="304"/>
        <v>44</v>
      </c>
      <c r="S125" s="754">
        <v>23</v>
      </c>
      <c r="T125" s="751">
        <v>21</v>
      </c>
      <c r="U125" s="504">
        <f t="shared" si="307"/>
        <v>44</v>
      </c>
      <c r="V125" s="754">
        <v>32</v>
      </c>
      <c r="W125" s="751">
        <v>26</v>
      </c>
      <c r="X125" s="504">
        <f t="shared" si="305"/>
        <v>58</v>
      </c>
      <c r="Y125" s="1060">
        <v>27</v>
      </c>
      <c r="Z125" s="751">
        <v>30</v>
      </c>
      <c r="AA125" s="505">
        <f t="shared" si="306"/>
        <v>57</v>
      </c>
      <c r="AB125" s="754">
        <v>29</v>
      </c>
      <c r="AC125" s="751">
        <v>23</v>
      </c>
      <c r="AD125" s="505">
        <f t="shared" si="300"/>
        <v>52</v>
      </c>
      <c r="AE125" s="754">
        <f t="shared" si="302"/>
        <v>165</v>
      </c>
      <c r="AF125" s="751">
        <f t="shared" si="302"/>
        <v>137</v>
      </c>
      <c r="AG125" s="755">
        <f t="shared" si="302"/>
        <v>302</v>
      </c>
      <c r="AH125" s="1061">
        <v>40</v>
      </c>
      <c r="AI125" s="751">
        <v>8</v>
      </c>
      <c r="AJ125" s="756">
        <f t="shared" si="310"/>
        <v>48</v>
      </c>
      <c r="AK125" s="281" t="s">
        <v>611</v>
      </c>
    </row>
    <row r="126" spans="1:37" ht="15.75" customHeight="1">
      <c r="A126" s="260"/>
      <c r="B126" s="261" t="s">
        <v>612</v>
      </c>
      <c r="C126" s="1055">
        <v>1</v>
      </c>
      <c r="D126" s="1056">
        <v>1</v>
      </c>
      <c r="E126" s="1056">
        <v>1</v>
      </c>
      <c r="F126" s="1057">
        <v>1</v>
      </c>
      <c r="G126" s="1057">
        <v>1</v>
      </c>
      <c r="H126" s="751">
        <v>1</v>
      </c>
      <c r="I126" s="505">
        <f t="shared" si="311"/>
        <v>6</v>
      </c>
      <c r="J126" s="1058">
        <v>0</v>
      </c>
      <c r="K126" s="1058">
        <v>4</v>
      </c>
      <c r="L126" s="1059">
        <f t="shared" si="299"/>
        <v>10</v>
      </c>
      <c r="M126" s="1060">
        <v>14</v>
      </c>
      <c r="N126" s="751">
        <v>15</v>
      </c>
      <c r="O126" s="504">
        <f t="shared" si="287"/>
        <v>29</v>
      </c>
      <c r="P126" s="1060">
        <v>16</v>
      </c>
      <c r="Q126" s="751">
        <v>10</v>
      </c>
      <c r="R126" s="504">
        <f t="shared" si="304"/>
        <v>26</v>
      </c>
      <c r="S126" s="754">
        <v>16</v>
      </c>
      <c r="T126" s="751">
        <v>11</v>
      </c>
      <c r="U126" s="504">
        <f t="shared" si="307"/>
        <v>27</v>
      </c>
      <c r="V126" s="754">
        <v>14</v>
      </c>
      <c r="W126" s="751">
        <v>10</v>
      </c>
      <c r="X126" s="504">
        <f t="shared" si="305"/>
        <v>24</v>
      </c>
      <c r="Y126" s="1060">
        <v>16</v>
      </c>
      <c r="Z126" s="751">
        <v>14</v>
      </c>
      <c r="AA126" s="505">
        <f t="shared" si="306"/>
        <v>30</v>
      </c>
      <c r="AB126" s="754">
        <v>13</v>
      </c>
      <c r="AC126" s="751">
        <v>18</v>
      </c>
      <c r="AD126" s="505">
        <f t="shared" si="300"/>
        <v>31</v>
      </c>
      <c r="AE126" s="754">
        <f t="shared" si="302"/>
        <v>89</v>
      </c>
      <c r="AF126" s="751">
        <f t="shared" si="302"/>
        <v>78</v>
      </c>
      <c r="AG126" s="755">
        <f t="shared" si="302"/>
        <v>167</v>
      </c>
      <c r="AH126" s="1061">
        <v>11</v>
      </c>
      <c r="AI126" s="751">
        <v>5</v>
      </c>
      <c r="AJ126" s="756">
        <f t="shared" si="310"/>
        <v>16</v>
      </c>
      <c r="AK126" s="281" t="s">
        <v>612</v>
      </c>
    </row>
    <row r="127" spans="1:37" ht="15.75" customHeight="1">
      <c r="A127" s="260"/>
      <c r="B127" s="261" t="s">
        <v>613</v>
      </c>
      <c r="C127" s="1055">
        <v>4</v>
      </c>
      <c r="D127" s="1056">
        <v>4</v>
      </c>
      <c r="E127" s="1056">
        <v>4</v>
      </c>
      <c r="F127" s="1057">
        <v>4</v>
      </c>
      <c r="G127" s="1057">
        <v>4</v>
      </c>
      <c r="H127" s="751">
        <v>4</v>
      </c>
      <c r="I127" s="505">
        <f t="shared" si="311"/>
        <v>24</v>
      </c>
      <c r="J127" s="1058">
        <v>0</v>
      </c>
      <c r="K127" s="1058">
        <v>9</v>
      </c>
      <c r="L127" s="1059">
        <f t="shared" si="299"/>
        <v>33</v>
      </c>
      <c r="M127" s="1060">
        <v>63</v>
      </c>
      <c r="N127" s="751">
        <v>62</v>
      </c>
      <c r="O127" s="504">
        <f t="shared" si="287"/>
        <v>125</v>
      </c>
      <c r="P127" s="1060">
        <v>62</v>
      </c>
      <c r="Q127" s="751">
        <v>51</v>
      </c>
      <c r="R127" s="504">
        <f t="shared" si="304"/>
        <v>113</v>
      </c>
      <c r="S127" s="754">
        <v>54</v>
      </c>
      <c r="T127" s="751">
        <v>61</v>
      </c>
      <c r="U127" s="504">
        <f t="shared" si="307"/>
        <v>115</v>
      </c>
      <c r="V127" s="754">
        <v>56</v>
      </c>
      <c r="W127" s="751">
        <v>53</v>
      </c>
      <c r="X127" s="504">
        <f t="shared" si="305"/>
        <v>109</v>
      </c>
      <c r="Y127" s="1060">
        <v>62</v>
      </c>
      <c r="Z127" s="751">
        <v>74</v>
      </c>
      <c r="AA127" s="505">
        <f t="shared" si="306"/>
        <v>136</v>
      </c>
      <c r="AB127" s="754">
        <v>61</v>
      </c>
      <c r="AC127" s="751">
        <v>57</v>
      </c>
      <c r="AD127" s="505">
        <f t="shared" si="300"/>
        <v>118</v>
      </c>
      <c r="AE127" s="754">
        <f t="shared" si="302"/>
        <v>358</v>
      </c>
      <c r="AF127" s="751">
        <f t="shared" si="302"/>
        <v>358</v>
      </c>
      <c r="AG127" s="755">
        <f t="shared" si="302"/>
        <v>716</v>
      </c>
      <c r="AH127" s="1061">
        <v>29</v>
      </c>
      <c r="AI127" s="751">
        <v>14</v>
      </c>
      <c r="AJ127" s="756">
        <f t="shared" si="310"/>
        <v>43</v>
      </c>
      <c r="AK127" s="281" t="s">
        <v>613</v>
      </c>
    </row>
    <row r="128" spans="1:37" ht="15.75" customHeight="1">
      <c r="A128" s="260"/>
      <c r="B128" s="261" t="s">
        <v>16</v>
      </c>
      <c r="C128" s="1055">
        <v>2</v>
      </c>
      <c r="D128" s="1056">
        <v>2</v>
      </c>
      <c r="E128" s="1056">
        <v>2</v>
      </c>
      <c r="F128" s="1057">
        <v>2</v>
      </c>
      <c r="G128" s="1057">
        <v>2</v>
      </c>
      <c r="H128" s="751">
        <v>2</v>
      </c>
      <c r="I128" s="505">
        <f t="shared" si="311"/>
        <v>12</v>
      </c>
      <c r="J128" s="1058">
        <v>0</v>
      </c>
      <c r="K128" s="1058">
        <v>10</v>
      </c>
      <c r="L128" s="1059">
        <f t="shared" si="299"/>
        <v>22</v>
      </c>
      <c r="M128" s="1060">
        <v>25</v>
      </c>
      <c r="N128" s="751">
        <v>28</v>
      </c>
      <c r="O128" s="504">
        <f t="shared" si="287"/>
        <v>53</v>
      </c>
      <c r="P128" s="1060">
        <v>40</v>
      </c>
      <c r="Q128" s="751">
        <v>32</v>
      </c>
      <c r="R128" s="504">
        <f t="shared" si="304"/>
        <v>72</v>
      </c>
      <c r="S128" s="754">
        <v>34</v>
      </c>
      <c r="T128" s="751">
        <v>38</v>
      </c>
      <c r="U128" s="504">
        <f t="shared" si="307"/>
        <v>72</v>
      </c>
      <c r="V128" s="754">
        <v>45</v>
      </c>
      <c r="W128" s="751">
        <v>32</v>
      </c>
      <c r="X128" s="504">
        <f t="shared" si="305"/>
        <v>77</v>
      </c>
      <c r="Y128" s="1060">
        <v>27</v>
      </c>
      <c r="Z128" s="751">
        <v>28</v>
      </c>
      <c r="AA128" s="505">
        <f t="shared" si="306"/>
        <v>55</v>
      </c>
      <c r="AB128" s="754">
        <v>37</v>
      </c>
      <c r="AC128" s="751">
        <v>33</v>
      </c>
      <c r="AD128" s="505">
        <f t="shared" si="300"/>
        <v>70</v>
      </c>
      <c r="AE128" s="754">
        <f t="shared" si="302"/>
        <v>208</v>
      </c>
      <c r="AF128" s="751">
        <f t="shared" si="302"/>
        <v>191</v>
      </c>
      <c r="AG128" s="755">
        <f t="shared" si="302"/>
        <v>399</v>
      </c>
      <c r="AH128" s="1061">
        <v>37</v>
      </c>
      <c r="AI128" s="751">
        <v>18</v>
      </c>
      <c r="AJ128" s="756">
        <f t="shared" si="310"/>
        <v>55</v>
      </c>
      <c r="AK128" s="281" t="s">
        <v>16</v>
      </c>
    </row>
    <row r="129" spans="1:37" ht="15.75" customHeight="1">
      <c r="A129" s="260"/>
      <c r="B129" s="261" t="s">
        <v>614</v>
      </c>
      <c r="C129" s="1055">
        <v>1</v>
      </c>
      <c r="D129" s="1056">
        <v>1</v>
      </c>
      <c r="E129" s="1056">
        <v>1</v>
      </c>
      <c r="F129" s="1057">
        <v>1</v>
      </c>
      <c r="G129" s="1057">
        <v>1</v>
      </c>
      <c r="H129" s="751">
        <v>1</v>
      </c>
      <c r="I129" s="505">
        <f t="shared" si="311"/>
        <v>6</v>
      </c>
      <c r="J129" s="1058">
        <v>0</v>
      </c>
      <c r="K129" s="1058">
        <v>4</v>
      </c>
      <c r="L129" s="1059">
        <f t="shared" si="299"/>
        <v>10</v>
      </c>
      <c r="M129" s="1060">
        <v>8</v>
      </c>
      <c r="N129" s="751">
        <v>14</v>
      </c>
      <c r="O129" s="504">
        <f t="shared" si="287"/>
        <v>22</v>
      </c>
      <c r="P129" s="1060">
        <v>10</v>
      </c>
      <c r="Q129" s="751">
        <v>9</v>
      </c>
      <c r="R129" s="504">
        <f t="shared" si="304"/>
        <v>19</v>
      </c>
      <c r="S129" s="754">
        <v>6</v>
      </c>
      <c r="T129" s="751">
        <v>7</v>
      </c>
      <c r="U129" s="504">
        <f t="shared" si="307"/>
        <v>13</v>
      </c>
      <c r="V129" s="754">
        <v>9</v>
      </c>
      <c r="W129" s="751">
        <v>7</v>
      </c>
      <c r="X129" s="504">
        <f t="shared" si="305"/>
        <v>16</v>
      </c>
      <c r="Y129" s="1060">
        <v>7</v>
      </c>
      <c r="Z129" s="751">
        <v>12</v>
      </c>
      <c r="AA129" s="505">
        <f t="shared" si="306"/>
        <v>19</v>
      </c>
      <c r="AB129" s="754">
        <v>11</v>
      </c>
      <c r="AC129" s="751">
        <v>8</v>
      </c>
      <c r="AD129" s="505">
        <f t="shared" si="300"/>
        <v>19</v>
      </c>
      <c r="AE129" s="754">
        <f t="shared" si="302"/>
        <v>51</v>
      </c>
      <c r="AF129" s="751">
        <f t="shared" si="302"/>
        <v>57</v>
      </c>
      <c r="AG129" s="755">
        <f t="shared" si="302"/>
        <v>108</v>
      </c>
      <c r="AH129" s="1061">
        <v>14</v>
      </c>
      <c r="AI129" s="751">
        <v>5</v>
      </c>
      <c r="AJ129" s="756">
        <f t="shared" si="310"/>
        <v>19</v>
      </c>
      <c r="AK129" s="281" t="s">
        <v>614</v>
      </c>
    </row>
    <row r="130" spans="1:37" ht="15.75" customHeight="1">
      <c r="A130" s="260"/>
      <c r="B130" s="261" t="s">
        <v>615</v>
      </c>
      <c r="C130" s="1055">
        <v>1</v>
      </c>
      <c r="D130" s="1056">
        <v>2</v>
      </c>
      <c r="E130" s="1056">
        <v>1</v>
      </c>
      <c r="F130" s="1057">
        <v>2</v>
      </c>
      <c r="G130" s="1057">
        <v>1</v>
      </c>
      <c r="H130" s="751">
        <v>2</v>
      </c>
      <c r="I130" s="505">
        <f t="shared" si="311"/>
        <v>9</v>
      </c>
      <c r="J130" s="1058">
        <v>0</v>
      </c>
      <c r="K130" s="1058">
        <v>5</v>
      </c>
      <c r="L130" s="1059">
        <f t="shared" si="299"/>
        <v>14</v>
      </c>
      <c r="M130" s="1090">
        <v>14</v>
      </c>
      <c r="N130" s="780">
        <v>18</v>
      </c>
      <c r="O130" s="781">
        <f t="shared" si="287"/>
        <v>32</v>
      </c>
      <c r="P130" s="1090">
        <v>19</v>
      </c>
      <c r="Q130" s="780">
        <v>21</v>
      </c>
      <c r="R130" s="781">
        <f t="shared" si="304"/>
        <v>40</v>
      </c>
      <c r="S130" s="782">
        <v>11</v>
      </c>
      <c r="T130" s="780">
        <v>19</v>
      </c>
      <c r="U130" s="781">
        <f t="shared" si="307"/>
        <v>30</v>
      </c>
      <c r="V130" s="782">
        <v>18</v>
      </c>
      <c r="W130" s="780">
        <v>22</v>
      </c>
      <c r="X130" s="781">
        <f t="shared" si="305"/>
        <v>40</v>
      </c>
      <c r="Y130" s="1090">
        <v>14</v>
      </c>
      <c r="Z130" s="780">
        <v>16</v>
      </c>
      <c r="AA130" s="510">
        <f t="shared" si="306"/>
        <v>30</v>
      </c>
      <c r="AB130" s="782">
        <v>21</v>
      </c>
      <c r="AC130" s="780">
        <v>25</v>
      </c>
      <c r="AD130" s="510">
        <f t="shared" si="300"/>
        <v>46</v>
      </c>
      <c r="AE130" s="754">
        <f t="shared" si="302"/>
        <v>97</v>
      </c>
      <c r="AF130" s="751">
        <f t="shared" si="302"/>
        <v>121</v>
      </c>
      <c r="AG130" s="755">
        <f t="shared" si="302"/>
        <v>218</v>
      </c>
      <c r="AH130" s="1061">
        <v>17</v>
      </c>
      <c r="AI130" s="751">
        <v>14</v>
      </c>
      <c r="AJ130" s="756">
        <f t="shared" si="310"/>
        <v>31</v>
      </c>
      <c r="AK130" s="281" t="s">
        <v>615</v>
      </c>
    </row>
    <row r="131" spans="1:37" ht="15.75" customHeight="1" thickBot="1">
      <c r="A131" s="278" t="s">
        <v>616</v>
      </c>
      <c r="B131" s="279"/>
      <c r="C131" s="1096">
        <f>SUM(C123:C130)</f>
        <v>14</v>
      </c>
      <c r="D131" s="1097">
        <f t="shared" ref="D131:N131" si="312">SUM(D123:D130)</f>
        <v>16</v>
      </c>
      <c r="E131" s="1097">
        <f t="shared" si="312"/>
        <v>15</v>
      </c>
      <c r="F131" s="1098">
        <f t="shared" si="312"/>
        <v>15</v>
      </c>
      <c r="G131" s="1098">
        <f t="shared" si="312"/>
        <v>14</v>
      </c>
      <c r="H131" s="517">
        <f t="shared" si="312"/>
        <v>15</v>
      </c>
      <c r="I131" s="518">
        <f t="shared" si="312"/>
        <v>89</v>
      </c>
      <c r="J131" s="518">
        <f t="shared" si="312"/>
        <v>0</v>
      </c>
      <c r="K131" s="518">
        <f t="shared" si="312"/>
        <v>55</v>
      </c>
      <c r="L131" s="1099">
        <f t="shared" si="299"/>
        <v>144</v>
      </c>
      <c r="M131" s="519">
        <f t="shared" si="312"/>
        <v>190</v>
      </c>
      <c r="N131" s="517">
        <f t="shared" si="312"/>
        <v>189</v>
      </c>
      <c r="O131" s="518">
        <f t="shared" si="287"/>
        <v>379</v>
      </c>
      <c r="P131" s="519">
        <f t="shared" ref="P131:Q131" si="313">SUM(P123:P130)</f>
        <v>224</v>
      </c>
      <c r="Q131" s="517">
        <f t="shared" si="313"/>
        <v>185</v>
      </c>
      <c r="R131" s="518">
        <f t="shared" si="304"/>
        <v>409</v>
      </c>
      <c r="S131" s="520">
        <f t="shared" ref="S131:T131" si="314">SUM(S123:S130)</f>
        <v>206</v>
      </c>
      <c r="T131" s="517">
        <f t="shared" si="314"/>
        <v>195</v>
      </c>
      <c r="U131" s="521">
        <f t="shared" si="307"/>
        <v>401</v>
      </c>
      <c r="V131" s="522">
        <f t="shared" ref="V131:W131" si="315">SUM(V123:V130)</f>
        <v>217</v>
      </c>
      <c r="W131" s="517">
        <f t="shared" si="315"/>
        <v>185</v>
      </c>
      <c r="X131" s="521">
        <f t="shared" si="305"/>
        <v>402</v>
      </c>
      <c r="Y131" s="519">
        <f t="shared" ref="Y131:Z131" si="316">SUM(Y123:Y130)</f>
        <v>185</v>
      </c>
      <c r="Z131" s="517">
        <f t="shared" si="316"/>
        <v>225</v>
      </c>
      <c r="AA131" s="518">
        <f t="shared" si="306"/>
        <v>410</v>
      </c>
      <c r="AB131" s="522">
        <f t="shared" ref="AB131:AC131" si="317">SUM(AB123:AB130)</f>
        <v>218</v>
      </c>
      <c r="AC131" s="517">
        <f t="shared" si="317"/>
        <v>212</v>
      </c>
      <c r="AD131" s="518">
        <f t="shared" si="300"/>
        <v>430</v>
      </c>
      <c r="AE131" s="520">
        <f t="shared" ref="AE131:AG140" si="318">SUM(M131,P131,S131,V131,Y131,AB131)</f>
        <v>1240</v>
      </c>
      <c r="AF131" s="517">
        <f t="shared" si="318"/>
        <v>1191</v>
      </c>
      <c r="AG131" s="522">
        <f t="shared" si="318"/>
        <v>2431</v>
      </c>
      <c r="AH131" s="785">
        <f>SUM(AH123:AH130)</f>
        <v>196</v>
      </c>
      <c r="AI131" s="517">
        <f>SUM(AI123:AI130)</f>
        <v>81</v>
      </c>
      <c r="AJ131" s="786">
        <f>SUM(AJ123:AJ130)</f>
        <v>277</v>
      </c>
      <c r="AK131" s="283" t="s">
        <v>616</v>
      </c>
    </row>
    <row r="132" spans="1:37" ht="15.75" customHeight="1">
      <c r="A132" s="260" t="s">
        <v>617</v>
      </c>
      <c r="B132" s="261" t="s">
        <v>618</v>
      </c>
      <c r="C132" s="1055">
        <v>2</v>
      </c>
      <c r="D132" s="1056">
        <v>3</v>
      </c>
      <c r="E132" s="1056">
        <v>2</v>
      </c>
      <c r="F132" s="1057">
        <v>2</v>
      </c>
      <c r="G132" s="1057">
        <v>3</v>
      </c>
      <c r="H132" s="751">
        <v>2</v>
      </c>
      <c r="I132" s="505">
        <f>SUM(C132:H132)</f>
        <v>14</v>
      </c>
      <c r="J132" s="1058">
        <v>0</v>
      </c>
      <c r="K132" s="1058">
        <v>6</v>
      </c>
      <c r="L132" s="1059">
        <f t="shared" si="299"/>
        <v>20</v>
      </c>
      <c r="M132" s="1053">
        <v>31</v>
      </c>
      <c r="N132" s="748">
        <v>37</v>
      </c>
      <c r="O132" s="749">
        <f t="shared" si="287"/>
        <v>68</v>
      </c>
      <c r="P132" s="1053">
        <v>38</v>
      </c>
      <c r="Q132" s="748">
        <v>42</v>
      </c>
      <c r="R132" s="749">
        <f t="shared" si="304"/>
        <v>80</v>
      </c>
      <c r="S132" s="750">
        <v>41</v>
      </c>
      <c r="T132" s="748">
        <v>37</v>
      </c>
      <c r="U132" s="749">
        <f t="shared" si="307"/>
        <v>78</v>
      </c>
      <c r="V132" s="750">
        <v>37</v>
      </c>
      <c r="W132" s="748">
        <v>32</v>
      </c>
      <c r="X132" s="749">
        <f t="shared" si="305"/>
        <v>69</v>
      </c>
      <c r="Y132" s="1053">
        <v>44</v>
      </c>
      <c r="Z132" s="748">
        <v>43</v>
      </c>
      <c r="AA132" s="503">
        <f t="shared" si="306"/>
        <v>87</v>
      </c>
      <c r="AB132" s="750">
        <v>27</v>
      </c>
      <c r="AC132" s="748">
        <v>39</v>
      </c>
      <c r="AD132" s="503">
        <f t="shared" si="300"/>
        <v>66</v>
      </c>
      <c r="AE132" s="754">
        <f t="shared" si="318"/>
        <v>218</v>
      </c>
      <c r="AF132" s="751">
        <f t="shared" si="318"/>
        <v>230</v>
      </c>
      <c r="AG132" s="755">
        <f t="shared" si="318"/>
        <v>448</v>
      </c>
      <c r="AH132" s="1061">
        <v>23</v>
      </c>
      <c r="AI132" s="751">
        <v>13</v>
      </c>
      <c r="AJ132" s="756">
        <f t="shared" ref="AJ132:AJ140" si="319">SUM(AH132:AI132)</f>
        <v>36</v>
      </c>
      <c r="AK132" s="281" t="s">
        <v>619</v>
      </c>
    </row>
    <row r="133" spans="1:37" ht="15.75" customHeight="1">
      <c r="A133" s="263">
        <v>9</v>
      </c>
      <c r="B133" s="261" t="s">
        <v>620</v>
      </c>
      <c r="C133" s="1055">
        <v>0</v>
      </c>
      <c r="D133" s="1056">
        <v>0</v>
      </c>
      <c r="E133" s="1056">
        <v>0</v>
      </c>
      <c r="F133" s="1057">
        <v>0</v>
      </c>
      <c r="G133" s="1057">
        <v>0</v>
      </c>
      <c r="H133" s="751">
        <v>0</v>
      </c>
      <c r="I133" s="505">
        <f t="shared" ref="I133:I140" si="320">SUM(C133:H133)</f>
        <v>0</v>
      </c>
      <c r="J133" s="1058">
        <v>3</v>
      </c>
      <c r="K133" s="1058">
        <v>1</v>
      </c>
      <c r="L133" s="1059">
        <f t="shared" si="299"/>
        <v>4</v>
      </c>
      <c r="M133" s="1060">
        <v>0</v>
      </c>
      <c r="N133" s="751">
        <v>1</v>
      </c>
      <c r="O133" s="504">
        <f t="shared" si="287"/>
        <v>1</v>
      </c>
      <c r="P133" s="1060">
        <v>2</v>
      </c>
      <c r="Q133" s="751">
        <v>2</v>
      </c>
      <c r="R133" s="504">
        <f t="shared" si="304"/>
        <v>4</v>
      </c>
      <c r="S133" s="754">
        <v>3</v>
      </c>
      <c r="T133" s="751">
        <v>1</v>
      </c>
      <c r="U133" s="504">
        <f t="shared" si="307"/>
        <v>4</v>
      </c>
      <c r="V133" s="754">
        <v>3</v>
      </c>
      <c r="W133" s="751">
        <v>0</v>
      </c>
      <c r="X133" s="504">
        <f t="shared" si="305"/>
        <v>3</v>
      </c>
      <c r="Y133" s="1060">
        <v>3</v>
      </c>
      <c r="Z133" s="751">
        <v>3</v>
      </c>
      <c r="AA133" s="505">
        <f t="shared" si="306"/>
        <v>6</v>
      </c>
      <c r="AB133" s="754">
        <v>1</v>
      </c>
      <c r="AC133" s="751">
        <v>2</v>
      </c>
      <c r="AD133" s="505">
        <f t="shared" si="300"/>
        <v>3</v>
      </c>
      <c r="AE133" s="754">
        <f t="shared" si="318"/>
        <v>12</v>
      </c>
      <c r="AF133" s="751">
        <f t="shared" si="318"/>
        <v>9</v>
      </c>
      <c r="AG133" s="755">
        <f t="shared" si="318"/>
        <v>21</v>
      </c>
      <c r="AH133" s="1061">
        <v>1</v>
      </c>
      <c r="AI133" s="751">
        <v>0</v>
      </c>
      <c r="AJ133" s="756">
        <f t="shared" si="319"/>
        <v>1</v>
      </c>
      <c r="AK133" s="281" t="s">
        <v>620</v>
      </c>
    </row>
    <row r="134" spans="1:37" ht="15.75" customHeight="1">
      <c r="A134" s="269" t="s">
        <v>600</v>
      </c>
      <c r="B134" s="261" t="s">
        <v>621</v>
      </c>
      <c r="C134" s="1055">
        <v>1</v>
      </c>
      <c r="D134" s="1056">
        <v>1</v>
      </c>
      <c r="E134" s="1056">
        <v>1</v>
      </c>
      <c r="F134" s="1057">
        <v>1</v>
      </c>
      <c r="G134" s="1057">
        <v>1</v>
      </c>
      <c r="H134" s="751">
        <v>1</v>
      </c>
      <c r="I134" s="505">
        <f t="shared" si="320"/>
        <v>6</v>
      </c>
      <c r="J134" s="1058">
        <v>0</v>
      </c>
      <c r="K134" s="1058">
        <v>3</v>
      </c>
      <c r="L134" s="1059">
        <f t="shared" si="299"/>
        <v>9</v>
      </c>
      <c r="M134" s="1060">
        <v>9</v>
      </c>
      <c r="N134" s="751">
        <v>2</v>
      </c>
      <c r="O134" s="504">
        <f t="shared" si="287"/>
        <v>11</v>
      </c>
      <c r="P134" s="1060">
        <v>2</v>
      </c>
      <c r="Q134" s="751">
        <v>9</v>
      </c>
      <c r="R134" s="504">
        <f t="shared" si="304"/>
        <v>11</v>
      </c>
      <c r="S134" s="754">
        <v>4</v>
      </c>
      <c r="T134" s="751">
        <v>7</v>
      </c>
      <c r="U134" s="504">
        <f t="shared" si="307"/>
        <v>11</v>
      </c>
      <c r="V134" s="754">
        <v>3</v>
      </c>
      <c r="W134" s="751">
        <v>8</v>
      </c>
      <c r="X134" s="504">
        <f t="shared" si="305"/>
        <v>11</v>
      </c>
      <c r="Y134" s="1060">
        <v>5</v>
      </c>
      <c r="Z134" s="751">
        <v>5</v>
      </c>
      <c r="AA134" s="505">
        <f t="shared" si="306"/>
        <v>10</v>
      </c>
      <c r="AB134" s="754">
        <v>10</v>
      </c>
      <c r="AC134" s="751">
        <v>4</v>
      </c>
      <c r="AD134" s="505">
        <f t="shared" si="300"/>
        <v>14</v>
      </c>
      <c r="AE134" s="754">
        <f t="shared" si="318"/>
        <v>33</v>
      </c>
      <c r="AF134" s="751">
        <f t="shared" si="318"/>
        <v>35</v>
      </c>
      <c r="AG134" s="755">
        <f t="shared" si="318"/>
        <v>68</v>
      </c>
      <c r="AH134" s="1061">
        <v>2</v>
      </c>
      <c r="AI134" s="751">
        <v>2</v>
      </c>
      <c r="AJ134" s="756">
        <f t="shared" si="319"/>
        <v>4</v>
      </c>
      <c r="AK134" s="281" t="s">
        <v>621</v>
      </c>
    </row>
    <row r="135" spans="1:37" ht="15.75" customHeight="1">
      <c r="A135" s="260"/>
      <c r="B135" s="264" t="s">
        <v>622</v>
      </c>
      <c r="C135" s="1055">
        <v>1</v>
      </c>
      <c r="D135" s="1056">
        <v>1</v>
      </c>
      <c r="E135" s="1056">
        <v>1</v>
      </c>
      <c r="F135" s="1057">
        <v>1</v>
      </c>
      <c r="G135" s="1057">
        <v>1</v>
      </c>
      <c r="H135" s="751">
        <v>1</v>
      </c>
      <c r="I135" s="504">
        <f t="shared" si="320"/>
        <v>6</v>
      </c>
      <c r="J135" s="1058">
        <v>0</v>
      </c>
      <c r="K135" s="1058">
        <v>2</v>
      </c>
      <c r="L135" s="1059">
        <f t="shared" si="299"/>
        <v>8</v>
      </c>
      <c r="M135" s="1060">
        <v>11</v>
      </c>
      <c r="N135" s="751">
        <v>15</v>
      </c>
      <c r="O135" s="504">
        <f t="shared" si="287"/>
        <v>26</v>
      </c>
      <c r="P135" s="1060">
        <v>9</v>
      </c>
      <c r="Q135" s="751">
        <v>8</v>
      </c>
      <c r="R135" s="504">
        <f t="shared" si="304"/>
        <v>17</v>
      </c>
      <c r="S135" s="754">
        <v>18</v>
      </c>
      <c r="T135" s="751">
        <v>8</v>
      </c>
      <c r="U135" s="504">
        <f t="shared" si="307"/>
        <v>26</v>
      </c>
      <c r="V135" s="754">
        <v>14</v>
      </c>
      <c r="W135" s="751">
        <v>9</v>
      </c>
      <c r="X135" s="504">
        <f t="shared" si="305"/>
        <v>23</v>
      </c>
      <c r="Y135" s="1060">
        <v>14</v>
      </c>
      <c r="Z135" s="751">
        <v>18</v>
      </c>
      <c r="AA135" s="505">
        <f t="shared" si="306"/>
        <v>32</v>
      </c>
      <c r="AB135" s="754">
        <v>12</v>
      </c>
      <c r="AC135" s="751">
        <v>10</v>
      </c>
      <c r="AD135" s="505">
        <f t="shared" si="300"/>
        <v>22</v>
      </c>
      <c r="AE135" s="754">
        <f t="shared" si="318"/>
        <v>78</v>
      </c>
      <c r="AF135" s="751">
        <f t="shared" si="318"/>
        <v>68</v>
      </c>
      <c r="AG135" s="755">
        <f t="shared" si="318"/>
        <v>146</v>
      </c>
      <c r="AH135" s="1061">
        <v>5</v>
      </c>
      <c r="AI135" s="751">
        <v>4</v>
      </c>
      <c r="AJ135" s="756">
        <f t="shared" si="319"/>
        <v>9</v>
      </c>
      <c r="AK135" s="281" t="s">
        <v>622</v>
      </c>
    </row>
    <row r="136" spans="1:37" ht="15.75" customHeight="1">
      <c r="A136" s="260"/>
      <c r="B136" s="261" t="s">
        <v>623</v>
      </c>
      <c r="C136" s="1055">
        <v>1</v>
      </c>
      <c r="D136" s="1056">
        <v>1</v>
      </c>
      <c r="E136" s="1056">
        <v>1</v>
      </c>
      <c r="F136" s="1057">
        <v>1</v>
      </c>
      <c r="G136" s="1057">
        <v>1</v>
      </c>
      <c r="H136" s="751">
        <v>1</v>
      </c>
      <c r="I136" s="505">
        <f t="shared" si="320"/>
        <v>6</v>
      </c>
      <c r="J136" s="1058">
        <v>0</v>
      </c>
      <c r="K136" s="1058">
        <v>3</v>
      </c>
      <c r="L136" s="1059">
        <f t="shared" si="299"/>
        <v>9</v>
      </c>
      <c r="M136" s="1060">
        <v>13</v>
      </c>
      <c r="N136" s="751">
        <v>14</v>
      </c>
      <c r="O136" s="504">
        <f t="shared" si="287"/>
        <v>27</v>
      </c>
      <c r="P136" s="1060">
        <v>9</v>
      </c>
      <c r="Q136" s="751">
        <v>10</v>
      </c>
      <c r="R136" s="504">
        <f t="shared" si="304"/>
        <v>19</v>
      </c>
      <c r="S136" s="754">
        <v>14</v>
      </c>
      <c r="T136" s="751">
        <v>17</v>
      </c>
      <c r="U136" s="504">
        <f t="shared" si="307"/>
        <v>31</v>
      </c>
      <c r="V136" s="754">
        <v>8</v>
      </c>
      <c r="W136" s="751">
        <v>14</v>
      </c>
      <c r="X136" s="504">
        <f t="shared" si="305"/>
        <v>22</v>
      </c>
      <c r="Y136" s="1060">
        <v>19</v>
      </c>
      <c r="Z136" s="751">
        <v>17</v>
      </c>
      <c r="AA136" s="505">
        <f t="shared" si="306"/>
        <v>36</v>
      </c>
      <c r="AB136" s="754">
        <v>18</v>
      </c>
      <c r="AC136" s="751">
        <v>17</v>
      </c>
      <c r="AD136" s="505">
        <f t="shared" si="300"/>
        <v>35</v>
      </c>
      <c r="AE136" s="754">
        <f t="shared" si="318"/>
        <v>81</v>
      </c>
      <c r="AF136" s="751">
        <f t="shared" si="318"/>
        <v>89</v>
      </c>
      <c r="AG136" s="755">
        <f t="shared" si="318"/>
        <v>170</v>
      </c>
      <c r="AH136" s="1061">
        <v>11</v>
      </c>
      <c r="AI136" s="751">
        <v>3</v>
      </c>
      <c r="AJ136" s="756">
        <f t="shared" si="319"/>
        <v>14</v>
      </c>
      <c r="AK136" s="281" t="s">
        <v>623</v>
      </c>
    </row>
    <row r="137" spans="1:37" s="275" customFormat="1" ht="15.75" customHeight="1" thickBot="1">
      <c r="A137" s="287"/>
      <c r="B137" s="288" t="s">
        <v>624</v>
      </c>
      <c r="C137" s="1100">
        <v>0</v>
      </c>
      <c r="D137" s="1101">
        <v>0</v>
      </c>
      <c r="E137" s="1101">
        <v>0</v>
      </c>
      <c r="F137" s="1102">
        <v>0</v>
      </c>
      <c r="G137" s="1102">
        <v>0</v>
      </c>
      <c r="H137" s="790">
        <v>0</v>
      </c>
      <c r="I137" s="523">
        <f t="shared" si="320"/>
        <v>0</v>
      </c>
      <c r="J137" s="1103">
        <v>1</v>
      </c>
      <c r="K137" s="1103">
        <v>0</v>
      </c>
      <c r="L137" s="1104">
        <f t="shared" si="299"/>
        <v>1</v>
      </c>
      <c r="M137" s="1105">
        <v>2</v>
      </c>
      <c r="N137" s="790">
        <v>0</v>
      </c>
      <c r="O137" s="791">
        <f t="shared" si="287"/>
        <v>2</v>
      </c>
      <c r="P137" s="1105">
        <v>2</v>
      </c>
      <c r="Q137" s="790">
        <v>0</v>
      </c>
      <c r="R137" s="791">
        <f t="shared" si="304"/>
        <v>2</v>
      </c>
      <c r="S137" s="792">
        <v>0</v>
      </c>
      <c r="T137" s="790">
        <v>0</v>
      </c>
      <c r="U137" s="791">
        <f t="shared" si="307"/>
        <v>0</v>
      </c>
      <c r="V137" s="792">
        <v>0</v>
      </c>
      <c r="W137" s="790">
        <v>0</v>
      </c>
      <c r="X137" s="791">
        <f t="shared" si="305"/>
        <v>0</v>
      </c>
      <c r="Y137" s="1105">
        <v>0</v>
      </c>
      <c r="Z137" s="790">
        <v>0</v>
      </c>
      <c r="AA137" s="523">
        <f t="shared" si="306"/>
        <v>0</v>
      </c>
      <c r="AB137" s="792">
        <v>0</v>
      </c>
      <c r="AC137" s="790">
        <v>0</v>
      </c>
      <c r="AD137" s="523">
        <f t="shared" si="300"/>
        <v>0</v>
      </c>
      <c r="AE137" s="792">
        <f t="shared" si="318"/>
        <v>4</v>
      </c>
      <c r="AF137" s="790">
        <f t="shared" si="318"/>
        <v>0</v>
      </c>
      <c r="AG137" s="793">
        <f t="shared" si="318"/>
        <v>4</v>
      </c>
      <c r="AH137" s="1106">
        <v>0</v>
      </c>
      <c r="AI137" s="790">
        <v>0</v>
      </c>
      <c r="AJ137" s="794">
        <f t="shared" si="319"/>
        <v>0</v>
      </c>
      <c r="AK137" s="289" t="s">
        <v>624</v>
      </c>
    </row>
    <row r="138" spans="1:37" ht="15.75" customHeight="1">
      <c r="A138" s="260"/>
      <c r="B138" s="261" t="s">
        <v>625</v>
      </c>
      <c r="C138" s="1055">
        <v>2</v>
      </c>
      <c r="D138" s="1056">
        <v>1</v>
      </c>
      <c r="E138" s="1056">
        <v>1</v>
      </c>
      <c r="F138" s="1057">
        <v>1</v>
      </c>
      <c r="G138" s="1057">
        <v>1</v>
      </c>
      <c r="H138" s="751">
        <v>1</v>
      </c>
      <c r="I138" s="504">
        <f t="shared" si="320"/>
        <v>7</v>
      </c>
      <c r="J138" s="1058">
        <v>0</v>
      </c>
      <c r="K138" s="1058">
        <v>2</v>
      </c>
      <c r="L138" s="1059">
        <f t="shared" si="299"/>
        <v>9</v>
      </c>
      <c r="M138" s="1060">
        <v>25</v>
      </c>
      <c r="N138" s="751">
        <v>14</v>
      </c>
      <c r="O138" s="504">
        <f t="shared" si="287"/>
        <v>39</v>
      </c>
      <c r="P138" s="1060">
        <v>12</v>
      </c>
      <c r="Q138" s="751">
        <v>18</v>
      </c>
      <c r="R138" s="504">
        <f t="shared" si="304"/>
        <v>30</v>
      </c>
      <c r="S138" s="754">
        <v>17</v>
      </c>
      <c r="T138" s="751">
        <v>12</v>
      </c>
      <c r="U138" s="504">
        <f t="shared" si="307"/>
        <v>29</v>
      </c>
      <c r="V138" s="754">
        <v>16</v>
      </c>
      <c r="W138" s="751">
        <v>12</v>
      </c>
      <c r="X138" s="504">
        <f t="shared" si="305"/>
        <v>28</v>
      </c>
      <c r="Y138" s="1060">
        <v>15</v>
      </c>
      <c r="Z138" s="751">
        <v>13</v>
      </c>
      <c r="AA138" s="505">
        <f t="shared" si="306"/>
        <v>28</v>
      </c>
      <c r="AB138" s="754">
        <v>17</v>
      </c>
      <c r="AC138" s="751">
        <v>18</v>
      </c>
      <c r="AD138" s="505">
        <f t="shared" si="300"/>
        <v>35</v>
      </c>
      <c r="AE138" s="754">
        <f t="shared" si="318"/>
        <v>102</v>
      </c>
      <c r="AF138" s="751">
        <f t="shared" si="318"/>
        <v>87</v>
      </c>
      <c r="AG138" s="755">
        <f t="shared" si="318"/>
        <v>189</v>
      </c>
      <c r="AH138" s="1061">
        <v>2</v>
      </c>
      <c r="AI138" s="751">
        <v>1</v>
      </c>
      <c r="AJ138" s="756">
        <f t="shared" si="319"/>
        <v>3</v>
      </c>
      <c r="AK138" s="281" t="s">
        <v>625</v>
      </c>
    </row>
    <row r="139" spans="1:37" ht="15.75" customHeight="1">
      <c r="A139" s="260"/>
      <c r="B139" s="261" t="s">
        <v>626</v>
      </c>
      <c r="C139" s="1055">
        <v>1</v>
      </c>
      <c r="D139" s="1056">
        <v>1</v>
      </c>
      <c r="E139" s="1056">
        <v>1</v>
      </c>
      <c r="F139" s="1057">
        <v>1</v>
      </c>
      <c r="G139" s="1057">
        <v>1</v>
      </c>
      <c r="H139" s="751">
        <v>1</v>
      </c>
      <c r="I139" s="505">
        <f t="shared" si="320"/>
        <v>6</v>
      </c>
      <c r="J139" s="1058">
        <v>0</v>
      </c>
      <c r="K139" s="1058">
        <v>2</v>
      </c>
      <c r="L139" s="1059">
        <f t="shared" si="299"/>
        <v>8</v>
      </c>
      <c r="M139" s="1060">
        <v>6</v>
      </c>
      <c r="N139" s="751">
        <v>9</v>
      </c>
      <c r="O139" s="504">
        <f t="shared" si="287"/>
        <v>15</v>
      </c>
      <c r="P139" s="1060">
        <v>12</v>
      </c>
      <c r="Q139" s="751">
        <v>3</v>
      </c>
      <c r="R139" s="504">
        <f t="shared" si="304"/>
        <v>15</v>
      </c>
      <c r="S139" s="754">
        <v>4</v>
      </c>
      <c r="T139" s="751">
        <v>9</v>
      </c>
      <c r="U139" s="504">
        <f t="shared" si="307"/>
        <v>13</v>
      </c>
      <c r="V139" s="754">
        <v>5</v>
      </c>
      <c r="W139" s="751">
        <v>11</v>
      </c>
      <c r="X139" s="504">
        <f t="shared" si="305"/>
        <v>16</v>
      </c>
      <c r="Y139" s="1060">
        <v>11</v>
      </c>
      <c r="Z139" s="751">
        <v>8</v>
      </c>
      <c r="AA139" s="505">
        <f t="shared" si="306"/>
        <v>19</v>
      </c>
      <c r="AB139" s="754">
        <v>12</v>
      </c>
      <c r="AC139" s="751">
        <v>12</v>
      </c>
      <c r="AD139" s="505">
        <f>SUM(AB139,AC139)</f>
        <v>24</v>
      </c>
      <c r="AE139" s="754">
        <f t="shared" si="318"/>
        <v>50</v>
      </c>
      <c r="AF139" s="751">
        <f t="shared" si="318"/>
        <v>52</v>
      </c>
      <c r="AG139" s="755">
        <f t="shared" si="318"/>
        <v>102</v>
      </c>
      <c r="AH139" s="1061">
        <v>8</v>
      </c>
      <c r="AI139" s="751">
        <v>2</v>
      </c>
      <c r="AJ139" s="756">
        <f t="shared" si="319"/>
        <v>10</v>
      </c>
      <c r="AK139" s="281" t="s">
        <v>626</v>
      </c>
    </row>
    <row r="140" spans="1:37" ht="15.75" customHeight="1">
      <c r="A140" s="260"/>
      <c r="B140" s="261" t="s">
        <v>627</v>
      </c>
      <c r="C140" s="1055">
        <v>1</v>
      </c>
      <c r="D140" s="1056">
        <v>1</v>
      </c>
      <c r="E140" s="1056">
        <v>1</v>
      </c>
      <c r="F140" s="1057">
        <v>1</v>
      </c>
      <c r="G140" s="1057">
        <v>1</v>
      </c>
      <c r="H140" s="751">
        <v>1</v>
      </c>
      <c r="I140" s="505">
        <f t="shared" si="320"/>
        <v>6</v>
      </c>
      <c r="J140" s="1058">
        <v>0</v>
      </c>
      <c r="K140" s="1058">
        <v>2</v>
      </c>
      <c r="L140" s="1059">
        <f t="shared" si="299"/>
        <v>8</v>
      </c>
      <c r="M140" s="1060">
        <v>12</v>
      </c>
      <c r="N140" s="751">
        <v>8</v>
      </c>
      <c r="O140" s="504">
        <f t="shared" si="287"/>
        <v>20</v>
      </c>
      <c r="P140" s="1060">
        <v>10</v>
      </c>
      <c r="Q140" s="751">
        <v>12</v>
      </c>
      <c r="R140" s="504">
        <f t="shared" si="304"/>
        <v>22</v>
      </c>
      <c r="S140" s="754">
        <v>9</v>
      </c>
      <c r="T140" s="751">
        <v>6</v>
      </c>
      <c r="U140" s="504">
        <f t="shared" si="307"/>
        <v>15</v>
      </c>
      <c r="V140" s="754">
        <v>5</v>
      </c>
      <c r="W140" s="751">
        <v>16</v>
      </c>
      <c r="X140" s="504">
        <f t="shared" si="305"/>
        <v>21</v>
      </c>
      <c r="Y140" s="1060">
        <v>7</v>
      </c>
      <c r="Z140" s="751">
        <v>8</v>
      </c>
      <c r="AA140" s="505">
        <f t="shared" si="306"/>
        <v>15</v>
      </c>
      <c r="AB140" s="754">
        <v>11</v>
      </c>
      <c r="AC140" s="751">
        <v>13</v>
      </c>
      <c r="AD140" s="505">
        <f>SUM(AB140,AC140)</f>
        <v>24</v>
      </c>
      <c r="AE140" s="754">
        <f t="shared" si="318"/>
        <v>54</v>
      </c>
      <c r="AF140" s="751">
        <f>SUM(N140,Q140,T140,W140,Z140,AC140)</f>
        <v>63</v>
      </c>
      <c r="AG140" s="755">
        <f t="shared" si="318"/>
        <v>117</v>
      </c>
      <c r="AH140" s="1061">
        <v>3</v>
      </c>
      <c r="AI140" s="751">
        <v>3</v>
      </c>
      <c r="AJ140" s="756">
        <f t="shared" si="319"/>
        <v>6</v>
      </c>
      <c r="AK140" s="281" t="s">
        <v>627</v>
      </c>
    </row>
    <row r="141" spans="1:37" ht="15.75" customHeight="1" thickBot="1">
      <c r="A141" s="278" t="s">
        <v>628</v>
      </c>
      <c r="B141" s="279"/>
      <c r="C141" s="1096">
        <f t="shared" ref="C141:AJ141" si="321">SUM(C132:C140)</f>
        <v>9</v>
      </c>
      <c r="D141" s="1097">
        <f t="shared" si="321"/>
        <v>9</v>
      </c>
      <c r="E141" s="1097">
        <f t="shared" si="321"/>
        <v>8</v>
      </c>
      <c r="F141" s="1098">
        <f t="shared" si="321"/>
        <v>8</v>
      </c>
      <c r="G141" s="1098">
        <f t="shared" si="321"/>
        <v>9</v>
      </c>
      <c r="H141" s="517">
        <f t="shared" si="321"/>
        <v>8</v>
      </c>
      <c r="I141" s="518">
        <f t="shared" si="321"/>
        <v>51</v>
      </c>
      <c r="J141" s="518">
        <f t="shared" si="321"/>
        <v>4</v>
      </c>
      <c r="K141" s="518">
        <f t="shared" si="321"/>
        <v>21</v>
      </c>
      <c r="L141" s="1099">
        <f t="shared" si="321"/>
        <v>76</v>
      </c>
      <c r="M141" s="519">
        <f t="shared" si="321"/>
        <v>109</v>
      </c>
      <c r="N141" s="517">
        <f t="shared" si="321"/>
        <v>100</v>
      </c>
      <c r="O141" s="518">
        <f t="shared" si="321"/>
        <v>209</v>
      </c>
      <c r="P141" s="519">
        <f t="shared" ref="P141:AD141" si="322">SUM(P132:P140)</f>
        <v>96</v>
      </c>
      <c r="Q141" s="517">
        <f t="shared" si="322"/>
        <v>104</v>
      </c>
      <c r="R141" s="518">
        <f t="shared" si="322"/>
        <v>200</v>
      </c>
      <c r="S141" s="520">
        <f t="shared" si="322"/>
        <v>110</v>
      </c>
      <c r="T141" s="517">
        <f t="shared" si="322"/>
        <v>97</v>
      </c>
      <c r="U141" s="521">
        <f t="shared" si="322"/>
        <v>207</v>
      </c>
      <c r="V141" s="520">
        <f t="shared" si="322"/>
        <v>91</v>
      </c>
      <c r="W141" s="517">
        <f t="shared" si="322"/>
        <v>102</v>
      </c>
      <c r="X141" s="521">
        <f t="shared" si="322"/>
        <v>193</v>
      </c>
      <c r="Y141" s="519">
        <f t="shared" si="322"/>
        <v>118</v>
      </c>
      <c r="Z141" s="517">
        <f t="shared" si="322"/>
        <v>115</v>
      </c>
      <c r="AA141" s="518">
        <f t="shared" si="322"/>
        <v>233</v>
      </c>
      <c r="AB141" s="520">
        <f t="shared" si="322"/>
        <v>108</v>
      </c>
      <c r="AC141" s="517">
        <f t="shared" si="322"/>
        <v>115</v>
      </c>
      <c r="AD141" s="518">
        <f t="shared" si="322"/>
        <v>223</v>
      </c>
      <c r="AE141" s="520">
        <f t="shared" si="321"/>
        <v>632</v>
      </c>
      <c r="AF141" s="517">
        <f t="shared" si="321"/>
        <v>633</v>
      </c>
      <c r="AG141" s="522">
        <f t="shared" si="321"/>
        <v>1265</v>
      </c>
      <c r="AH141" s="785">
        <f t="shared" si="321"/>
        <v>55</v>
      </c>
      <c r="AI141" s="517">
        <f t="shared" si="321"/>
        <v>28</v>
      </c>
      <c r="AJ141" s="786">
        <f t="shared" si="321"/>
        <v>83</v>
      </c>
      <c r="AK141" s="283" t="s">
        <v>628</v>
      </c>
    </row>
    <row r="142" spans="1:37" ht="15.75" customHeight="1">
      <c r="A142" s="260" t="s">
        <v>629</v>
      </c>
      <c r="B142" s="261" t="s">
        <v>17</v>
      </c>
      <c r="C142" s="1055">
        <v>3</v>
      </c>
      <c r="D142" s="1056">
        <v>3</v>
      </c>
      <c r="E142" s="1056">
        <v>3</v>
      </c>
      <c r="F142" s="1057">
        <v>3</v>
      </c>
      <c r="G142" s="1057">
        <v>3</v>
      </c>
      <c r="H142" s="751">
        <v>3</v>
      </c>
      <c r="I142" s="505">
        <f>SUM(C142:H142)</f>
        <v>18</v>
      </c>
      <c r="J142" s="1058">
        <v>0</v>
      </c>
      <c r="K142" s="1058">
        <v>8</v>
      </c>
      <c r="L142" s="1059">
        <f t="shared" ref="L142:L181" si="323">SUM(I142:K142)</f>
        <v>26</v>
      </c>
      <c r="M142" s="1053">
        <v>43</v>
      </c>
      <c r="N142" s="748">
        <v>48</v>
      </c>
      <c r="O142" s="749">
        <f t="shared" ref="O142:O181" si="324">SUM(M142,N142)</f>
        <v>91</v>
      </c>
      <c r="P142" s="1053">
        <v>51</v>
      </c>
      <c r="Q142" s="748">
        <v>45</v>
      </c>
      <c r="R142" s="749">
        <f t="shared" ref="R142:R181" si="325">SUM(P142,Q142)</f>
        <v>96</v>
      </c>
      <c r="S142" s="750">
        <v>58</v>
      </c>
      <c r="T142" s="748">
        <v>45</v>
      </c>
      <c r="U142" s="749">
        <f t="shared" ref="U142:U181" si="326">SUM(S142,T142)</f>
        <v>103</v>
      </c>
      <c r="V142" s="750">
        <v>43</v>
      </c>
      <c r="W142" s="748">
        <v>45</v>
      </c>
      <c r="X142" s="749">
        <f t="shared" ref="X142:X181" si="327">SUM(V142,W142)</f>
        <v>88</v>
      </c>
      <c r="Y142" s="1053">
        <v>44</v>
      </c>
      <c r="Z142" s="748">
        <v>68</v>
      </c>
      <c r="AA142" s="503">
        <f t="shared" ref="AA142:AA181" si="328">SUM(Y142,Z142)</f>
        <v>112</v>
      </c>
      <c r="AB142" s="750">
        <v>56</v>
      </c>
      <c r="AC142" s="748">
        <v>48</v>
      </c>
      <c r="AD142" s="503">
        <f t="shared" ref="AD142:AD144" si="329">SUM(AB142,AC142)</f>
        <v>104</v>
      </c>
      <c r="AE142" s="754">
        <f t="shared" ref="AE142:AG157" si="330">SUM(M142,P142,S142,V142,Y142,AB142)</f>
        <v>295</v>
      </c>
      <c r="AF142" s="751">
        <f t="shared" si="330"/>
        <v>299</v>
      </c>
      <c r="AG142" s="755">
        <f t="shared" si="330"/>
        <v>594</v>
      </c>
      <c r="AH142" s="1061">
        <v>30</v>
      </c>
      <c r="AI142" s="751">
        <v>15</v>
      </c>
      <c r="AJ142" s="756">
        <f t="shared" ref="AJ142:AJ148" si="331">SUM(AH142:AI142)</f>
        <v>45</v>
      </c>
      <c r="AK142" s="281" t="s">
        <v>17</v>
      </c>
    </row>
    <row r="143" spans="1:37" ht="15.75" customHeight="1">
      <c r="A143" s="263">
        <v>7</v>
      </c>
      <c r="B143" s="261" t="s">
        <v>630</v>
      </c>
      <c r="C143" s="1055">
        <v>1</v>
      </c>
      <c r="D143" s="1056">
        <v>1</v>
      </c>
      <c r="E143" s="1056">
        <v>1</v>
      </c>
      <c r="F143" s="1057">
        <v>1</v>
      </c>
      <c r="G143" s="1057">
        <v>1</v>
      </c>
      <c r="H143" s="751">
        <v>1</v>
      </c>
      <c r="I143" s="505">
        <f t="shared" ref="I143:I148" si="332">SUM(C143:H143)</f>
        <v>6</v>
      </c>
      <c r="J143" s="1058">
        <v>0</v>
      </c>
      <c r="K143" s="1058">
        <v>5</v>
      </c>
      <c r="L143" s="1059">
        <f t="shared" si="323"/>
        <v>11</v>
      </c>
      <c r="M143" s="1060">
        <v>14</v>
      </c>
      <c r="N143" s="751">
        <v>18</v>
      </c>
      <c r="O143" s="504">
        <f t="shared" si="324"/>
        <v>32</v>
      </c>
      <c r="P143" s="1060">
        <v>13</v>
      </c>
      <c r="Q143" s="751">
        <v>12</v>
      </c>
      <c r="R143" s="504">
        <f t="shared" si="325"/>
        <v>25</v>
      </c>
      <c r="S143" s="754">
        <v>19</v>
      </c>
      <c r="T143" s="751">
        <v>9</v>
      </c>
      <c r="U143" s="504">
        <f t="shared" si="326"/>
        <v>28</v>
      </c>
      <c r="V143" s="754">
        <v>16</v>
      </c>
      <c r="W143" s="751">
        <v>15</v>
      </c>
      <c r="X143" s="504">
        <f t="shared" si="327"/>
        <v>31</v>
      </c>
      <c r="Y143" s="1060">
        <v>17</v>
      </c>
      <c r="Z143" s="751">
        <v>10</v>
      </c>
      <c r="AA143" s="505">
        <f t="shared" si="328"/>
        <v>27</v>
      </c>
      <c r="AB143" s="754">
        <v>13</v>
      </c>
      <c r="AC143" s="751">
        <v>16</v>
      </c>
      <c r="AD143" s="505">
        <f t="shared" si="329"/>
        <v>29</v>
      </c>
      <c r="AE143" s="754">
        <f t="shared" si="330"/>
        <v>92</v>
      </c>
      <c r="AF143" s="751">
        <f t="shared" si="330"/>
        <v>80</v>
      </c>
      <c r="AG143" s="755">
        <f t="shared" si="330"/>
        <v>172</v>
      </c>
      <c r="AH143" s="1061">
        <v>20</v>
      </c>
      <c r="AI143" s="751">
        <v>2</v>
      </c>
      <c r="AJ143" s="756">
        <f t="shared" si="331"/>
        <v>22</v>
      </c>
      <c r="AK143" s="281" t="s">
        <v>630</v>
      </c>
    </row>
    <row r="144" spans="1:37" ht="15.75" customHeight="1">
      <c r="A144" s="260"/>
      <c r="B144" s="261" t="s">
        <v>631</v>
      </c>
      <c r="C144" s="1055">
        <v>1</v>
      </c>
      <c r="D144" s="1056">
        <v>1</v>
      </c>
      <c r="E144" s="1056">
        <v>1</v>
      </c>
      <c r="F144" s="1057">
        <v>1</v>
      </c>
      <c r="G144" s="1057">
        <v>1</v>
      </c>
      <c r="H144" s="751">
        <v>2</v>
      </c>
      <c r="I144" s="505">
        <f t="shared" si="332"/>
        <v>7</v>
      </c>
      <c r="J144" s="1058">
        <v>0</v>
      </c>
      <c r="K144" s="1058">
        <v>4</v>
      </c>
      <c r="L144" s="1059">
        <f t="shared" si="323"/>
        <v>11</v>
      </c>
      <c r="M144" s="1060">
        <v>12</v>
      </c>
      <c r="N144" s="751">
        <v>21</v>
      </c>
      <c r="O144" s="504">
        <f t="shared" si="324"/>
        <v>33</v>
      </c>
      <c r="P144" s="1060">
        <v>18</v>
      </c>
      <c r="Q144" s="751">
        <v>16</v>
      </c>
      <c r="R144" s="504">
        <f t="shared" si="325"/>
        <v>34</v>
      </c>
      <c r="S144" s="754">
        <v>19</v>
      </c>
      <c r="T144" s="751">
        <v>18</v>
      </c>
      <c r="U144" s="504">
        <f t="shared" si="326"/>
        <v>37</v>
      </c>
      <c r="V144" s="754">
        <v>19</v>
      </c>
      <c r="W144" s="751">
        <v>12</v>
      </c>
      <c r="X144" s="504">
        <f t="shared" si="327"/>
        <v>31</v>
      </c>
      <c r="Y144" s="1060">
        <v>22</v>
      </c>
      <c r="Z144" s="751">
        <v>13</v>
      </c>
      <c r="AA144" s="505">
        <f t="shared" si="328"/>
        <v>35</v>
      </c>
      <c r="AB144" s="754">
        <v>22</v>
      </c>
      <c r="AC144" s="751">
        <v>20</v>
      </c>
      <c r="AD144" s="505">
        <f t="shared" si="329"/>
        <v>42</v>
      </c>
      <c r="AE144" s="754">
        <f t="shared" si="330"/>
        <v>112</v>
      </c>
      <c r="AF144" s="751">
        <f t="shared" si="330"/>
        <v>100</v>
      </c>
      <c r="AG144" s="755">
        <f t="shared" si="330"/>
        <v>212</v>
      </c>
      <c r="AH144" s="1061">
        <v>13</v>
      </c>
      <c r="AI144" s="751">
        <v>7</v>
      </c>
      <c r="AJ144" s="756">
        <f t="shared" si="331"/>
        <v>20</v>
      </c>
      <c r="AK144" s="281" t="s">
        <v>631</v>
      </c>
    </row>
    <row r="145" spans="1:37" ht="15.75" customHeight="1">
      <c r="A145" s="260"/>
      <c r="B145" s="261" t="s">
        <v>632</v>
      </c>
      <c r="C145" s="1055">
        <v>1</v>
      </c>
      <c r="D145" s="1056">
        <v>1</v>
      </c>
      <c r="E145" s="1056">
        <v>1</v>
      </c>
      <c r="F145" s="1057">
        <v>1</v>
      </c>
      <c r="G145" s="1057">
        <v>1</v>
      </c>
      <c r="H145" s="751">
        <v>1</v>
      </c>
      <c r="I145" s="505">
        <f t="shared" si="332"/>
        <v>6</v>
      </c>
      <c r="J145" s="1058">
        <v>0</v>
      </c>
      <c r="K145" s="1058">
        <v>3</v>
      </c>
      <c r="L145" s="1059">
        <f t="shared" si="323"/>
        <v>9</v>
      </c>
      <c r="M145" s="1060">
        <v>6</v>
      </c>
      <c r="N145" s="751">
        <v>12</v>
      </c>
      <c r="O145" s="504">
        <f t="shared" si="324"/>
        <v>18</v>
      </c>
      <c r="P145" s="1060">
        <v>8</v>
      </c>
      <c r="Q145" s="751">
        <v>12</v>
      </c>
      <c r="R145" s="504">
        <f t="shared" si="325"/>
        <v>20</v>
      </c>
      <c r="S145" s="754">
        <v>10</v>
      </c>
      <c r="T145" s="751">
        <v>15</v>
      </c>
      <c r="U145" s="504">
        <f t="shared" si="326"/>
        <v>25</v>
      </c>
      <c r="V145" s="754">
        <v>5</v>
      </c>
      <c r="W145" s="751">
        <v>7</v>
      </c>
      <c r="X145" s="504">
        <f t="shared" si="327"/>
        <v>12</v>
      </c>
      <c r="Y145" s="1060">
        <v>14</v>
      </c>
      <c r="Z145" s="751">
        <v>9</v>
      </c>
      <c r="AA145" s="505">
        <f t="shared" si="328"/>
        <v>23</v>
      </c>
      <c r="AB145" s="754">
        <v>5</v>
      </c>
      <c r="AC145" s="751">
        <v>7</v>
      </c>
      <c r="AD145" s="505">
        <f>SUM(AB145,AC145)</f>
        <v>12</v>
      </c>
      <c r="AE145" s="754">
        <f t="shared" si="330"/>
        <v>48</v>
      </c>
      <c r="AF145" s="751">
        <f t="shared" si="330"/>
        <v>62</v>
      </c>
      <c r="AG145" s="755">
        <f t="shared" si="330"/>
        <v>110</v>
      </c>
      <c r="AH145" s="1061">
        <v>8</v>
      </c>
      <c r="AI145" s="751">
        <v>5</v>
      </c>
      <c r="AJ145" s="756">
        <f t="shared" si="331"/>
        <v>13</v>
      </c>
      <c r="AK145" s="281" t="s">
        <v>632</v>
      </c>
    </row>
    <row r="146" spans="1:37" ht="15.75" customHeight="1">
      <c r="A146" s="260"/>
      <c r="B146" s="261" t="s">
        <v>633</v>
      </c>
      <c r="C146" s="1055">
        <v>1</v>
      </c>
      <c r="D146" s="1056">
        <v>1</v>
      </c>
      <c r="E146" s="1056">
        <v>1</v>
      </c>
      <c r="F146" s="1057">
        <v>1</v>
      </c>
      <c r="G146" s="1057">
        <v>1</v>
      </c>
      <c r="H146" s="751">
        <v>1</v>
      </c>
      <c r="I146" s="505">
        <f t="shared" si="332"/>
        <v>6</v>
      </c>
      <c r="J146" s="1058">
        <v>0</v>
      </c>
      <c r="K146" s="1058">
        <v>3</v>
      </c>
      <c r="L146" s="1059">
        <f t="shared" si="323"/>
        <v>9</v>
      </c>
      <c r="M146" s="1060">
        <v>9</v>
      </c>
      <c r="N146" s="751">
        <v>16</v>
      </c>
      <c r="O146" s="504">
        <f t="shared" si="324"/>
        <v>25</v>
      </c>
      <c r="P146" s="1060">
        <v>23</v>
      </c>
      <c r="Q146" s="751">
        <v>13</v>
      </c>
      <c r="R146" s="504">
        <f t="shared" si="325"/>
        <v>36</v>
      </c>
      <c r="S146" s="754">
        <v>12</v>
      </c>
      <c r="T146" s="751">
        <v>17</v>
      </c>
      <c r="U146" s="504">
        <f t="shared" si="326"/>
        <v>29</v>
      </c>
      <c r="V146" s="754">
        <v>18</v>
      </c>
      <c r="W146" s="751">
        <v>13</v>
      </c>
      <c r="X146" s="504">
        <f t="shared" si="327"/>
        <v>31</v>
      </c>
      <c r="Y146" s="1060">
        <v>15</v>
      </c>
      <c r="Z146" s="751">
        <v>18</v>
      </c>
      <c r="AA146" s="505">
        <f t="shared" si="328"/>
        <v>33</v>
      </c>
      <c r="AB146" s="754">
        <v>20</v>
      </c>
      <c r="AC146" s="751">
        <v>15</v>
      </c>
      <c r="AD146" s="505">
        <f t="shared" ref="AD146:AD181" si="333">SUM(AB146,AC146)</f>
        <v>35</v>
      </c>
      <c r="AE146" s="754">
        <f t="shared" si="330"/>
        <v>97</v>
      </c>
      <c r="AF146" s="751">
        <f t="shared" si="330"/>
        <v>92</v>
      </c>
      <c r="AG146" s="755">
        <f t="shared" si="330"/>
        <v>189</v>
      </c>
      <c r="AH146" s="1061">
        <v>11</v>
      </c>
      <c r="AI146" s="751">
        <v>4</v>
      </c>
      <c r="AJ146" s="756">
        <f t="shared" si="331"/>
        <v>15</v>
      </c>
      <c r="AK146" s="281" t="s">
        <v>633</v>
      </c>
    </row>
    <row r="147" spans="1:37" ht="15.75" customHeight="1">
      <c r="A147" s="260"/>
      <c r="B147" s="261" t="s">
        <v>634</v>
      </c>
      <c r="C147" s="1055">
        <v>1</v>
      </c>
      <c r="D147" s="1056">
        <v>1</v>
      </c>
      <c r="E147" s="1056">
        <v>1</v>
      </c>
      <c r="F147" s="1057">
        <v>1</v>
      </c>
      <c r="G147" s="1057">
        <v>1</v>
      </c>
      <c r="H147" s="751">
        <v>2</v>
      </c>
      <c r="I147" s="505">
        <f t="shared" si="332"/>
        <v>7</v>
      </c>
      <c r="J147" s="1058">
        <v>0</v>
      </c>
      <c r="K147" s="1058">
        <v>4</v>
      </c>
      <c r="L147" s="1059">
        <f t="shared" si="323"/>
        <v>11</v>
      </c>
      <c r="M147" s="1060">
        <v>15</v>
      </c>
      <c r="N147" s="751">
        <v>22</v>
      </c>
      <c r="O147" s="504">
        <f t="shared" si="324"/>
        <v>37</v>
      </c>
      <c r="P147" s="1060">
        <v>24</v>
      </c>
      <c r="Q147" s="751">
        <v>11</v>
      </c>
      <c r="R147" s="504">
        <f t="shared" si="325"/>
        <v>35</v>
      </c>
      <c r="S147" s="754">
        <v>16</v>
      </c>
      <c r="T147" s="751">
        <v>21</v>
      </c>
      <c r="U147" s="504">
        <f t="shared" si="326"/>
        <v>37</v>
      </c>
      <c r="V147" s="754">
        <v>14</v>
      </c>
      <c r="W147" s="751">
        <v>18</v>
      </c>
      <c r="X147" s="504">
        <f t="shared" si="327"/>
        <v>32</v>
      </c>
      <c r="Y147" s="1060">
        <v>18</v>
      </c>
      <c r="Z147" s="751">
        <v>16</v>
      </c>
      <c r="AA147" s="505">
        <f t="shared" si="328"/>
        <v>34</v>
      </c>
      <c r="AB147" s="754">
        <v>22</v>
      </c>
      <c r="AC147" s="751">
        <v>19</v>
      </c>
      <c r="AD147" s="505">
        <f t="shared" si="333"/>
        <v>41</v>
      </c>
      <c r="AE147" s="754">
        <f t="shared" si="330"/>
        <v>109</v>
      </c>
      <c r="AF147" s="751">
        <f t="shared" si="330"/>
        <v>107</v>
      </c>
      <c r="AG147" s="755">
        <f t="shared" si="330"/>
        <v>216</v>
      </c>
      <c r="AH147" s="1061">
        <v>12</v>
      </c>
      <c r="AI147" s="751">
        <v>6</v>
      </c>
      <c r="AJ147" s="756">
        <f t="shared" si="331"/>
        <v>18</v>
      </c>
      <c r="AK147" s="281" t="s">
        <v>634</v>
      </c>
    </row>
    <row r="148" spans="1:37" ht="15.75" customHeight="1">
      <c r="A148" s="260"/>
      <c r="B148" s="261" t="s">
        <v>635</v>
      </c>
      <c r="C148" s="1055">
        <v>0</v>
      </c>
      <c r="D148" s="1056">
        <v>0</v>
      </c>
      <c r="E148" s="1056">
        <v>0</v>
      </c>
      <c r="F148" s="1057">
        <v>0</v>
      </c>
      <c r="G148" s="1057">
        <v>0</v>
      </c>
      <c r="H148" s="751">
        <v>1</v>
      </c>
      <c r="I148" s="505">
        <f t="shared" si="332"/>
        <v>1</v>
      </c>
      <c r="J148" s="1058">
        <v>2</v>
      </c>
      <c r="K148" s="1058">
        <v>2</v>
      </c>
      <c r="L148" s="1059">
        <f t="shared" si="323"/>
        <v>5</v>
      </c>
      <c r="M148" s="1090">
        <v>2</v>
      </c>
      <c r="N148" s="780">
        <v>0</v>
      </c>
      <c r="O148" s="781">
        <f t="shared" si="324"/>
        <v>2</v>
      </c>
      <c r="P148" s="1090">
        <v>1</v>
      </c>
      <c r="Q148" s="780">
        <v>0</v>
      </c>
      <c r="R148" s="781">
        <f t="shared" si="325"/>
        <v>1</v>
      </c>
      <c r="S148" s="782">
        <v>0</v>
      </c>
      <c r="T148" s="780">
        <v>0</v>
      </c>
      <c r="U148" s="781">
        <f t="shared" si="326"/>
        <v>0</v>
      </c>
      <c r="V148" s="782">
        <v>0</v>
      </c>
      <c r="W148" s="780">
        <v>5</v>
      </c>
      <c r="X148" s="781">
        <f t="shared" si="327"/>
        <v>5</v>
      </c>
      <c r="Y148" s="1090">
        <v>4</v>
      </c>
      <c r="Z148" s="780">
        <v>2</v>
      </c>
      <c r="AA148" s="510">
        <f t="shared" si="328"/>
        <v>6</v>
      </c>
      <c r="AB148" s="782">
        <v>5</v>
      </c>
      <c r="AC148" s="780">
        <v>8</v>
      </c>
      <c r="AD148" s="510">
        <f t="shared" si="333"/>
        <v>13</v>
      </c>
      <c r="AE148" s="754">
        <f t="shared" si="330"/>
        <v>12</v>
      </c>
      <c r="AF148" s="751">
        <f t="shared" si="330"/>
        <v>15</v>
      </c>
      <c r="AG148" s="755">
        <f t="shared" si="330"/>
        <v>27</v>
      </c>
      <c r="AH148" s="1061">
        <v>3</v>
      </c>
      <c r="AI148" s="751">
        <v>0</v>
      </c>
      <c r="AJ148" s="756">
        <f t="shared" si="331"/>
        <v>3</v>
      </c>
      <c r="AK148" s="281" t="s">
        <v>635</v>
      </c>
    </row>
    <row r="149" spans="1:37" ht="15.75" customHeight="1" thickBot="1">
      <c r="A149" s="278" t="s">
        <v>636</v>
      </c>
      <c r="B149" s="279"/>
      <c r="C149" s="1096">
        <f>SUM(C142:C148)</f>
        <v>8</v>
      </c>
      <c r="D149" s="1097">
        <f t="shared" ref="D149:N149" si="334">SUM(D142:D148)</f>
        <v>8</v>
      </c>
      <c r="E149" s="1097">
        <f t="shared" si="334"/>
        <v>8</v>
      </c>
      <c r="F149" s="1098">
        <f t="shared" si="334"/>
        <v>8</v>
      </c>
      <c r="G149" s="1098">
        <f t="shared" si="334"/>
        <v>8</v>
      </c>
      <c r="H149" s="517">
        <f t="shared" si="334"/>
        <v>11</v>
      </c>
      <c r="I149" s="518">
        <f t="shared" si="334"/>
        <v>51</v>
      </c>
      <c r="J149" s="518">
        <f t="shared" si="334"/>
        <v>2</v>
      </c>
      <c r="K149" s="518">
        <f t="shared" si="334"/>
        <v>29</v>
      </c>
      <c r="L149" s="1099">
        <f t="shared" si="323"/>
        <v>82</v>
      </c>
      <c r="M149" s="519">
        <f t="shared" si="334"/>
        <v>101</v>
      </c>
      <c r="N149" s="517">
        <f t="shared" si="334"/>
        <v>137</v>
      </c>
      <c r="O149" s="518">
        <f t="shared" si="324"/>
        <v>238</v>
      </c>
      <c r="P149" s="519">
        <f t="shared" ref="P149:Q149" si="335">SUM(P142:P148)</f>
        <v>138</v>
      </c>
      <c r="Q149" s="517">
        <f t="shared" si="335"/>
        <v>109</v>
      </c>
      <c r="R149" s="518">
        <f t="shared" si="325"/>
        <v>247</v>
      </c>
      <c r="S149" s="520">
        <f t="shared" ref="S149:T149" si="336">SUM(S142:S148)</f>
        <v>134</v>
      </c>
      <c r="T149" s="517">
        <f t="shared" si="336"/>
        <v>125</v>
      </c>
      <c r="U149" s="521">
        <f t="shared" si="326"/>
        <v>259</v>
      </c>
      <c r="V149" s="520">
        <f t="shared" ref="V149:W149" si="337">SUM(V142:V148)</f>
        <v>115</v>
      </c>
      <c r="W149" s="517">
        <f t="shared" si="337"/>
        <v>115</v>
      </c>
      <c r="X149" s="521">
        <f t="shared" si="327"/>
        <v>230</v>
      </c>
      <c r="Y149" s="519">
        <f t="shared" ref="Y149:Z149" si="338">SUM(Y142:Y148)</f>
        <v>134</v>
      </c>
      <c r="Z149" s="517">
        <f t="shared" si="338"/>
        <v>136</v>
      </c>
      <c r="AA149" s="518">
        <f t="shared" si="328"/>
        <v>270</v>
      </c>
      <c r="AB149" s="520">
        <f t="shared" ref="AB149:AC149" si="339">SUM(AB142:AB148)</f>
        <v>143</v>
      </c>
      <c r="AC149" s="517">
        <f t="shared" si="339"/>
        <v>133</v>
      </c>
      <c r="AD149" s="518">
        <f t="shared" si="333"/>
        <v>276</v>
      </c>
      <c r="AE149" s="520">
        <f t="shared" si="330"/>
        <v>765</v>
      </c>
      <c r="AF149" s="517">
        <f t="shared" si="330"/>
        <v>755</v>
      </c>
      <c r="AG149" s="522">
        <f t="shared" si="330"/>
        <v>1520</v>
      </c>
      <c r="AH149" s="785">
        <f>SUM(AH142:AH148)</f>
        <v>97</v>
      </c>
      <c r="AI149" s="517">
        <f>SUM(AI142:AI148)</f>
        <v>39</v>
      </c>
      <c r="AJ149" s="786">
        <f>SUM(AJ142:AJ148)</f>
        <v>136</v>
      </c>
      <c r="AK149" s="283" t="s">
        <v>636</v>
      </c>
    </row>
    <row r="150" spans="1:37" ht="15.75" customHeight="1">
      <c r="A150" s="290" t="s">
        <v>637</v>
      </c>
      <c r="B150" s="261" t="s">
        <v>638</v>
      </c>
      <c r="C150" s="1055">
        <v>3</v>
      </c>
      <c r="D150" s="1056">
        <v>3</v>
      </c>
      <c r="E150" s="1056">
        <v>3</v>
      </c>
      <c r="F150" s="1057">
        <v>3</v>
      </c>
      <c r="G150" s="1057">
        <v>3</v>
      </c>
      <c r="H150" s="751">
        <v>3</v>
      </c>
      <c r="I150" s="505">
        <f>SUM(C150:H150)</f>
        <v>18</v>
      </c>
      <c r="J150" s="1058">
        <v>0</v>
      </c>
      <c r="K150" s="1058">
        <v>8</v>
      </c>
      <c r="L150" s="1059">
        <f t="shared" si="323"/>
        <v>26</v>
      </c>
      <c r="M150" s="1053">
        <v>47</v>
      </c>
      <c r="N150" s="748">
        <v>41</v>
      </c>
      <c r="O150" s="749">
        <f t="shared" si="324"/>
        <v>88</v>
      </c>
      <c r="P150" s="1053">
        <v>62</v>
      </c>
      <c r="Q150" s="748">
        <v>41</v>
      </c>
      <c r="R150" s="749">
        <f t="shared" si="325"/>
        <v>103</v>
      </c>
      <c r="S150" s="750">
        <v>50</v>
      </c>
      <c r="T150" s="748">
        <v>60</v>
      </c>
      <c r="U150" s="749">
        <f t="shared" si="326"/>
        <v>110</v>
      </c>
      <c r="V150" s="750">
        <v>51</v>
      </c>
      <c r="W150" s="748">
        <v>45</v>
      </c>
      <c r="X150" s="749">
        <f t="shared" si="327"/>
        <v>96</v>
      </c>
      <c r="Y150" s="1053">
        <v>54</v>
      </c>
      <c r="Z150" s="748">
        <v>56</v>
      </c>
      <c r="AA150" s="503">
        <f t="shared" si="328"/>
        <v>110</v>
      </c>
      <c r="AB150" s="750">
        <v>52</v>
      </c>
      <c r="AC150" s="748">
        <v>46</v>
      </c>
      <c r="AD150" s="503">
        <f t="shared" si="333"/>
        <v>98</v>
      </c>
      <c r="AE150" s="754">
        <f t="shared" si="330"/>
        <v>316</v>
      </c>
      <c r="AF150" s="751">
        <f t="shared" si="330"/>
        <v>289</v>
      </c>
      <c r="AG150" s="755">
        <f t="shared" si="330"/>
        <v>605</v>
      </c>
      <c r="AH150" s="1061">
        <v>31</v>
      </c>
      <c r="AI150" s="751">
        <v>16</v>
      </c>
      <c r="AJ150" s="756">
        <f t="shared" ref="AJ150:AJ151" si="340">SUM(AH150:AI150)</f>
        <v>47</v>
      </c>
      <c r="AK150" s="281" t="s">
        <v>638</v>
      </c>
    </row>
    <row r="151" spans="1:37" ht="15.75" customHeight="1">
      <c r="A151" s="263">
        <v>2</v>
      </c>
      <c r="B151" s="261" t="s">
        <v>639</v>
      </c>
      <c r="C151" s="1055">
        <v>2</v>
      </c>
      <c r="D151" s="1056">
        <v>2</v>
      </c>
      <c r="E151" s="1056">
        <v>2</v>
      </c>
      <c r="F151" s="1057">
        <v>1</v>
      </c>
      <c r="G151" s="1057">
        <v>2</v>
      </c>
      <c r="H151" s="751">
        <v>2</v>
      </c>
      <c r="I151" s="505">
        <f>SUM(C151:H151)</f>
        <v>11</v>
      </c>
      <c r="J151" s="1058">
        <v>0</v>
      </c>
      <c r="K151" s="1058">
        <v>9</v>
      </c>
      <c r="L151" s="1059">
        <f t="shared" si="323"/>
        <v>20</v>
      </c>
      <c r="M151" s="1090">
        <v>31</v>
      </c>
      <c r="N151" s="780">
        <v>29</v>
      </c>
      <c r="O151" s="781">
        <f t="shared" si="324"/>
        <v>60</v>
      </c>
      <c r="P151" s="1090">
        <v>32</v>
      </c>
      <c r="Q151" s="780">
        <v>24</v>
      </c>
      <c r="R151" s="781">
        <f t="shared" si="325"/>
        <v>56</v>
      </c>
      <c r="S151" s="782">
        <v>23</v>
      </c>
      <c r="T151" s="780">
        <v>26</v>
      </c>
      <c r="U151" s="781">
        <f t="shared" si="326"/>
        <v>49</v>
      </c>
      <c r="V151" s="782">
        <v>19</v>
      </c>
      <c r="W151" s="780">
        <v>21</v>
      </c>
      <c r="X151" s="781">
        <f t="shared" si="327"/>
        <v>40</v>
      </c>
      <c r="Y151" s="1090">
        <v>34</v>
      </c>
      <c r="Z151" s="780">
        <v>30</v>
      </c>
      <c r="AA151" s="510">
        <f t="shared" si="328"/>
        <v>64</v>
      </c>
      <c r="AB151" s="782">
        <v>27</v>
      </c>
      <c r="AC151" s="780">
        <v>22</v>
      </c>
      <c r="AD151" s="510">
        <f t="shared" si="333"/>
        <v>49</v>
      </c>
      <c r="AE151" s="754">
        <f t="shared" si="330"/>
        <v>166</v>
      </c>
      <c r="AF151" s="751">
        <f t="shared" si="330"/>
        <v>152</v>
      </c>
      <c r="AG151" s="755">
        <f t="shared" si="330"/>
        <v>318</v>
      </c>
      <c r="AH151" s="1061">
        <v>30</v>
      </c>
      <c r="AI151" s="751">
        <v>8</v>
      </c>
      <c r="AJ151" s="756">
        <f t="shared" si="340"/>
        <v>38</v>
      </c>
      <c r="AK151" s="281" t="s">
        <v>640</v>
      </c>
    </row>
    <row r="152" spans="1:37" ht="15.75" customHeight="1" thickBot="1">
      <c r="A152" s="278" t="s">
        <v>641</v>
      </c>
      <c r="B152" s="279"/>
      <c r="C152" s="1096">
        <f>SUM(C150,C151)</f>
        <v>5</v>
      </c>
      <c r="D152" s="1097">
        <f t="shared" ref="D152:N152" si="341">SUM(D150,D151)</f>
        <v>5</v>
      </c>
      <c r="E152" s="1097">
        <f t="shared" si="341"/>
        <v>5</v>
      </c>
      <c r="F152" s="1098">
        <f t="shared" si="341"/>
        <v>4</v>
      </c>
      <c r="G152" s="1098">
        <f t="shared" si="341"/>
        <v>5</v>
      </c>
      <c r="H152" s="517">
        <f t="shared" si="341"/>
        <v>5</v>
      </c>
      <c r="I152" s="518">
        <f t="shared" si="341"/>
        <v>29</v>
      </c>
      <c r="J152" s="518">
        <f t="shared" si="341"/>
        <v>0</v>
      </c>
      <c r="K152" s="518">
        <f t="shared" si="341"/>
        <v>17</v>
      </c>
      <c r="L152" s="1099">
        <f t="shared" si="323"/>
        <v>46</v>
      </c>
      <c r="M152" s="519">
        <f t="shared" si="341"/>
        <v>78</v>
      </c>
      <c r="N152" s="517">
        <f t="shared" si="341"/>
        <v>70</v>
      </c>
      <c r="O152" s="518">
        <f t="shared" si="324"/>
        <v>148</v>
      </c>
      <c r="P152" s="519">
        <f t="shared" ref="P152:Q152" si="342">SUM(P150,P151)</f>
        <v>94</v>
      </c>
      <c r="Q152" s="517">
        <f t="shared" si="342"/>
        <v>65</v>
      </c>
      <c r="R152" s="518">
        <f t="shared" si="325"/>
        <v>159</v>
      </c>
      <c r="S152" s="520">
        <f t="shared" ref="S152:T152" si="343">SUM(S150,S151)</f>
        <v>73</v>
      </c>
      <c r="T152" s="517">
        <f t="shared" si="343"/>
        <v>86</v>
      </c>
      <c r="U152" s="521">
        <f t="shared" si="326"/>
        <v>159</v>
      </c>
      <c r="V152" s="520">
        <f t="shared" ref="V152:W152" si="344">SUM(V150,V151)</f>
        <v>70</v>
      </c>
      <c r="W152" s="517">
        <f t="shared" si="344"/>
        <v>66</v>
      </c>
      <c r="X152" s="521">
        <f t="shared" si="327"/>
        <v>136</v>
      </c>
      <c r="Y152" s="519">
        <f t="shared" ref="Y152:Z152" si="345">SUM(Y150,Y151)</f>
        <v>88</v>
      </c>
      <c r="Z152" s="517">
        <f t="shared" si="345"/>
        <v>86</v>
      </c>
      <c r="AA152" s="518">
        <f t="shared" si="328"/>
        <v>174</v>
      </c>
      <c r="AB152" s="520">
        <f t="shared" ref="AB152:AC152" si="346">SUM(AB150,AB151)</f>
        <v>79</v>
      </c>
      <c r="AC152" s="517">
        <f t="shared" si="346"/>
        <v>68</v>
      </c>
      <c r="AD152" s="518">
        <f t="shared" si="333"/>
        <v>147</v>
      </c>
      <c r="AE152" s="520">
        <f t="shared" si="330"/>
        <v>482</v>
      </c>
      <c r="AF152" s="517">
        <f t="shared" si="330"/>
        <v>441</v>
      </c>
      <c r="AG152" s="522">
        <f t="shared" si="330"/>
        <v>923</v>
      </c>
      <c r="AH152" s="785">
        <f>SUM(AH150:AH151)</f>
        <v>61</v>
      </c>
      <c r="AI152" s="517">
        <f>SUM(AI150:AI151)</f>
        <v>24</v>
      </c>
      <c r="AJ152" s="786">
        <f>SUM(AJ150:AJ151)</f>
        <v>85</v>
      </c>
      <c r="AK152" s="283" t="s">
        <v>641</v>
      </c>
    </row>
    <row r="153" spans="1:37" ht="15.75" customHeight="1">
      <c r="A153" s="260" t="s">
        <v>642</v>
      </c>
      <c r="B153" s="261" t="s">
        <v>643</v>
      </c>
      <c r="C153" s="1055">
        <v>4</v>
      </c>
      <c r="D153" s="1056">
        <v>3</v>
      </c>
      <c r="E153" s="1056">
        <v>4</v>
      </c>
      <c r="F153" s="1057">
        <v>4</v>
      </c>
      <c r="G153" s="1057">
        <v>4</v>
      </c>
      <c r="H153" s="751">
        <v>4</v>
      </c>
      <c r="I153" s="505">
        <f>SUM(C153:H153)</f>
        <v>23</v>
      </c>
      <c r="J153" s="1058">
        <v>0</v>
      </c>
      <c r="K153" s="1058">
        <v>14</v>
      </c>
      <c r="L153" s="1059">
        <f t="shared" si="323"/>
        <v>37</v>
      </c>
      <c r="M153" s="1053">
        <v>67</v>
      </c>
      <c r="N153" s="748">
        <v>65</v>
      </c>
      <c r="O153" s="749">
        <f t="shared" si="324"/>
        <v>132</v>
      </c>
      <c r="P153" s="1053">
        <v>58</v>
      </c>
      <c r="Q153" s="748">
        <v>54</v>
      </c>
      <c r="R153" s="749">
        <f t="shared" si="325"/>
        <v>112</v>
      </c>
      <c r="S153" s="750">
        <v>85</v>
      </c>
      <c r="T153" s="748">
        <v>64</v>
      </c>
      <c r="U153" s="749">
        <f t="shared" si="326"/>
        <v>149</v>
      </c>
      <c r="V153" s="750">
        <v>68</v>
      </c>
      <c r="W153" s="748">
        <v>61</v>
      </c>
      <c r="X153" s="749">
        <f t="shared" si="327"/>
        <v>129</v>
      </c>
      <c r="Y153" s="1053">
        <v>51</v>
      </c>
      <c r="Z153" s="748">
        <v>70</v>
      </c>
      <c r="AA153" s="503">
        <f t="shared" si="328"/>
        <v>121</v>
      </c>
      <c r="AB153" s="750">
        <v>59</v>
      </c>
      <c r="AC153" s="748">
        <v>66</v>
      </c>
      <c r="AD153" s="503">
        <f t="shared" si="333"/>
        <v>125</v>
      </c>
      <c r="AE153" s="754">
        <f t="shared" si="330"/>
        <v>388</v>
      </c>
      <c r="AF153" s="751">
        <f t="shared" si="330"/>
        <v>380</v>
      </c>
      <c r="AG153" s="755">
        <f t="shared" si="330"/>
        <v>768</v>
      </c>
      <c r="AH153" s="1061">
        <v>61</v>
      </c>
      <c r="AI153" s="751">
        <v>23</v>
      </c>
      <c r="AJ153" s="756">
        <f t="shared" ref="AJ153:AJ154" si="347">SUM(AH153:AI153)</f>
        <v>84</v>
      </c>
      <c r="AK153" s="281" t="s">
        <v>643</v>
      </c>
    </row>
    <row r="154" spans="1:37" ht="15.75" customHeight="1">
      <c r="A154" s="263">
        <v>2</v>
      </c>
      <c r="B154" s="291" t="s">
        <v>644</v>
      </c>
      <c r="C154" s="1107">
        <v>2</v>
      </c>
      <c r="D154" s="1108">
        <v>2</v>
      </c>
      <c r="E154" s="1108">
        <v>2</v>
      </c>
      <c r="F154" s="1109">
        <v>1</v>
      </c>
      <c r="G154" s="1109">
        <v>1</v>
      </c>
      <c r="H154" s="780">
        <v>1</v>
      </c>
      <c r="I154" s="510">
        <f>SUM(C154:H154)</f>
        <v>9</v>
      </c>
      <c r="J154" s="1110">
        <v>0</v>
      </c>
      <c r="K154" s="1110">
        <v>8</v>
      </c>
      <c r="L154" s="1111">
        <f t="shared" si="323"/>
        <v>17</v>
      </c>
      <c r="M154" s="1090">
        <v>24</v>
      </c>
      <c r="N154" s="780">
        <v>26</v>
      </c>
      <c r="O154" s="781">
        <f t="shared" si="324"/>
        <v>50</v>
      </c>
      <c r="P154" s="1090">
        <v>24</v>
      </c>
      <c r="Q154" s="780">
        <v>21</v>
      </c>
      <c r="R154" s="781">
        <f t="shared" si="325"/>
        <v>45</v>
      </c>
      <c r="S154" s="782">
        <v>26</v>
      </c>
      <c r="T154" s="780">
        <v>20</v>
      </c>
      <c r="U154" s="781">
        <f t="shared" si="326"/>
        <v>46</v>
      </c>
      <c r="V154" s="782">
        <v>16</v>
      </c>
      <c r="W154" s="780">
        <v>17</v>
      </c>
      <c r="X154" s="781">
        <f t="shared" si="327"/>
        <v>33</v>
      </c>
      <c r="Y154" s="1090">
        <v>13</v>
      </c>
      <c r="Z154" s="780">
        <v>18</v>
      </c>
      <c r="AA154" s="510">
        <f t="shared" si="328"/>
        <v>31</v>
      </c>
      <c r="AB154" s="782">
        <v>20</v>
      </c>
      <c r="AC154" s="780">
        <v>13</v>
      </c>
      <c r="AD154" s="510">
        <f t="shared" si="333"/>
        <v>33</v>
      </c>
      <c r="AE154" s="782">
        <f t="shared" si="330"/>
        <v>123</v>
      </c>
      <c r="AF154" s="780">
        <f t="shared" si="330"/>
        <v>115</v>
      </c>
      <c r="AG154" s="788">
        <f t="shared" si="330"/>
        <v>238</v>
      </c>
      <c r="AH154" s="1112">
        <v>24</v>
      </c>
      <c r="AI154" s="780">
        <v>15</v>
      </c>
      <c r="AJ154" s="789">
        <f t="shared" si="347"/>
        <v>39</v>
      </c>
      <c r="AK154" s="292" t="s">
        <v>644</v>
      </c>
    </row>
    <row r="155" spans="1:37" ht="15.75" customHeight="1">
      <c r="A155" s="293"/>
      <c r="B155" s="294" t="s">
        <v>645</v>
      </c>
      <c r="C155" s="1113">
        <f>SUM(C153,C154)</f>
        <v>6</v>
      </c>
      <c r="D155" s="1114">
        <f t="shared" ref="D155:N155" si="348">SUM(D153,D154)</f>
        <v>5</v>
      </c>
      <c r="E155" s="1114">
        <f t="shared" si="348"/>
        <v>6</v>
      </c>
      <c r="F155" s="1115">
        <f t="shared" si="348"/>
        <v>5</v>
      </c>
      <c r="G155" s="1115">
        <f t="shared" si="348"/>
        <v>5</v>
      </c>
      <c r="H155" s="524">
        <f t="shared" si="348"/>
        <v>5</v>
      </c>
      <c r="I155" s="525">
        <f t="shared" si="348"/>
        <v>32</v>
      </c>
      <c r="J155" s="525">
        <f t="shared" si="348"/>
        <v>0</v>
      </c>
      <c r="K155" s="525">
        <f t="shared" si="348"/>
        <v>22</v>
      </c>
      <c r="L155" s="1116">
        <f t="shared" si="323"/>
        <v>54</v>
      </c>
      <c r="M155" s="513">
        <f t="shared" si="348"/>
        <v>91</v>
      </c>
      <c r="N155" s="511">
        <f t="shared" si="348"/>
        <v>91</v>
      </c>
      <c r="O155" s="512">
        <f t="shared" si="324"/>
        <v>182</v>
      </c>
      <c r="P155" s="513">
        <f t="shared" ref="P155:Q155" si="349">SUM(P153,P154)</f>
        <v>82</v>
      </c>
      <c r="Q155" s="511">
        <f t="shared" si="349"/>
        <v>75</v>
      </c>
      <c r="R155" s="512">
        <f t="shared" si="325"/>
        <v>157</v>
      </c>
      <c r="S155" s="514">
        <f t="shared" ref="S155:T155" si="350">SUM(S153,S154)</f>
        <v>111</v>
      </c>
      <c r="T155" s="511">
        <f t="shared" si="350"/>
        <v>84</v>
      </c>
      <c r="U155" s="515">
        <f t="shared" si="326"/>
        <v>195</v>
      </c>
      <c r="V155" s="514">
        <f t="shared" ref="V155:W155" si="351">SUM(V153,V154)</f>
        <v>84</v>
      </c>
      <c r="W155" s="511">
        <f t="shared" si="351"/>
        <v>78</v>
      </c>
      <c r="X155" s="515">
        <f t="shared" si="327"/>
        <v>162</v>
      </c>
      <c r="Y155" s="513">
        <f t="shared" ref="Y155:Z155" si="352">SUM(Y153,Y154)</f>
        <v>64</v>
      </c>
      <c r="Z155" s="511">
        <f t="shared" si="352"/>
        <v>88</v>
      </c>
      <c r="AA155" s="512">
        <f t="shared" si="328"/>
        <v>152</v>
      </c>
      <c r="AB155" s="514">
        <f t="shared" ref="AB155:AC155" si="353">SUM(AB153,AB154)</f>
        <v>79</v>
      </c>
      <c r="AC155" s="511">
        <f t="shared" si="353"/>
        <v>79</v>
      </c>
      <c r="AD155" s="512">
        <f t="shared" si="333"/>
        <v>158</v>
      </c>
      <c r="AE155" s="526">
        <f t="shared" si="330"/>
        <v>511</v>
      </c>
      <c r="AF155" s="524">
        <f t="shared" si="330"/>
        <v>495</v>
      </c>
      <c r="AG155" s="527">
        <f t="shared" si="330"/>
        <v>1006</v>
      </c>
      <c r="AH155" s="795">
        <f>SUM(AH153:AH154)</f>
        <v>85</v>
      </c>
      <c r="AI155" s="524">
        <f>SUM(AI153:AI154)</f>
        <v>38</v>
      </c>
      <c r="AJ155" s="796">
        <f>SUM(AJ153:AJ154)</f>
        <v>123</v>
      </c>
      <c r="AK155" s="295" t="s">
        <v>645</v>
      </c>
    </row>
    <row r="156" spans="1:37" ht="15.75" customHeight="1">
      <c r="A156" s="293" t="s">
        <v>646</v>
      </c>
      <c r="B156" s="296" t="s">
        <v>647</v>
      </c>
      <c r="C156" s="1117">
        <v>3</v>
      </c>
      <c r="D156" s="1118">
        <v>3</v>
      </c>
      <c r="E156" s="1118">
        <v>3</v>
      </c>
      <c r="F156" s="1119">
        <v>3</v>
      </c>
      <c r="G156" s="1119">
        <v>3</v>
      </c>
      <c r="H156" s="797">
        <v>3</v>
      </c>
      <c r="I156" s="525">
        <f>SUM(C156:H156)</f>
        <v>18</v>
      </c>
      <c r="J156" s="1120">
        <v>0</v>
      </c>
      <c r="K156" s="1120">
        <v>8</v>
      </c>
      <c r="L156" s="1116">
        <f t="shared" si="323"/>
        <v>26</v>
      </c>
      <c r="M156" s="1121">
        <v>50</v>
      </c>
      <c r="N156" s="797">
        <v>42</v>
      </c>
      <c r="O156" s="528">
        <f t="shared" si="324"/>
        <v>92</v>
      </c>
      <c r="P156" s="1121">
        <v>47</v>
      </c>
      <c r="Q156" s="797">
        <v>35</v>
      </c>
      <c r="R156" s="528">
        <f t="shared" si="325"/>
        <v>82</v>
      </c>
      <c r="S156" s="798">
        <v>57</v>
      </c>
      <c r="T156" s="797">
        <v>50</v>
      </c>
      <c r="U156" s="528">
        <f t="shared" si="326"/>
        <v>107</v>
      </c>
      <c r="V156" s="798">
        <v>43</v>
      </c>
      <c r="W156" s="797">
        <v>56</v>
      </c>
      <c r="X156" s="528">
        <f t="shared" si="327"/>
        <v>99</v>
      </c>
      <c r="Y156" s="1121">
        <v>55</v>
      </c>
      <c r="Z156" s="797">
        <v>40</v>
      </c>
      <c r="AA156" s="525">
        <f t="shared" si="328"/>
        <v>95</v>
      </c>
      <c r="AB156" s="798">
        <v>49</v>
      </c>
      <c r="AC156" s="797">
        <v>43</v>
      </c>
      <c r="AD156" s="525">
        <f t="shared" si="333"/>
        <v>92</v>
      </c>
      <c r="AE156" s="798">
        <f t="shared" si="330"/>
        <v>301</v>
      </c>
      <c r="AF156" s="797">
        <f t="shared" si="330"/>
        <v>266</v>
      </c>
      <c r="AG156" s="527">
        <f t="shared" si="330"/>
        <v>567</v>
      </c>
      <c r="AH156" s="1122">
        <v>38</v>
      </c>
      <c r="AI156" s="797">
        <v>9</v>
      </c>
      <c r="AJ156" s="796">
        <f t="shared" ref="AJ156" si="354">SUM(AH156:AI156)</f>
        <v>47</v>
      </c>
      <c r="AK156" s="297" t="s">
        <v>647</v>
      </c>
    </row>
    <row r="157" spans="1:37" ht="15.75" customHeight="1">
      <c r="A157" s="260" t="s">
        <v>648</v>
      </c>
      <c r="B157" s="261" t="s">
        <v>649</v>
      </c>
      <c r="C157" s="1055">
        <v>3</v>
      </c>
      <c r="D157" s="1056">
        <v>3</v>
      </c>
      <c r="E157" s="1056">
        <v>2</v>
      </c>
      <c r="F157" s="1057">
        <v>2</v>
      </c>
      <c r="G157" s="1057">
        <v>2</v>
      </c>
      <c r="H157" s="751">
        <v>2</v>
      </c>
      <c r="I157" s="505">
        <f>SUM(C157:H157)</f>
        <v>14</v>
      </c>
      <c r="J157" s="1058">
        <v>0</v>
      </c>
      <c r="K157" s="1058">
        <v>13</v>
      </c>
      <c r="L157" s="1059">
        <f t="shared" si="323"/>
        <v>27</v>
      </c>
      <c r="M157" s="1123">
        <v>56</v>
      </c>
      <c r="N157" s="1124">
        <v>38</v>
      </c>
      <c r="O157" s="515">
        <f t="shared" si="324"/>
        <v>94</v>
      </c>
      <c r="P157" s="1123">
        <v>39</v>
      </c>
      <c r="Q157" s="1124">
        <v>51</v>
      </c>
      <c r="R157" s="515">
        <f t="shared" si="325"/>
        <v>90</v>
      </c>
      <c r="S157" s="1125">
        <v>40</v>
      </c>
      <c r="T157" s="1124">
        <v>39</v>
      </c>
      <c r="U157" s="515">
        <f t="shared" si="326"/>
        <v>79</v>
      </c>
      <c r="V157" s="1125">
        <v>39</v>
      </c>
      <c r="W157" s="1124">
        <v>34</v>
      </c>
      <c r="X157" s="515">
        <f t="shared" si="327"/>
        <v>73</v>
      </c>
      <c r="Y157" s="1123">
        <v>35</v>
      </c>
      <c r="Z157" s="1124">
        <v>33</v>
      </c>
      <c r="AA157" s="512">
        <f t="shared" si="328"/>
        <v>68</v>
      </c>
      <c r="AB157" s="1125">
        <v>37</v>
      </c>
      <c r="AC157" s="1124">
        <v>37</v>
      </c>
      <c r="AD157" s="512">
        <f t="shared" si="333"/>
        <v>74</v>
      </c>
      <c r="AE157" s="754">
        <f t="shared" si="330"/>
        <v>246</v>
      </c>
      <c r="AF157" s="751">
        <f t="shared" si="330"/>
        <v>232</v>
      </c>
      <c r="AG157" s="755">
        <f t="shared" si="330"/>
        <v>478</v>
      </c>
      <c r="AH157" s="1061">
        <v>58</v>
      </c>
      <c r="AI157" s="751">
        <v>14</v>
      </c>
      <c r="AJ157" s="756">
        <f>SUM(AH157:AI157)</f>
        <v>72</v>
      </c>
      <c r="AK157" s="281" t="s">
        <v>649</v>
      </c>
    </row>
    <row r="158" spans="1:37" ht="15.75" customHeight="1">
      <c r="A158" s="263">
        <v>4</v>
      </c>
      <c r="B158" s="261" t="s">
        <v>650</v>
      </c>
      <c r="C158" s="1055">
        <v>3</v>
      </c>
      <c r="D158" s="1056">
        <v>3</v>
      </c>
      <c r="E158" s="1056">
        <v>3</v>
      </c>
      <c r="F158" s="1057">
        <v>3</v>
      </c>
      <c r="G158" s="1057">
        <v>3</v>
      </c>
      <c r="H158" s="751">
        <v>3</v>
      </c>
      <c r="I158" s="505">
        <f>SUM(C158:H158)</f>
        <v>18</v>
      </c>
      <c r="J158" s="1058">
        <v>0</v>
      </c>
      <c r="K158" s="1058">
        <v>12</v>
      </c>
      <c r="L158" s="1059">
        <f t="shared" si="323"/>
        <v>30</v>
      </c>
      <c r="M158" s="1060">
        <v>57</v>
      </c>
      <c r="N158" s="751">
        <v>54</v>
      </c>
      <c r="O158" s="504">
        <f t="shared" si="324"/>
        <v>111</v>
      </c>
      <c r="P158" s="1060">
        <v>49</v>
      </c>
      <c r="Q158" s="751">
        <v>59</v>
      </c>
      <c r="R158" s="504">
        <f t="shared" si="325"/>
        <v>108</v>
      </c>
      <c r="S158" s="754">
        <v>67</v>
      </c>
      <c r="T158" s="751">
        <v>45</v>
      </c>
      <c r="U158" s="504">
        <f t="shared" si="326"/>
        <v>112</v>
      </c>
      <c r="V158" s="754">
        <v>57</v>
      </c>
      <c r="W158" s="751">
        <v>53</v>
      </c>
      <c r="X158" s="504">
        <f t="shared" si="327"/>
        <v>110</v>
      </c>
      <c r="Y158" s="1060">
        <v>56</v>
      </c>
      <c r="Z158" s="751">
        <v>38</v>
      </c>
      <c r="AA158" s="505">
        <f t="shared" si="328"/>
        <v>94</v>
      </c>
      <c r="AB158" s="754">
        <v>57</v>
      </c>
      <c r="AC158" s="751">
        <v>40</v>
      </c>
      <c r="AD158" s="505">
        <f t="shared" si="333"/>
        <v>97</v>
      </c>
      <c r="AE158" s="754">
        <f t="shared" ref="AE158:AG174" si="355">SUM(M158,P158,S158,V158,Y158,AB158)</f>
        <v>343</v>
      </c>
      <c r="AF158" s="751">
        <f t="shared" si="355"/>
        <v>289</v>
      </c>
      <c r="AG158" s="755">
        <f t="shared" si="355"/>
        <v>632</v>
      </c>
      <c r="AH158" s="1061">
        <v>50</v>
      </c>
      <c r="AI158" s="751">
        <v>21</v>
      </c>
      <c r="AJ158" s="756">
        <f t="shared" ref="AJ158:AJ160" si="356">SUM(AH158:AI158)</f>
        <v>71</v>
      </c>
      <c r="AK158" s="281" t="s">
        <v>650</v>
      </c>
    </row>
    <row r="159" spans="1:37" ht="15.75" customHeight="1">
      <c r="A159" s="260"/>
      <c r="B159" s="261" t="s">
        <v>651</v>
      </c>
      <c r="C159" s="1055">
        <v>1</v>
      </c>
      <c r="D159" s="1056">
        <v>1</v>
      </c>
      <c r="E159" s="1056">
        <v>1</v>
      </c>
      <c r="F159" s="1057">
        <v>1</v>
      </c>
      <c r="G159" s="1057">
        <v>1</v>
      </c>
      <c r="H159" s="751">
        <v>1</v>
      </c>
      <c r="I159" s="505">
        <f>SUM(C159:H159)</f>
        <v>6</v>
      </c>
      <c r="J159" s="1058">
        <v>0</v>
      </c>
      <c r="K159" s="1058">
        <v>4</v>
      </c>
      <c r="L159" s="1059">
        <f t="shared" si="323"/>
        <v>10</v>
      </c>
      <c r="M159" s="1060">
        <v>18</v>
      </c>
      <c r="N159" s="751">
        <v>16</v>
      </c>
      <c r="O159" s="504">
        <f t="shared" si="324"/>
        <v>34</v>
      </c>
      <c r="P159" s="1060">
        <v>15</v>
      </c>
      <c r="Q159" s="751">
        <v>7</v>
      </c>
      <c r="R159" s="504">
        <f t="shared" si="325"/>
        <v>22</v>
      </c>
      <c r="S159" s="754">
        <v>16</v>
      </c>
      <c r="T159" s="751">
        <v>14</v>
      </c>
      <c r="U159" s="504">
        <f t="shared" si="326"/>
        <v>30</v>
      </c>
      <c r="V159" s="754">
        <v>10</v>
      </c>
      <c r="W159" s="751">
        <v>9</v>
      </c>
      <c r="X159" s="504">
        <f t="shared" si="327"/>
        <v>19</v>
      </c>
      <c r="Y159" s="1060">
        <v>11</v>
      </c>
      <c r="Z159" s="751">
        <v>16</v>
      </c>
      <c r="AA159" s="505">
        <f t="shared" si="328"/>
        <v>27</v>
      </c>
      <c r="AB159" s="754">
        <v>12</v>
      </c>
      <c r="AC159" s="751">
        <v>12</v>
      </c>
      <c r="AD159" s="505">
        <f t="shared" si="333"/>
        <v>24</v>
      </c>
      <c r="AE159" s="754">
        <f t="shared" si="355"/>
        <v>82</v>
      </c>
      <c r="AF159" s="751">
        <f t="shared" si="355"/>
        <v>74</v>
      </c>
      <c r="AG159" s="755">
        <f t="shared" si="355"/>
        <v>156</v>
      </c>
      <c r="AH159" s="1061">
        <v>14</v>
      </c>
      <c r="AI159" s="751">
        <v>5</v>
      </c>
      <c r="AJ159" s="756">
        <f t="shared" si="356"/>
        <v>19</v>
      </c>
      <c r="AK159" s="281" t="s">
        <v>651</v>
      </c>
    </row>
    <row r="160" spans="1:37" ht="15.75" customHeight="1">
      <c r="A160" s="260"/>
      <c r="B160" s="261" t="s">
        <v>652</v>
      </c>
      <c r="C160" s="1055">
        <v>2</v>
      </c>
      <c r="D160" s="1056">
        <v>1</v>
      </c>
      <c r="E160" s="1056">
        <v>1</v>
      </c>
      <c r="F160" s="1057">
        <v>1</v>
      </c>
      <c r="G160" s="1057">
        <v>1</v>
      </c>
      <c r="H160" s="751">
        <v>1</v>
      </c>
      <c r="I160" s="505">
        <f>SUM(C160:H160)</f>
        <v>7</v>
      </c>
      <c r="J160" s="1058">
        <v>0</v>
      </c>
      <c r="K160" s="1058">
        <v>4</v>
      </c>
      <c r="L160" s="1059">
        <f t="shared" si="323"/>
        <v>11</v>
      </c>
      <c r="M160" s="1090">
        <v>20</v>
      </c>
      <c r="N160" s="780">
        <v>20</v>
      </c>
      <c r="O160" s="781">
        <f t="shared" si="324"/>
        <v>40</v>
      </c>
      <c r="P160" s="1090">
        <v>17</v>
      </c>
      <c r="Q160" s="780">
        <v>16</v>
      </c>
      <c r="R160" s="781">
        <f t="shared" si="325"/>
        <v>33</v>
      </c>
      <c r="S160" s="782">
        <v>10</v>
      </c>
      <c r="T160" s="780">
        <v>16</v>
      </c>
      <c r="U160" s="781">
        <f t="shared" si="326"/>
        <v>26</v>
      </c>
      <c r="V160" s="782">
        <v>17</v>
      </c>
      <c r="W160" s="780">
        <v>13</v>
      </c>
      <c r="X160" s="781">
        <f t="shared" si="327"/>
        <v>30</v>
      </c>
      <c r="Y160" s="1090">
        <v>13</v>
      </c>
      <c r="Z160" s="780">
        <v>21</v>
      </c>
      <c r="AA160" s="510">
        <f t="shared" si="328"/>
        <v>34</v>
      </c>
      <c r="AB160" s="782">
        <v>17</v>
      </c>
      <c r="AC160" s="780">
        <v>14</v>
      </c>
      <c r="AD160" s="510">
        <f t="shared" si="333"/>
        <v>31</v>
      </c>
      <c r="AE160" s="754">
        <f t="shared" si="355"/>
        <v>94</v>
      </c>
      <c r="AF160" s="751">
        <f t="shared" si="355"/>
        <v>100</v>
      </c>
      <c r="AG160" s="755">
        <f t="shared" si="355"/>
        <v>194</v>
      </c>
      <c r="AH160" s="1061">
        <v>13</v>
      </c>
      <c r="AI160" s="751">
        <v>4</v>
      </c>
      <c r="AJ160" s="756">
        <f t="shared" si="356"/>
        <v>17</v>
      </c>
      <c r="AK160" s="281" t="s">
        <v>652</v>
      </c>
    </row>
    <row r="161" spans="1:37" ht="15.75" customHeight="1">
      <c r="A161" s="293"/>
      <c r="B161" s="294" t="s">
        <v>653</v>
      </c>
      <c r="C161" s="1113">
        <f>SUM(C157:C160)</f>
        <v>9</v>
      </c>
      <c r="D161" s="1114">
        <f t="shared" ref="D161:N161" si="357">SUM(D157:D160)</f>
        <v>8</v>
      </c>
      <c r="E161" s="1114">
        <f t="shared" si="357"/>
        <v>7</v>
      </c>
      <c r="F161" s="1115">
        <f t="shared" si="357"/>
        <v>7</v>
      </c>
      <c r="G161" s="1115">
        <f t="shared" si="357"/>
        <v>7</v>
      </c>
      <c r="H161" s="524">
        <f t="shared" si="357"/>
        <v>7</v>
      </c>
      <c r="I161" s="525">
        <f>SUM(I157:I160)</f>
        <v>45</v>
      </c>
      <c r="J161" s="525">
        <f t="shared" si="357"/>
        <v>0</v>
      </c>
      <c r="K161" s="525">
        <f t="shared" si="357"/>
        <v>33</v>
      </c>
      <c r="L161" s="1116">
        <f t="shared" si="323"/>
        <v>78</v>
      </c>
      <c r="M161" s="529">
        <f t="shared" si="357"/>
        <v>151</v>
      </c>
      <c r="N161" s="524">
        <f t="shared" si="357"/>
        <v>128</v>
      </c>
      <c r="O161" s="525">
        <f t="shared" si="324"/>
        <v>279</v>
      </c>
      <c r="P161" s="529">
        <f t="shared" ref="P161:Q161" si="358">SUM(P157:P160)</f>
        <v>120</v>
      </c>
      <c r="Q161" s="524">
        <f t="shared" si="358"/>
        <v>133</v>
      </c>
      <c r="R161" s="525">
        <f t="shared" si="325"/>
        <v>253</v>
      </c>
      <c r="S161" s="526">
        <f t="shared" ref="S161:T161" si="359">SUM(S157:S160)</f>
        <v>133</v>
      </c>
      <c r="T161" s="524">
        <f t="shared" si="359"/>
        <v>114</v>
      </c>
      <c r="U161" s="528">
        <f t="shared" si="326"/>
        <v>247</v>
      </c>
      <c r="V161" s="526">
        <f t="shared" ref="V161:W161" si="360">SUM(V157:V160)</f>
        <v>123</v>
      </c>
      <c r="W161" s="524">
        <f t="shared" si="360"/>
        <v>109</v>
      </c>
      <c r="X161" s="528">
        <f t="shared" si="327"/>
        <v>232</v>
      </c>
      <c r="Y161" s="529">
        <f t="shared" ref="Y161:Z161" si="361">SUM(Y157:Y160)</f>
        <v>115</v>
      </c>
      <c r="Z161" s="524">
        <f t="shared" si="361"/>
        <v>108</v>
      </c>
      <c r="AA161" s="525">
        <f t="shared" si="328"/>
        <v>223</v>
      </c>
      <c r="AB161" s="526">
        <f t="shared" ref="AB161:AC161" si="362">SUM(AB157:AB160)</f>
        <v>123</v>
      </c>
      <c r="AC161" s="524">
        <f t="shared" si="362"/>
        <v>103</v>
      </c>
      <c r="AD161" s="525">
        <f t="shared" si="333"/>
        <v>226</v>
      </c>
      <c r="AE161" s="526">
        <f t="shared" si="355"/>
        <v>765</v>
      </c>
      <c r="AF161" s="524">
        <f t="shared" si="355"/>
        <v>695</v>
      </c>
      <c r="AG161" s="527">
        <f t="shared" si="355"/>
        <v>1460</v>
      </c>
      <c r="AH161" s="795">
        <f>SUM(AH157:AH160)</f>
        <v>135</v>
      </c>
      <c r="AI161" s="524">
        <f>SUM(AI157:AI160)</f>
        <v>44</v>
      </c>
      <c r="AJ161" s="796">
        <f>SUM(AJ157:AJ160)</f>
        <v>179</v>
      </c>
      <c r="AK161" s="295" t="s">
        <v>653</v>
      </c>
    </row>
    <row r="162" spans="1:37" ht="15.75" customHeight="1" thickBot="1">
      <c r="A162" s="278" t="s">
        <v>654</v>
      </c>
      <c r="B162" s="279"/>
      <c r="C162" s="1096">
        <f>SUM(C155,C156,C161)</f>
        <v>18</v>
      </c>
      <c r="D162" s="1097">
        <f t="shared" ref="D162:N162" si="363">SUM(D155,D156,D161)</f>
        <v>16</v>
      </c>
      <c r="E162" s="1097">
        <f t="shared" si="363"/>
        <v>16</v>
      </c>
      <c r="F162" s="1098">
        <f t="shared" si="363"/>
        <v>15</v>
      </c>
      <c r="G162" s="1098">
        <f t="shared" si="363"/>
        <v>15</v>
      </c>
      <c r="H162" s="517">
        <f t="shared" si="363"/>
        <v>15</v>
      </c>
      <c r="I162" s="518">
        <f t="shared" si="363"/>
        <v>95</v>
      </c>
      <c r="J162" s="518">
        <f t="shared" si="363"/>
        <v>0</v>
      </c>
      <c r="K162" s="518">
        <f t="shared" si="363"/>
        <v>63</v>
      </c>
      <c r="L162" s="1099">
        <f t="shared" ref="L162" si="364">SUM(I162:K162)</f>
        <v>158</v>
      </c>
      <c r="M162" s="519">
        <f t="shared" si="363"/>
        <v>292</v>
      </c>
      <c r="N162" s="517">
        <f t="shared" si="363"/>
        <v>261</v>
      </c>
      <c r="O162" s="520">
        <f t="shared" si="324"/>
        <v>553</v>
      </c>
      <c r="P162" s="519">
        <f t="shared" ref="P162:Q162" si="365">SUM(P155,P156,P161)</f>
        <v>249</v>
      </c>
      <c r="Q162" s="517">
        <f t="shared" si="365"/>
        <v>243</v>
      </c>
      <c r="R162" s="520">
        <f t="shared" si="325"/>
        <v>492</v>
      </c>
      <c r="S162" s="520">
        <f t="shared" ref="S162:T162" si="366">SUM(S155,S156,S161)</f>
        <v>301</v>
      </c>
      <c r="T162" s="517">
        <f t="shared" si="366"/>
        <v>248</v>
      </c>
      <c r="U162" s="521">
        <f t="shared" si="326"/>
        <v>549</v>
      </c>
      <c r="V162" s="520">
        <f t="shared" ref="V162:W162" si="367">SUM(V155,V156,V161)</f>
        <v>250</v>
      </c>
      <c r="W162" s="517">
        <f t="shared" si="367"/>
        <v>243</v>
      </c>
      <c r="X162" s="521">
        <f t="shared" si="327"/>
        <v>493</v>
      </c>
      <c r="Y162" s="519">
        <f t="shared" ref="Y162:Z162" si="368">SUM(Y155,Y156,Y161)</f>
        <v>234</v>
      </c>
      <c r="Z162" s="517">
        <f t="shared" si="368"/>
        <v>236</v>
      </c>
      <c r="AA162" s="519">
        <f t="shared" si="328"/>
        <v>470</v>
      </c>
      <c r="AB162" s="520">
        <f t="shared" ref="AB162:AC162" si="369">SUM(AB155,AB156,AB161)</f>
        <v>251</v>
      </c>
      <c r="AC162" s="517">
        <f t="shared" si="369"/>
        <v>225</v>
      </c>
      <c r="AD162" s="520">
        <f t="shared" si="333"/>
        <v>476</v>
      </c>
      <c r="AE162" s="520">
        <f t="shared" si="355"/>
        <v>1577</v>
      </c>
      <c r="AF162" s="517">
        <f t="shared" si="355"/>
        <v>1456</v>
      </c>
      <c r="AG162" s="522">
        <f t="shared" si="355"/>
        <v>3033</v>
      </c>
      <c r="AH162" s="785">
        <f>SUM(AH155,AH156,AH161)</f>
        <v>258</v>
      </c>
      <c r="AI162" s="517">
        <f t="shared" ref="AI162:AJ162" si="370">SUM(AI155,AI156,AI161)</f>
        <v>91</v>
      </c>
      <c r="AJ162" s="786">
        <f t="shared" si="370"/>
        <v>349</v>
      </c>
      <c r="AK162" s="283" t="s">
        <v>654</v>
      </c>
    </row>
    <row r="163" spans="1:37" ht="15.75" customHeight="1">
      <c r="A163" s="260" t="s">
        <v>655</v>
      </c>
      <c r="B163" s="261" t="s">
        <v>656</v>
      </c>
      <c r="C163" s="1055">
        <v>1</v>
      </c>
      <c r="D163" s="1056">
        <v>1</v>
      </c>
      <c r="E163" s="1056">
        <v>1</v>
      </c>
      <c r="F163" s="1057">
        <v>1</v>
      </c>
      <c r="G163" s="1057">
        <v>1</v>
      </c>
      <c r="H163" s="751">
        <v>1</v>
      </c>
      <c r="I163" s="505">
        <f>SUM(C163:H163)</f>
        <v>6</v>
      </c>
      <c r="J163" s="1058">
        <v>0</v>
      </c>
      <c r="K163" s="1058">
        <v>2</v>
      </c>
      <c r="L163" s="1059">
        <f t="shared" si="323"/>
        <v>8</v>
      </c>
      <c r="M163" s="1053">
        <v>7</v>
      </c>
      <c r="N163" s="748">
        <v>6</v>
      </c>
      <c r="O163" s="749">
        <f t="shared" si="324"/>
        <v>13</v>
      </c>
      <c r="P163" s="1053">
        <v>7</v>
      </c>
      <c r="Q163" s="748">
        <v>7</v>
      </c>
      <c r="R163" s="749">
        <f t="shared" si="325"/>
        <v>14</v>
      </c>
      <c r="S163" s="750">
        <v>7</v>
      </c>
      <c r="T163" s="748">
        <v>12</v>
      </c>
      <c r="U163" s="749">
        <f t="shared" si="326"/>
        <v>19</v>
      </c>
      <c r="V163" s="750">
        <v>7</v>
      </c>
      <c r="W163" s="748">
        <v>12</v>
      </c>
      <c r="X163" s="749">
        <f t="shared" si="327"/>
        <v>19</v>
      </c>
      <c r="Y163" s="1053">
        <v>3</v>
      </c>
      <c r="Z163" s="748">
        <v>8</v>
      </c>
      <c r="AA163" s="503">
        <f t="shared" si="328"/>
        <v>11</v>
      </c>
      <c r="AB163" s="750">
        <v>9</v>
      </c>
      <c r="AC163" s="748">
        <v>8</v>
      </c>
      <c r="AD163" s="503">
        <f t="shared" si="333"/>
        <v>17</v>
      </c>
      <c r="AE163" s="754">
        <f>SUM(M163,P163,S163,V163,Y163,AB163)</f>
        <v>40</v>
      </c>
      <c r="AF163" s="751">
        <f t="shared" si="355"/>
        <v>53</v>
      </c>
      <c r="AG163" s="755">
        <f t="shared" si="355"/>
        <v>93</v>
      </c>
      <c r="AH163" s="1061">
        <v>7</v>
      </c>
      <c r="AI163" s="751">
        <v>0</v>
      </c>
      <c r="AJ163" s="756">
        <f t="shared" ref="AJ163:AJ166" si="371">SUM(AH163:AI163)</f>
        <v>7</v>
      </c>
      <c r="AK163" s="281" t="s">
        <v>656</v>
      </c>
    </row>
    <row r="164" spans="1:37" ht="15.75" customHeight="1">
      <c r="A164" s="263">
        <v>4</v>
      </c>
      <c r="B164" s="261" t="s">
        <v>657</v>
      </c>
      <c r="C164" s="1055">
        <v>3</v>
      </c>
      <c r="D164" s="1056">
        <v>2</v>
      </c>
      <c r="E164" s="1056">
        <v>3</v>
      </c>
      <c r="F164" s="1057">
        <v>3</v>
      </c>
      <c r="G164" s="1057">
        <v>3</v>
      </c>
      <c r="H164" s="751">
        <v>2</v>
      </c>
      <c r="I164" s="505">
        <f>SUM(C164:H164)</f>
        <v>16</v>
      </c>
      <c r="J164" s="1058">
        <v>0</v>
      </c>
      <c r="K164" s="1058">
        <v>7</v>
      </c>
      <c r="L164" s="1059">
        <f t="shared" si="323"/>
        <v>23</v>
      </c>
      <c r="M164" s="1060">
        <v>38</v>
      </c>
      <c r="N164" s="751">
        <v>44</v>
      </c>
      <c r="O164" s="504">
        <f t="shared" si="324"/>
        <v>82</v>
      </c>
      <c r="P164" s="1060">
        <v>46</v>
      </c>
      <c r="Q164" s="751">
        <v>25</v>
      </c>
      <c r="R164" s="504">
        <f t="shared" si="325"/>
        <v>71</v>
      </c>
      <c r="S164" s="754">
        <v>48</v>
      </c>
      <c r="T164" s="751">
        <v>34</v>
      </c>
      <c r="U164" s="504">
        <f t="shared" si="326"/>
        <v>82</v>
      </c>
      <c r="V164" s="754">
        <v>40</v>
      </c>
      <c r="W164" s="751">
        <v>39</v>
      </c>
      <c r="X164" s="504">
        <f t="shared" si="327"/>
        <v>79</v>
      </c>
      <c r="Y164" s="1060">
        <v>44</v>
      </c>
      <c r="Z164" s="751">
        <v>39</v>
      </c>
      <c r="AA164" s="505">
        <f t="shared" si="328"/>
        <v>83</v>
      </c>
      <c r="AB164" s="754">
        <v>33</v>
      </c>
      <c r="AC164" s="751">
        <v>33</v>
      </c>
      <c r="AD164" s="505">
        <f t="shared" si="333"/>
        <v>66</v>
      </c>
      <c r="AE164" s="754">
        <f t="shared" si="355"/>
        <v>249</v>
      </c>
      <c r="AF164" s="751">
        <f t="shared" si="355"/>
        <v>214</v>
      </c>
      <c r="AG164" s="755">
        <f t="shared" si="355"/>
        <v>463</v>
      </c>
      <c r="AH164" s="1061">
        <v>35</v>
      </c>
      <c r="AI164" s="751">
        <v>5</v>
      </c>
      <c r="AJ164" s="756">
        <f t="shared" si="371"/>
        <v>40</v>
      </c>
      <c r="AK164" s="281" t="s">
        <v>657</v>
      </c>
    </row>
    <row r="165" spans="1:37" ht="15.75" customHeight="1">
      <c r="A165" s="260"/>
      <c r="B165" s="261" t="s">
        <v>658</v>
      </c>
      <c r="C165" s="1055">
        <v>2</v>
      </c>
      <c r="D165" s="1056">
        <v>1</v>
      </c>
      <c r="E165" s="1056">
        <v>2</v>
      </c>
      <c r="F165" s="1057">
        <v>2</v>
      </c>
      <c r="G165" s="1057">
        <v>2</v>
      </c>
      <c r="H165" s="751">
        <v>2</v>
      </c>
      <c r="I165" s="505">
        <f>SUM(C165:H165)</f>
        <v>11</v>
      </c>
      <c r="J165" s="1058">
        <v>0</v>
      </c>
      <c r="K165" s="1058">
        <v>3</v>
      </c>
      <c r="L165" s="1059">
        <f t="shared" si="323"/>
        <v>14</v>
      </c>
      <c r="M165" s="1060">
        <v>22</v>
      </c>
      <c r="N165" s="751">
        <v>15</v>
      </c>
      <c r="O165" s="504">
        <f t="shared" si="324"/>
        <v>37</v>
      </c>
      <c r="P165" s="1060">
        <v>9</v>
      </c>
      <c r="Q165" s="751">
        <v>24</v>
      </c>
      <c r="R165" s="504">
        <f t="shared" si="325"/>
        <v>33</v>
      </c>
      <c r="S165" s="754">
        <v>20</v>
      </c>
      <c r="T165" s="751">
        <v>23</v>
      </c>
      <c r="U165" s="504">
        <f t="shared" si="326"/>
        <v>43</v>
      </c>
      <c r="V165" s="754">
        <v>23</v>
      </c>
      <c r="W165" s="751">
        <v>16</v>
      </c>
      <c r="X165" s="504">
        <f t="shared" si="327"/>
        <v>39</v>
      </c>
      <c r="Y165" s="1060">
        <v>24</v>
      </c>
      <c r="Z165" s="751">
        <v>32</v>
      </c>
      <c r="AA165" s="505">
        <f t="shared" si="328"/>
        <v>56</v>
      </c>
      <c r="AB165" s="754">
        <v>29</v>
      </c>
      <c r="AC165" s="751">
        <v>22</v>
      </c>
      <c r="AD165" s="505">
        <f t="shared" si="333"/>
        <v>51</v>
      </c>
      <c r="AE165" s="754">
        <f t="shared" si="355"/>
        <v>127</v>
      </c>
      <c r="AF165" s="751">
        <f t="shared" si="355"/>
        <v>132</v>
      </c>
      <c r="AG165" s="755">
        <f t="shared" si="355"/>
        <v>259</v>
      </c>
      <c r="AH165" s="1061">
        <v>12</v>
      </c>
      <c r="AI165" s="751">
        <v>3</v>
      </c>
      <c r="AJ165" s="756">
        <f t="shared" si="371"/>
        <v>15</v>
      </c>
      <c r="AK165" s="281" t="s">
        <v>658</v>
      </c>
    </row>
    <row r="166" spans="1:37" ht="15.75" customHeight="1">
      <c r="A166" s="260"/>
      <c r="B166" s="261" t="s">
        <v>659</v>
      </c>
      <c r="C166" s="1055">
        <v>1</v>
      </c>
      <c r="D166" s="1056">
        <v>1</v>
      </c>
      <c r="E166" s="1056">
        <v>1</v>
      </c>
      <c r="F166" s="1057">
        <v>1</v>
      </c>
      <c r="G166" s="1057">
        <v>2</v>
      </c>
      <c r="H166" s="751">
        <v>1</v>
      </c>
      <c r="I166" s="505">
        <f>SUM(C166:H166)</f>
        <v>7</v>
      </c>
      <c r="J166" s="1058">
        <v>0</v>
      </c>
      <c r="K166" s="1058">
        <v>3</v>
      </c>
      <c r="L166" s="1059">
        <f t="shared" si="323"/>
        <v>10</v>
      </c>
      <c r="M166" s="1090">
        <v>17</v>
      </c>
      <c r="N166" s="780">
        <v>12</v>
      </c>
      <c r="O166" s="781">
        <f t="shared" si="324"/>
        <v>29</v>
      </c>
      <c r="P166" s="1090">
        <v>11</v>
      </c>
      <c r="Q166" s="780">
        <v>20</v>
      </c>
      <c r="R166" s="781">
        <f t="shared" si="325"/>
        <v>31</v>
      </c>
      <c r="S166" s="782">
        <v>18</v>
      </c>
      <c r="T166" s="780">
        <v>14</v>
      </c>
      <c r="U166" s="781">
        <f t="shared" si="326"/>
        <v>32</v>
      </c>
      <c r="V166" s="782">
        <v>12</v>
      </c>
      <c r="W166" s="780">
        <v>14</v>
      </c>
      <c r="X166" s="781">
        <f t="shared" si="327"/>
        <v>26</v>
      </c>
      <c r="Y166" s="1090">
        <v>15</v>
      </c>
      <c r="Z166" s="780">
        <v>28</v>
      </c>
      <c r="AA166" s="510">
        <f t="shared" si="328"/>
        <v>43</v>
      </c>
      <c r="AB166" s="782">
        <v>17</v>
      </c>
      <c r="AC166" s="780">
        <v>15</v>
      </c>
      <c r="AD166" s="510">
        <f t="shared" si="333"/>
        <v>32</v>
      </c>
      <c r="AE166" s="754">
        <f t="shared" si="355"/>
        <v>90</v>
      </c>
      <c r="AF166" s="751">
        <f t="shared" si="355"/>
        <v>103</v>
      </c>
      <c r="AG166" s="755">
        <f t="shared" si="355"/>
        <v>193</v>
      </c>
      <c r="AH166" s="1061">
        <v>9</v>
      </c>
      <c r="AI166" s="751">
        <v>8</v>
      </c>
      <c r="AJ166" s="756">
        <f t="shared" si="371"/>
        <v>17</v>
      </c>
      <c r="AK166" s="281" t="s">
        <v>659</v>
      </c>
    </row>
    <row r="167" spans="1:37" ht="15.75" customHeight="1" thickBot="1">
      <c r="A167" s="278" t="s">
        <v>660</v>
      </c>
      <c r="B167" s="279"/>
      <c r="C167" s="1096">
        <f>SUM(C163:C166)</f>
        <v>7</v>
      </c>
      <c r="D167" s="1097">
        <f t="shared" ref="D167:N167" si="372">SUM(D163:D166)</f>
        <v>5</v>
      </c>
      <c r="E167" s="1097">
        <f t="shared" si="372"/>
        <v>7</v>
      </c>
      <c r="F167" s="1098">
        <f t="shared" si="372"/>
        <v>7</v>
      </c>
      <c r="G167" s="1098">
        <f t="shared" si="372"/>
        <v>8</v>
      </c>
      <c r="H167" s="517">
        <f t="shared" si="372"/>
        <v>6</v>
      </c>
      <c r="I167" s="518">
        <f t="shared" si="372"/>
        <v>40</v>
      </c>
      <c r="J167" s="518">
        <f t="shared" si="372"/>
        <v>0</v>
      </c>
      <c r="K167" s="518">
        <f t="shared" si="372"/>
        <v>15</v>
      </c>
      <c r="L167" s="1099">
        <f t="shared" si="323"/>
        <v>55</v>
      </c>
      <c r="M167" s="519">
        <f t="shared" si="372"/>
        <v>84</v>
      </c>
      <c r="N167" s="517">
        <f t="shared" si="372"/>
        <v>77</v>
      </c>
      <c r="O167" s="518">
        <f t="shared" si="324"/>
        <v>161</v>
      </c>
      <c r="P167" s="519">
        <f t="shared" ref="P167:Q167" si="373">SUM(P163:P166)</f>
        <v>73</v>
      </c>
      <c r="Q167" s="517">
        <f t="shared" si="373"/>
        <v>76</v>
      </c>
      <c r="R167" s="518">
        <f t="shared" si="325"/>
        <v>149</v>
      </c>
      <c r="S167" s="520">
        <f t="shared" ref="S167:T167" si="374">SUM(S163:S166)</f>
        <v>93</v>
      </c>
      <c r="T167" s="517">
        <f t="shared" si="374"/>
        <v>83</v>
      </c>
      <c r="U167" s="521">
        <f t="shared" si="326"/>
        <v>176</v>
      </c>
      <c r="V167" s="520">
        <f t="shared" ref="V167:W167" si="375">SUM(V163:V166)</f>
        <v>82</v>
      </c>
      <c r="W167" s="517">
        <f t="shared" si="375"/>
        <v>81</v>
      </c>
      <c r="X167" s="521">
        <f t="shared" si="327"/>
        <v>163</v>
      </c>
      <c r="Y167" s="519">
        <f t="shared" ref="Y167:Z167" si="376">SUM(Y163:Y166)</f>
        <v>86</v>
      </c>
      <c r="Z167" s="517">
        <f t="shared" si="376"/>
        <v>107</v>
      </c>
      <c r="AA167" s="518">
        <f t="shared" si="328"/>
        <v>193</v>
      </c>
      <c r="AB167" s="520">
        <f t="shared" ref="AB167:AC167" si="377">SUM(AB163:AB166)</f>
        <v>88</v>
      </c>
      <c r="AC167" s="517">
        <f t="shared" si="377"/>
        <v>78</v>
      </c>
      <c r="AD167" s="518">
        <f t="shared" si="333"/>
        <v>166</v>
      </c>
      <c r="AE167" s="520">
        <f t="shared" si="355"/>
        <v>506</v>
      </c>
      <c r="AF167" s="517">
        <f t="shared" si="355"/>
        <v>502</v>
      </c>
      <c r="AG167" s="522">
        <f t="shared" si="355"/>
        <v>1008</v>
      </c>
      <c r="AH167" s="785">
        <f>SUM(AH163:AH166)</f>
        <v>63</v>
      </c>
      <c r="AI167" s="517">
        <f>SUM(AI163:AI166)</f>
        <v>16</v>
      </c>
      <c r="AJ167" s="786">
        <f>SUM(AJ163:AJ166)</f>
        <v>79</v>
      </c>
      <c r="AK167" s="283" t="s">
        <v>660</v>
      </c>
    </row>
    <row r="168" spans="1:37" ht="15.75" customHeight="1">
      <c r="A168" s="293" t="s">
        <v>661</v>
      </c>
      <c r="B168" s="296" t="s">
        <v>662</v>
      </c>
      <c r="C168" s="1117">
        <v>3</v>
      </c>
      <c r="D168" s="1118">
        <v>3</v>
      </c>
      <c r="E168" s="1118">
        <v>3</v>
      </c>
      <c r="F168" s="1119">
        <v>3</v>
      </c>
      <c r="G168" s="1119">
        <v>3</v>
      </c>
      <c r="H168" s="797">
        <v>3</v>
      </c>
      <c r="I168" s="525">
        <f>SUM(C168:H168)</f>
        <v>18</v>
      </c>
      <c r="J168" s="1120">
        <v>0</v>
      </c>
      <c r="K168" s="1120">
        <v>12</v>
      </c>
      <c r="L168" s="1116">
        <f t="shared" si="323"/>
        <v>30</v>
      </c>
      <c r="M168" s="1121">
        <v>48</v>
      </c>
      <c r="N168" s="797">
        <v>50</v>
      </c>
      <c r="O168" s="528">
        <f t="shared" si="324"/>
        <v>98</v>
      </c>
      <c r="P168" s="1121">
        <v>44</v>
      </c>
      <c r="Q168" s="797">
        <v>50</v>
      </c>
      <c r="R168" s="528">
        <f t="shared" si="325"/>
        <v>94</v>
      </c>
      <c r="S168" s="798">
        <v>40</v>
      </c>
      <c r="T168" s="797">
        <v>48</v>
      </c>
      <c r="U168" s="528">
        <f t="shared" si="326"/>
        <v>88</v>
      </c>
      <c r="V168" s="798">
        <v>52</v>
      </c>
      <c r="W168" s="797">
        <v>52</v>
      </c>
      <c r="X168" s="528">
        <f t="shared" si="327"/>
        <v>104</v>
      </c>
      <c r="Y168" s="1121">
        <v>56</v>
      </c>
      <c r="Z168" s="797">
        <v>40</v>
      </c>
      <c r="AA168" s="525">
        <f t="shared" si="328"/>
        <v>96</v>
      </c>
      <c r="AB168" s="798">
        <v>55</v>
      </c>
      <c r="AC168" s="797">
        <v>34</v>
      </c>
      <c r="AD168" s="525">
        <f t="shared" si="333"/>
        <v>89</v>
      </c>
      <c r="AE168" s="798">
        <f t="shared" si="355"/>
        <v>295</v>
      </c>
      <c r="AF168" s="797">
        <f t="shared" si="355"/>
        <v>274</v>
      </c>
      <c r="AG168" s="527">
        <f t="shared" si="355"/>
        <v>569</v>
      </c>
      <c r="AH168" s="1122">
        <v>46</v>
      </c>
      <c r="AI168" s="797">
        <v>19</v>
      </c>
      <c r="AJ168" s="796">
        <f>SUM(AH168:AI168)</f>
        <v>65</v>
      </c>
      <c r="AK168" s="297" t="s">
        <v>662</v>
      </c>
    </row>
    <row r="169" spans="1:37" ht="15.75" customHeight="1">
      <c r="A169" s="260" t="s">
        <v>663</v>
      </c>
      <c r="B169" s="261" t="s">
        <v>664</v>
      </c>
      <c r="C169" s="1055">
        <v>1</v>
      </c>
      <c r="D169" s="1056">
        <v>1</v>
      </c>
      <c r="E169" s="1056">
        <v>1</v>
      </c>
      <c r="F169" s="1057">
        <v>1</v>
      </c>
      <c r="G169" s="1057">
        <v>1</v>
      </c>
      <c r="H169" s="751">
        <v>1</v>
      </c>
      <c r="I169" s="505">
        <f>SUM(C169:H169)</f>
        <v>6</v>
      </c>
      <c r="J169" s="1058">
        <v>0</v>
      </c>
      <c r="K169" s="1058">
        <v>3</v>
      </c>
      <c r="L169" s="1059">
        <f t="shared" si="323"/>
        <v>9</v>
      </c>
      <c r="M169" s="1060">
        <v>4</v>
      </c>
      <c r="N169" s="751">
        <v>9</v>
      </c>
      <c r="O169" s="504">
        <f t="shared" si="324"/>
        <v>13</v>
      </c>
      <c r="P169" s="1060">
        <v>7</v>
      </c>
      <c r="Q169" s="751">
        <v>5</v>
      </c>
      <c r="R169" s="504">
        <f t="shared" si="325"/>
        <v>12</v>
      </c>
      <c r="S169" s="754">
        <v>9</v>
      </c>
      <c r="T169" s="751">
        <v>8</v>
      </c>
      <c r="U169" s="504">
        <f t="shared" si="326"/>
        <v>17</v>
      </c>
      <c r="V169" s="754">
        <v>7</v>
      </c>
      <c r="W169" s="751">
        <v>3</v>
      </c>
      <c r="X169" s="504">
        <f t="shared" si="327"/>
        <v>10</v>
      </c>
      <c r="Y169" s="1060">
        <v>15</v>
      </c>
      <c r="Z169" s="751">
        <v>8</v>
      </c>
      <c r="AA169" s="505">
        <f t="shared" si="328"/>
        <v>23</v>
      </c>
      <c r="AB169" s="754">
        <v>12</v>
      </c>
      <c r="AC169" s="751">
        <v>6</v>
      </c>
      <c r="AD169" s="505">
        <f t="shared" si="333"/>
        <v>18</v>
      </c>
      <c r="AE169" s="754">
        <f t="shared" si="355"/>
        <v>54</v>
      </c>
      <c r="AF169" s="751">
        <f t="shared" si="355"/>
        <v>39</v>
      </c>
      <c r="AG169" s="755">
        <f t="shared" si="355"/>
        <v>93</v>
      </c>
      <c r="AH169" s="1061">
        <v>8</v>
      </c>
      <c r="AI169" s="751">
        <v>2</v>
      </c>
      <c r="AJ169" s="756">
        <f t="shared" ref="AJ169:AJ176" si="378">SUM(AH169:AI169)</f>
        <v>10</v>
      </c>
      <c r="AK169" s="281" t="s">
        <v>664</v>
      </c>
    </row>
    <row r="170" spans="1:37" ht="15.75" customHeight="1">
      <c r="A170" s="263">
        <v>8</v>
      </c>
      <c r="B170" s="261" t="s">
        <v>665</v>
      </c>
      <c r="C170" s="1055">
        <v>1</v>
      </c>
      <c r="D170" s="1056">
        <v>1</v>
      </c>
      <c r="E170" s="1056">
        <v>1</v>
      </c>
      <c r="F170" s="1057">
        <v>1</v>
      </c>
      <c r="G170" s="1057">
        <v>1</v>
      </c>
      <c r="H170" s="751">
        <v>1</v>
      </c>
      <c r="I170" s="505">
        <f t="shared" ref="I170:I176" si="379">SUM(C170:H170)</f>
        <v>6</v>
      </c>
      <c r="J170" s="1058">
        <v>0</v>
      </c>
      <c r="K170" s="1058">
        <v>2</v>
      </c>
      <c r="L170" s="1059">
        <f t="shared" si="323"/>
        <v>8</v>
      </c>
      <c r="M170" s="1060">
        <v>6</v>
      </c>
      <c r="N170" s="751">
        <v>2</v>
      </c>
      <c r="O170" s="504">
        <f t="shared" si="324"/>
        <v>8</v>
      </c>
      <c r="P170" s="1060">
        <v>6</v>
      </c>
      <c r="Q170" s="751">
        <v>5</v>
      </c>
      <c r="R170" s="504">
        <f t="shared" si="325"/>
        <v>11</v>
      </c>
      <c r="S170" s="754">
        <v>15</v>
      </c>
      <c r="T170" s="751">
        <v>7</v>
      </c>
      <c r="U170" s="504">
        <f t="shared" si="326"/>
        <v>22</v>
      </c>
      <c r="V170" s="754">
        <v>11</v>
      </c>
      <c r="W170" s="751">
        <v>7</v>
      </c>
      <c r="X170" s="504">
        <f t="shared" si="327"/>
        <v>18</v>
      </c>
      <c r="Y170" s="1060">
        <v>9</v>
      </c>
      <c r="Z170" s="751">
        <v>8</v>
      </c>
      <c r="AA170" s="505">
        <f t="shared" si="328"/>
        <v>17</v>
      </c>
      <c r="AB170" s="754">
        <v>6</v>
      </c>
      <c r="AC170" s="751">
        <v>8</v>
      </c>
      <c r="AD170" s="505">
        <f t="shared" si="333"/>
        <v>14</v>
      </c>
      <c r="AE170" s="754">
        <f t="shared" si="355"/>
        <v>53</v>
      </c>
      <c r="AF170" s="751">
        <f t="shared" si="355"/>
        <v>37</v>
      </c>
      <c r="AG170" s="755">
        <f t="shared" si="355"/>
        <v>90</v>
      </c>
      <c r="AH170" s="1061">
        <v>5</v>
      </c>
      <c r="AI170" s="751">
        <v>4</v>
      </c>
      <c r="AJ170" s="756">
        <f t="shared" si="378"/>
        <v>9</v>
      </c>
      <c r="AK170" s="281" t="s">
        <v>665</v>
      </c>
    </row>
    <row r="171" spans="1:37" ht="15.75" customHeight="1">
      <c r="A171" s="260"/>
      <c r="B171" s="261" t="s">
        <v>666</v>
      </c>
      <c r="C171" s="1055">
        <v>1</v>
      </c>
      <c r="D171" s="1056">
        <v>1</v>
      </c>
      <c r="E171" s="1056">
        <v>1</v>
      </c>
      <c r="F171" s="1057">
        <v>1</v>
      </c>
      <c r="G171" s="1057">
        <v>1</v>
      </c>
      <c r="H171" s="751">
        <v>1</v>
      </c>
      <c r="I171" s="505">
        <f t="shared" si="379"/>
        <v>6</v>
      </c>
      <c r="J171" s="1058">
        <v>0</v>
      </c>
      <c r="K171" s="1058">
        <v>4</v>
      </c>
      <c r="L171" s="1059">
        <f t="shared" si="323"/>
        <v>10</v>
      </c>
      <c r="M171" s="1060">
        <v>6</v>
      </c>
      <c r="N171" s="751">
        <v>10</v>
      </c>
      <c r="O171" s="504">
        <f t="shared" si="324"/>
        <v>16</v>
      </c>
      <c r="P171" s="1060">
        <v>14</v>
      </c>
      <c r="Q171" s="751">
        <v>15</v>
      </c>
      <c r="R171" s="504">
        <f t="shared" si="325"/>
        <v>29</v>
      </c>
      <c r="S171" s="754">
        <v>12</v>
      </c>
      <c r="T171" s="751">
        <v>15</v>
      </c>
      <c r="U171" s="504">
        <f t="shared" si="326"/>
        <v>27</v>
      </c>
      <c r="V171" s="754">
        <v>10</v>
      </c>
      <c r="W171" s="751">
        <v>13</v>
      </c>
      <c r="X171" s="504">
        <f t="shared" si="327"/>
        <v>23</v>
      </c>
      <c r="Y171" s="1060">
        <v>11</v>
      </c>
      <c r="Z171" s="751">
        <v>14</v>
      </c>
      <c r="AA171" s="505">
        <f t="shared" si="328"/>
        <v>25</v>
      </c>
      <c r="AB171" s="754">
        <v>13</v>
      </c>
      <c r="AC171" s="751">
        <v>18</v>
      </c>
      <c r="AD171" s="505">
        <f t="shared" si="333"/>
        <v>31</v>
      </c>
      <c r="AE171" s="754">
        <f t="shared" si="355"/>
        <v>66</v>
      </c>
      <c r="AF171" s="751">
        <f t="shared" si="355"/>
        <v>85</v>
      </c>
      <c r="AG171" s="755">
        <f t="shared" si="355"/>
        <v>151</v>
      </c>
      <c r="AH171" s="1061">
        <v>9</v>
      </c>
      <c r="AI171" s="751">
        <v>4</v>
      </c>
      <c r="AJ171" s="756">
        <f t="shared" si="378"/>
        <v>13</v>
      </c>
      <c r="AK171" s="281" t="s">
        <v>666</v>
      </c>
    </row>
    <row r="172" spans="1:37" ht="15.75" customHeight="1">
      <c r="A172" s="260"/>
      <c r="B172" s="261" t="s">
        <v>667</v>
      </c>
      <c r="C172" s="1055">
        <v>1</v>
      </c>
      <c r="D172" s="1056">
        <v>1</v>
      </c>
      <c r="E172" s="1056">
        <v>1</v>
      </c>
      <c r="F172" s="1057">
        <v>1</v>
      </c>
      <c r="G172" s="1057">
        <v>1</v>
      </c>
      <c r="H172" s="751">
        <v>1</v>
      </c>
      <c r="I172" s="505">
        <f t="shared" si="379"/>
        <v>6</v>
      </c>
      <c r="J172" s="1058">
        <v>0</v>
      </c>
      <c r="K172" s="1058">
        <v>3</v>
      </c>
      <c r="L172" s="1059">
        <f t="shared" si="323"/>
        <v>9</v>
      </c>
      <c r="M172" s="1060">
        <v>7</v>
      </c>
      <c r="N172" s="751">
        <v>9</v>
      </c>
      <c r="O172" s="504">
        <f t="shared" si="324"/>
        <v>16</v>
      </c>
      <c r="P172" s="1060">
        <v>12</v>
      </c>
      <c r="Q172" s="751">
        <v>9</v>
      </c>
      <c r="R172" s="504">
        <f t="shared" si="325"/>
        <v>21</v>
      </c>
      <c r="S172" s="754">
        <v>10</v>
      </c>
      <c r="T172" s="751">
        <v>14</v>
      </c>
      <c r="U172" s="504">
        <f t="shared" si="326"/>
        <v>24</v>
      </c>
      <c r="V172" s="754">
        <v>12</v>
      </c>
      <c r="W172" s="751">
        <v>12</v>
      </c>
      <c r="X172" s="504">
        <f t="shared" si="327"/>
        <v>24</v>
      </c>
      <c r="Y172" s="1060">
        <v>10</v>
      </c>
      <c r="Z172" s="751">
        <v>10</v>
      </c>
      <c r="AA172" s="505">
        <f t="shared" si="328"/>
        <v>20</v>
      </c>
      <c r="AB172" s="754">
        <v>10</v>
      </c>
      <c r="AC172" s="751">
        <v>14</v>
      </c>
      <c r="AD172" s="505">
        <f t="shared" si="333"/>
        <v>24</v>
      </c>
      <c r="AE172" s="754">
        <f t="shared" si="355"/>
        <v>61</v>
      </c>
      <c r="AF172" s="751">
        <f t="shared" si="355"/>
        <v>68</v>
      </c>
      <c r="AG172" s="755">
        <f t="shared" si="355"/>
        <v>129</v>
      </c>
      <c r="AH172" s="1061">
        <v>8</v>
      </c>
      <c r="AI172" s="751">
        <v>6</v>
      </c>
      <c r="AJ172" s="756">
        <f t="shared" si="378"/>
        <v>14</v>
      </c>
      <c r="AK172" s="281" t="s">
        <v>667</v>
      </c>
    </row>
    <row r="173" spans="1:37" ht="15.75" customHeight="1">
      <c r="A173" s="260"/>
      <c r="B173" s="261" t="s">
        <v>668</v>
      </c>
      <c r="C173" s="1055">
        <v>1</v>
      </c>
      <c r="D173" s="1056">
        <v>1</v>
      </c>
      <c r="E173" s="1056">
        <v>1</v>
      </c>
      <c r="F173" s="1057">
        <v>2</v>
      </c>
      <c r="G173" s="1057">
        <v>2</v>
      </c>
      <c r="H173" s="751">
        <v>1</v>
      </c>
      <c r="I173" s="505">
        <f t="shared" si="379"/>
        <v>8</v>
      </c>
      <c r="J173" s="1058">
        <v>0</v>
      </c>
      <c r="K173" s="1058">
        <v>3</v>
      </c>
      <c r="L173" s="1059">
        <f t="shared" si="323"/>
        <v>11</v>
      </c>
      <c r="M173" s="1060">
        <v>18</v>
      </c>
      <c r="N173" s="751">
        <v>15</v>
      </c>
      <c r="O173" s="504">
        <f t="shared" si="324"/>
        <v>33</v>
      </c>
      <c r="P173" s="1060">
        <v>14</v>
      </c>
      <c r="Q173" s="751">
        <v>21</v>
      </c>
      <c r="R173" s="504">
        <f t="shared" si="325"/>
        <v>35</v>
      </c>
      <c r="S173" s="754">
        <v>21</v>
      </c>
      <c r="T173" s="751">
        <v>11</v>
      </c>
      <c r="U173" s="504">
        <f t="shared" si="326"/>
        <v>32</v>
      </c>
      <c r="V173" s="754">
        <v>19</v>
      </c>
      <c r="W173" s="751">
        <v>23</v>
      </c>
      <c r="X173" s="504">
        <f t="shared" si="327"/>
        <v>42</v>
      </c>
      <c r="Y173" s="1060">
        <v>25</v>
      </c>
      <c r="Z173" s="751">
        <v>17</v>
      </c>
      <c r="AA173" s="505">
        <f t="shared" si="328"/>
        <v>42</v>
      </c>
      <c r="AB173" s="754">
        <v>17</v>
      </c>
      <c r="AC173" s="751">
        <v>18</v>
      </c>
      <c r="AD173" s="505">
        <f t="shared" si="333"/>
        <v>35</v>
      </c>
      <c r="AE173" s="754">
        <f t="shared" si="355"/>
        <v>114</v>
      </c>
      <c r="AF173" s="751">
        <f t="shared" si="355"/>
        <v>105</v>
      </c>
      <c r="AG173" s="755">
        <f t="shared" si="355"/>
        <v>219</v>
      </c>
      <c r="AH173" s="1061">
        <v>14</v>
      </c>
      <c r="AI173" s="751">
        <v>4</v>
      </c>
      <c r="AJ173" s="756">
        <f t="shared" si="378"/>
        <v>18</v>
      </c>
      <c r="AK173" s="281" t="s">
        <v>668</v>
      </c>
    </row>
    <row r="174" spans="1:37" ht="15.75" customHeight="1">
      <c r="A174" s="260"/>
      <c r="B174" s="261" t="s">
        <v>669</v>
      </c>
      <c r="C174" s="1055">
        <v>1</v>
      </c>
      <c r="D174" s="1056">
        <v>1</v>
      </c>
      <c r="E174" s="1056">
        <v>1</v>
      </c>
      <c r="F174" s="1057">
        <v>1</v>
      </c>
      <c r="G174" s="1057">
        <v>1</v>
      </c>
      <c r="H174" s="751">
        <v>1</v>
      </c>
      <c r="I174" s="505">
        <f t="shared" si="379"/>
        <v>6</v>
      </c>
      <c r="J174" s="1058">
        <v>0</v>
      </c>
      <c r="K174" s="1058">
        <v>4</v>
      </c>
      <c r="L174" s="1059">
        <f t="shared" si="323"/>
        <v>10</v>
      </c>
      <c r="M174" s="1060">
        <v>8</v>
      </c>
      <c r="N174" s="751">
        <v>6</v>
      </c>
      <c r="O174" s="504">
        <f t="shared" si="324"/>
        <v>14</v>
      </c>
      <c r="P174" s="1060">
        <v>11</v>
      </c>
      <c r="Q174" s="751">
        <v>11</v>
      </c>
      <c r="R174" s="504">
        <f t="shared" si="325"/>
        <v>22</v>
      </c>
      <c r="S174" s="754">
        <v>12</v>
      </c>
      <c r="T174" s="751">
        <v>7</v>
      </c>
      <c r="U174" s="504">
        <f t="shared" si="326"/>
        <v>19</v>
      </c>
      <c r="V174" s="754">
        <v>11</v>
      </c>
      <c r="W174" s="751">
        <v>10</v>
      </c>
      <c r="X174" s="504">
        <f t="shared" si="327"/>
        <v>21</v>
      </c>
      <c r="Y174" s="1060">
        <v>9</v>
      </c>
      <c r="Z174" s="751">
        <v>6</v>
      </c>
      <c r="AA174" s="505">
        <f t="shared" si="328"/>
        <v>15</v>
      </c>
      <c r="AB174" s="754">
        <v>10</v>
      </c>
      <c r="AC174" s="751">
        <v>8</v>
      </c>
      <c r="AD174" s="505">
        <f t="shared" si="333"/>
        <v>18</v>
      </c>
      <c r="AE174" s="754">
        <f t="shared" si="355"/>
        <v>61</v>
      </c>
      <c r="AF174" s="751">
        <f t="shared" si="355"/>
        <v>48</v>
      </c>
      <c r="AG174" s="755">
        <f t="shared" si="355"/>
        <v>109</v>
      </c>
      <c r="AH174" s="1061">
        <v>12</v>
      </c>
      <c r="AI174" s="751">
        <v>3</v>
      </c>
      <c r="AJ174" s="756">
        <f t="shared" si="378"/>
        <v>15</v>
      </c>
      <c r="AK174" s="281" t="s">
        <v>669</v>
      </c>
    </row>
    <row r="175" spans="1:37" ht="15.75" customHeight="1">
      <c r="A175" s="260"/>
      <c r="B175" s="261" t="s">
        <v>670</v>
      </c>
      <c r="C175" s="1055">
        <v>1</v>
      </c>
      <c r="D175" s="1056">
        <v>1</v>
      </c>
      <c r="E175" s="1056">
        <v>1</v>
      </c>
      <c r="F175" s="1057">
        <v>1</v>
      </c>
      <c r="G175" s="1057">
        <v>1</v>
      </c>
      <c r="H175" s="751">
        <v>1</v>
      </c>
      <c r="I175" s="505">
        <f t="shared" si="379"/>
        <v>6</v>
      </c>
      <c r="J175" s="1058">
        <v>0</v>
      </c>
      <c r="K175" s="1058">
        <v>4</v>
      </c>
      <c r="L175" s="1059">
        <f t="shared" si="323"/>
        <v>10</v>
      </c>
      <c r="M175" s="1060">
        <v>10</v>
      </c>
      <c r="N175" s="751">
        <v>14</v>
      </c>
      <c r="O175" s="504">
        <f t="shared" si="324"/>
        <v>24</v>
      </c>
      <c r="P175" s="1060">
        <v>8</v>
      </c>
      <c r="Q175" s="751">
        <v>5</v>
      </c>
      <c r="R175" s="504">
        <f t="shared" si="325"/>
        <v>13</v>
      </c>
      <c r="S175" s="754">
        <v>12</v>
      </c>
      <c r="T175" s="751">
        <v>6</v>
      </c>
      <c r="U175" s="504">
        <f t="shared" si="326"/>
        <v>18</v>
      </c>
      <c r="V175" s="754">
        <v>9</v>
      </c>
      <c r="W175" s="751">
        <v>7</v>
      </c>
      <c r="X175" s="504">
        <f t="shared" si="327"/>
        <v>16</v>
      </c>
      <c r="Y175" s="1060">
        <v>8</v>
      </c>
      <c r="Z175" s="751">
        <v>11</v>
      </c>
      <c r="AA175" s="505">
        <f t="shared" si="328"/>
        <v>19</v>
      </c>
      <c r="AB175" s="754">
        <v>8</v>
      </c>
      <c r="AC175" s="751">
        <v>9</v>
      </c>
      <c r="AD175" s="505">
        <f t="shared" si="333"/>
        <v>17</v>
      </c>
      <c r="AE175" s="754">
        <f t="shared" ref="AE175:AG181" si="380">SUM(M175,P175,S175,V175,Y175,AB175)</f>
        <v>55</v>
      </c>
      <c r="AF175" s="751">
        <f t="shared" si="380"/>
        <v>52</v>
      </c>
      <c r="AG175" s="755">
        <f t="shared" si="380"/>
        <v>107</v>
      </c>
      <c r="AH175" s="1061">
        <v>7</v>
      </c>
      <c r="AI175" s="751">
        <v>4</v>
      </c>
      <c r="AJ175" s="756">
        <f t="shared" si="378"/>
        <v>11</v>
      </c>
      <c r="AK175" s="281" t="s">
        <v>670</v>
      </c>
    </row>
    <row r="176" spans="1:37" ht="15.75" customHeight="1">
      <c r="A176" s="260"/>
      <c r="B176" s="261" t="s">
        <v>671</v>
      </c>
      <c r="C176" s="1055">
        <v>1</v>
      </c>
      <c r="D176" s="1056">
        <v>1</v>
      </c>
      <c r="E176" s="1056">
        <v>1</v>
      </c>
      <c r="F176" s="1057">
        <v>1</v>
      </c>
      <c r="G176" s="1057">
        <v>1</v>
      </c>
      <c r="H176" s="751">
        <v>1</v>
      </c>
      <c r="I176" s="505">
        <f t="shared" si="379"/>
        <v>6</v>
      </c>
      <c r="J176" s="1058">
        <v>0</v>
      </c>
      <c r="K176" s="1058">
        <v>2</v>
      </c>
      <c r="L176" s="1059">
        <f t="shared" si="323"/>
        <v>8</v>
      </c>
      <c r="M176" s="1060">
        <v>6</v>
      </c>
      <c r="N176" s="751">
        <v>10</v>
      </c>
      <c r="O176" s="504">
        <f t="shared" si="324"/>
        <v>16</v>
      </c>
      <c r="P176" s="1060">
        <v>12</v>
      </c>
      <c r="Q176" s="751">
        <v>8</v>
      </c>
      <c r="R176" s="504">
        <f t="shared" si="325"/>
        <v>20</v>
      </c>
      <c r="S176" s="754">
        <v>8</v>
      </c>
      <c r="T176" s="751">
        <v>7</v>
      </c>
      <c r="U176" s="504">
        <f t="shared" si="326"/>
        <v>15</v>
      </c>
      <c r="V176" s="754">
        <v>3</v>
      </c>
      <c r="W176" s="751">
        <v>8</v>
      </c>
      <c r="X176" s="504">
        <f t="shared" si="327"/>
        <v>11</v>
      </c>
      <c r="Y176" s="1060">
        <v>9</v>
      </c>
      <c r="Z176" s="751">
        <v>5</v>
      </c>
      <c r="AA176" s="505">
        <f t="shared" si="328"/>
        <v>14</v>
      </c>
      <c r="AB176" s="754">
        <v>10</v>
      </c>
      <c r="AC176" s="751">
        <v>10</v>
      </c>
      <c r="AD176" s="505">
        <f t="shared" si="333"/>
        <v>20</v>
      </c>
      <c r="AE176" s="754">
        <f t="shared" si="380"/>
        <v>48</v>
      </c>
      <c r="AF176" s="751">
        <f t="shared" si="380"/>
        <v>48</v>
      </c>
      <c r="AG176" s="755">
        <f t="shared" si="380"/>
        <v>96</v>
      </c>
      <c r="AH176" s="1061">
        <v>6</v>
      </c>
      <c r="AI176" s="751">
        <v>6</v>
      </c>
      <c r="AJ176" s="756">
        <f t="shared" si="378"/>
        <v>12</v>
      </c>
      <c r="AK176" s="281" t="s">
        <v>671</v>
      </c>
    </row>
    <row r="177" spans="1:37" ht="15.75" customHeight="1">
      <c r="A177" s="293"/>
      <c r="B177" s="294" t="s">
        <v>672</v>
      </c>
      <c r="C177" s="1113">
        <f>SUM(C169:C176)</f>
        <v>8</v>
      </c>
      <c r="D177" s="1114">
        <f t="shared" ref="D177:N177" si="381">SUM(D169:D176)</f>
        <v>8</v>
      </c>
      <c r="E177" s="1114">
        <f t="shared" si="381"/>
        <v>8</v>
      </c>
      <c r="F177" s="1115">
        <f t="shared" si="381"/>
        <v>9</v>
      </c>
      <c r="G177" s="1115">
        <f t="shared" si="381"/>
        <v>9</v>
      </c>
      <c r="H177" s="524">
        <f t="shared" si="381"/>
        <v>8</v>
      </c>
      <c r="I177" s="525">
        <f t="shared" si="381"/>
        <v>50</v>
      </c>
      <c r="J177" s="525">
        <f t="shared" si="381"/>
        <v>0</v>
      </c>
      <c r="K177" s="525">
        <f t="shared" si="381"/>
        <v>25</v>
      </c>
      <c r="L177" s="1116">
        <f t="shared" si="323"/>
        <v>75</v>
      </c>
      <c r="M177" s="529">
        <f t="shared" si="381"/>
        <v>65</v>
      </c>
      <c r="N177" s="524">
        <f t="shared" si="381"/>
        <v>75</v>
      </c>
      <c r="O177" s="525">
        <f t="shared" si="324"/>
        <v>140</v>
      </c>
      <c r="P177" s="529">
        <f t="shared" ref="P177:Q177" si="382">SUM(P169:P176)</f>
        <v>84</v>
      </c>
      <c r="Q177" s="524">
        <f t="shared" si="382"/>
        <v>79</v>
      </c>
      <c r="R177" s="525">
        <f t="shared" si="325"/>
        <v>163</v>
      </c>
      <c r="S177" s="526">
        <f t="shared" ref="S177:T177" si="383">SUM(S169:S176)</f>
        <v>99</v>
      </c>
      <c r="T177" s="524">
        <f t="shared" si="383"/>
        <v>75</v>
      </c>
      <c r="U177" s="528">
        <f t="shared" si="326"/>
        <v>174</v>
      </c>
      <c r="V177" s="526">
        <f t="shared" ref="V177:W177" si="384">SUM(V169:V176)</f>
        <v>82</v>
      </c>
      <c r="W177" s="524">
        <f t="shared" si="384"/>
        <v>83</v>
      </c>
      <c r="X177" s="528">
        <f t="shared" si="327"/>
        <v>165</v>
      </c>
      <c r="Y177" s="529">
        <f t="shared" ref="Y177:Z177" si="385">SUM(Y169:Y176)</f>
        <v>96</v>
      </c>
      <c r="Z177" s="524">
        <f t="shared" si="385"/>
        <v>79</v>
      </c>
      <c r="AA177" s="525">
        <f t="shared" si="328"/>
        <v>175</v>
      </c>
      <c r="AB177" s="526">
        <f t="shared" ref="AB177:AC177" si="386">SUM(AB169:AB176)</f>
        <v>86</v>
      </c>
      <c r="AC177" s="524">
        <f t="shared" si="386"/>
        <v>91</v>
      </c>
      <c r="AD177" s="525">
        <f t="shared" si="333"/>
        <v>177</v>
      </c>
      <c r="AE177" s="526">
        <f t="shared" si="380"/>
        <v>512</v>
      </c>
      <c r="AF177" s="524">
        <f t="shared" si="380"/>
        <v>482</v>
      </c>
      <c r="AG177" s="527">
        <f t="shared" si="380"/>
        <v>994</v>
      </c>
      <c r="AH177" s="795">
        <f>SUM(AH169:AH176)</f>
        <v>69</v>
      </c>
      <c r="AI177" s="524">
        <f t="shared" ref="AI177:AJ177" si="387">SUM(AI169:AI176)</f>
        <v>33</v>
      </c>
      <c r="AJ177" s="796">
        <f t="shared" si="387"/>
        <v>102</v>
      </c>
      <c r="AK177" s="295" t="s">
        <v>672</v>
      </c>
    </row>
    <row r="178" spans="1:37" ht="15.75" customHeight="1" thickBot="1">
      <c r="A178" s="278" t="s">
        <v>673</v>
      </c>
      <c r="B178" s="279"/>
      <c r="C178" s="1096">
        <f>SUM(C168,C177)</f>
        <v>11</v>
      </c>
      <c r="D178" s="1097">
        <f t="shared" ref="D178:N178" si="388">SUM(D168,D177)</f>
        <v>11</v>
      </c>
      <c r="E178" s="1097">
        <f t="shared" si="388"/>
        <v>11</v>
      </c>
      <c r="F178" s="1098">
        <f t="shared" si="388"/>
        <v>12</v>
      </c>
      <c r="G178" s="1098">
        <f t="shared" si="388"/>
        <v>12</v>
      </c>
      <c r="H178" s="517">
        <f>SUM(H168,H177)</f>
        <v>11</v>
      </c>
      <c r="I178" s="518">
        <f t="shared" si="388"/>
        <v>68</v>
      </c>
      <c r="J178" s="518">
        <f t="shared" si="388"/>
        <v>0</v>
      </c>
      <c r="K178" s="518">
        <f t="shared" si="388"/>
        <v>37</v>
      </c>
      <c r="L178" s="1099">
        <f t="shared" ref="L178" si="389">SUM(I178:K178)</f>
        <v>105</v>
      </c>
      <c r="M178" s="519">
        <f t="shared" si="388"/>
        <v>113</v>
      </c>
      <c r="N178" s="517">
        <f t="shared" si="388"/>
        <v>125</v>
      </c>
      <c r="O178" s="518">
        <f t="shared" si="324"/>
        <v>238</v>
      </c>
      <c r="P178" s="519">
        <f t="shared" ref="P178:Q178" si="390">SUM(P168,P177)</f>
        <v>128</v>
      </c>
      <c r="Q178" s="517">
        <f t="shared" si="390"/>
        <v>129</v>
      </c>
      <c r="R178" s="518">
        <f t="shared" si="325"/>
        <v>257</v>
      </c>
      <c r="S178" s="520">
        <f t="shared" ref="S178:T178" si="391">SUM(S168,S177)</f>
        <v>139</v>
      </c>
      <c r="T178" s="517">
        <f t="shared" si="391"/>
        <v>123</v>
      </c>
      <c r="U178" s="521">
        <f t="shared" si="326"/>
        <v>262</v>
      </c>
      <c r="V178" s="520">
        <f t="shared" ref="V178:W178" si="392">SUM(V168,V177)</f>
        <v>134</v>
      </c>
      <c r="W178" s="517">
        <f t="shared" si="392"/>
        <v>135</v>
      </c>
      <c r="X178" s="521">
        <f t="shared" si="327"/>
        <v>269</v>
      </c>
      <c r="Y178" s="519">
        <f t="shared" ref="Y178:Z178" si="393">SUM(Y168,Y177)</f>
        <v>152</v>
      </c>
      <c r="Z178" s="517">
        <f t="shared" si="393"/>
        <v>119</v>
      </c>
      <c r="AA178" s="518">
        <f t="shared" si="328"/>
        <v>271</v>
      </c>
      <c r="AB178" s="520">
        <f t="shared" ref="AB178:AC178" si="394">SUM(AB168,AB177)</f>
        <v>141</v>
      </c>
      <c r="AC178" s="517">
        <f t="shared" si="394"/>
        <v>125</v>
      </c>
      <c r="AD178" s="518">
        <f t="shared" si="333"/>
        <v>266</v>
      </c>
      <c r="AE178" s="520">
        <f t="shared" si="380"/>
        <v>807</v>
      </c>
      <c r="AF178" s="517">
        <f t="shared" si="380"/>
        <v>756</v>
      </c>
      <c r="AG178" s="522">
        <f t="shared" si="380"/>
        <v>1563</v>
      </c>
      <c r="AH178" s="785">
        <f>SUM(AH168,AH177)</f>
        <v>115</v>
      </c>
      <c r="AI178" s="517">
        <f t="shared" ref="AI178" si="395">SUM(AI168,AI177)</f>
        <v>52</v>
      </c>
      <c r="AJ178" s="786">
        <f>SUM(AJ168,AJ177)</f>
        <v>167</v>
      </c>
      <c r="AK178" s="283" t="s">
        <v>673</v>
      </c>
    </row>
    <row r="179" spans="1:37" ht="15.75" customHeight="1">
      <c r="A179" s="260" t="s">
        <v>674</v>
      </c>
      <c r="B179" s="261" t="s">
        <v>675</v>
      </c>
      <c r="C179" s="1055">
        <v>2</v>
      </c>
      <c r="D179" s="1056">
        <v>1</v>
      </c>
      <c r="E179" s="1056">
        <v>1</v>
      </c>
      <c r="F179" s="1057">
        <v>1</v>
      </c>
      <c r="G179" s="1057">
        <v>1</v>
      </c>
      <c r="H179" s="751">
        <v>1</v>
      </c>
      <c r="I179" s="505">
        <f>SUM(C179:H179)</f>
        <v>7</v>
      </c>
      <c r="J179" s="1058">
        <v>0</v>
      </c>
      <c r="K179" s="1058">
        <v>2</v>
      </c>
      <c r="L179" s="1059">
        <f t="shared" si="323"/>
        <v>9</v>
      </c>
      <c r="M179" s="1053">
        <v>21</v>
      </c>
      <c r="N179" s="748">
        <v>20</v>
      </c>
      <c r="O179" s="749">
        <f t="shared" si="324"/>
        <v>41</v>
      </c>
      <c r="P179" s="1053">
        <v>16</v>
      </c>
      <c r="Q179" s="748">
        <v>16</v>
      </c>
      <c r="R179" s="755">
        <f t="shared" si="325"/>
        <v>32</v>
      </c>
      <c r="S179" s="750">
        <v>13</v>
      </c>
      <c r="T179" s="748">
        <v>18</v>
      </c>
      <c r="U179" s="749">
        <f t="shared" si="326"/>
        <v>31</v>
      </c>
      <c r="V179" s="750">
        <v>13</v>
      </c>
      <c r="W179" s="748">
        <v>16</v>
      </c>
      <c r="X179" s="749">
        <f t="shared" si="327"/>
        <v>29</v>
      </c>
      <c r="Y179" s="1053">
        <v>21</v>
      </c>
      <c r="Z179" s="748">
        <v>14</v>
      </c>
      <c r="AA179" s="503">
        <f t="shared" si="328"/>
        <v>35</v>
      </c>
      <c r="AB179" s="1053">
        <v>22</v>
      </c>
      <c r="AC179" s="748">
        <v>7</v>
      </c>
      <c r="AD179" s="755">
        <f t="shared" si="333"/>
        <v>29</v>
      </c>
      <c r="AE179" s="750">
        <f t="shared" si="380"/>
        <v>106</v>
      </c>
      <c r="AF179" s="751">
        <f t="shared" si="380"/>
        <v>91</v>
      </c>
      <c r="AG179" s="755">
        <f t="shared" si="380"/>
        <v>197</v>
      </c>
      <c r="AH179" s="1054">
        <v>9</v>
      </c>
      <c r="AI179" s="751">
        <v>2</v>
      </c>
      <c r="AJ179" s="756">
        <f t="shared" ref="AJ179:AJ180" si="396">SUM(AH179:AI179)</f>
        <v>11</v>
      </c>
      <c r="AK179" s="281" t="s">
        <v>675</v>
      </c>
    </row>
    <row r="180" spans="1:37" ht="15.75" customHeight="1">
      <c r="A180" s="263">
        <v>2</v>
      </c>
      <c r="B180" s="261" t="s">
        <v>676</v>
      </c>
      <c r="C180" s="1055">
        <v>1</v>
      </c>
      <c r="D180" s="1056">
        <v>1</v>
      </c>
      <c r="E180" s="1056">
        <v>1</v>
      </c>
      <c r="F180" s="1057">
        <v>1</v>
      </c>
      <c r="G180" s="1057">
        <v>1</v>
      </c>
      <c r="H180" s="751">
        <v>1</v>
      </c>
      <c r="I180" s="505">
        <f>SUM(C180:H180)</f>
        <v>6</v>
      </c>
      <c r="J180" s="1058">
        <v>0</v>
      </c>
      <c r="K180" s="1058">
        <v>2</v>
      </c>
      <c r="L180" s="1059">
        <f t="shared" si="323"/>
        <v>8</v>
      </c>
      <c r="M180" s="1090">
        <v>12</v>
      </c>
      <c r="N180" s="780">
        <v>15</v>
      </c>
      <c r="O180" s="781">
        <f t="shared" si="324"/>
        <v>27</v>
      </c>
      <c r="P180" s="1090">
        <v>7</v>
      </c>
      <c r="Q180" s="780">
        <v>11</v>
      </c>
      <c r="R180" s="755">
        <f t="shared" si="325"/>
        <v>18</v>
      </c>
      <c r="S180" s="782">
        <v>10</v>
      </c>
      <c r="T180" s="780">
        <v>8</v>
      </c>
      <c r="U180" s="781">
        <f t="shared" si="326"/>
        <v>18</v>
      </c>
      <c r="V180" s="782">
        <v>10</v>
      </c>
      <c r="W180" s="780">
        <v>13</v>
      </c>
      <c r="X180" s="504">
        <f t="shared" si="327"/>
        <v>23</v>
      </c>
      <c r="Y180" s="1090">
        <v>7</v>
      </c>
      <c r="Z180" s="780">
        <v>15</v>
      </c>
      <c r="AA180" s="510">
        <f t="shared" si="328"/>
        <v>22</v>
      </c>
      <c r="AB180" s="1090">
        <v>11</v>
      </c>
      <c r="AC180" s="780">
        <v>14</v>
      </c>
      <c r="AD180" s="755">
        <f t="shared" si="333"/>
        <v>25</v>
      </c>
      <c r="AE180" s="782">
        <f t="shared" si="380"/>
        <v>57</v>
      </c>
      <c r="AF180" s="751">
        <f t="shared" si="380"/>
        <v>76</v>
      </c>
      <c r="AG180" s="755">
        <f t="shared" si="380"/>
        <v>133</v>
      </c>
      <c r="AH180" s="1112">
        <v>7</v>
      </c>
      <c r="AI180" s="751">
        <v>3</v>
      </c>
      <c r="AJ180" s="756">
        <f t="shared" si="396"/>
        <v>10</v>
      </c>
      <c r="AK180" s="281" t="s">
        <v>676</v>
      </c>
    </row>
    <row r="181" spans="1:37" ht="15.75" customHeight="1" thickBot="1">
      <c r="A181" s="278" t="s">
        <v>677</v>
      </c>
      <c r="B181" s="267"/>
      <c r="C181" s="1091">
        <f>SUM(C179,C180)</f>
        <v>3</v>
      </c>
      <c r="D181" s="1092">
        <f t="shared" ref="D181:N181" si="397">SUM(D179,D180)</f>
        <v>2</v>
      </c>
      <c r="E181" s="1092">
        <f t="shared" si="397"/>
        <v>2</v>
      </c>
      <c r="F181" s="1093">
        <f t="shared" si="397"/>
        <v>2</v>
      </c>
      <c r="G181" s="1093">
        <f t="shared" si="397"/>
        <v>2</v>
      </c>
      <c r="H181" s="511">
        <f t="shared" si="397"/>
        <v>2</v>
      </c>
      <c r="I181" s="512">
        <f t="shared" si="397"/>
        <v>13</v>
      </c>
      <c r="J181" s="512">
        <f t="shared" si="397"/>
        <v>0</v>
      </c>
      <c r="K181" s="512">
        <f t="shared" si="397"/>
        <v>4</v>
      </c>
      <c r="L181" s="1094">
        <f t="shared" si="323"/>
        <v>17</v>
      </c>
      <c r="M181" s="513">
        <f t="shared" si="397"/>
        <v>33</v>
      </c>
      <c r="N181" s="511">
        <f t="shared" si="397"/>
        <v>35</v>
      </c>
      <c r="O181" s="512">
        <f t="shared" si="324"/>
        <v>68</v>
      </c>
      <c r="P181" s="513">
        <f t="shared" ref="P181:Q181" si="398">SUM(P179,P180)</f>
        <v>23</v>
      </c>
      <c r="Q181" s="511">
        <f t="shared" si="398"/>
        <v>27</v>
      </c>
      <c r="R181" s="512">
        <f t="shared" si="325"/>
        <v>50</v>
      </c>
      <c r="S181" s="514">
        <f t="shared" ref="S181:T181" si="399">SUM(S179,S180)</f>
        <v>23</v>
      </c>
      <c r="T181" s="511">
        <f t="shared" si="399"/>
        <v>26</v>
      </c>
      <c r="U181" s="515">
        <f t="shared" si="326"/>
        <v>49</v>
      </c>
      <c r="V181" s="514">
        <f t="shared" ref="V181:W181" si="400">SUM(V179,V180)</f>
        <v>23</v>
      </c>
      <c r="W181" s="511">
        <f t="shared" si="400"/>
        <v>29</v>
      </c>
      <c r="X181" s="515">
        <f t="shared" si="327"/>
        <v>52</v>
      </c>
      <c r="Y181" s="513">
        <f t="shared" ref="Y181:Z181" si="401">SUM(Y179,Y180)</f>
        <v>28</v>
      </c>
      <c r="Z181" s="511">
        <f t="shared" si="401"/>
        <v>29</v>
      </c>
      <c r="AA181" s="512">
        <f t="shared" si="328"/>
        <v>57</v>
      </c>
      <c r="AB181" s="514">
        <f t="shared" ref="AB181:AC181" si="402">SUM(AB179,AB180)</f>
        <v>33</v>
      </c>
      <c r="AC181" s="511">
        <f t="shared" si="402"/>
        <v>21</v>
      </c>
      <c r="AD181" s="512">
        <f t="shared" si="333"/>
        <v>54</v>
      </c>
      <c r="AE181" s="514">
        <f t="shared" si="380"/>
        <v>163</v>
      </c>
      <c r="AF181" s="511">
        <f t="shared" si="380"/>
        <v>167</v>
      </c>
      <c r="AG181" s="516">
        <f t="shared" si="380"/>
        <v>330</v>
      </c>
      <c r="AH181" s="783">
        <f>SUM(AH179:AH180)</f>
        <v>16</v>
      </c>
      <c r="AI181" s="511">
        <f>SUM(AI179:AI180)</f>
        <v>5</v>
      </c>
      <c r="AJ181" s="784">
        <f>SUM(AJ179:AJ180)</f>
        <v>21</v>
      </c>
      <c r="AK181" s="298" t="s">
        <v>677</v>
      </c>
    </row>
    <row r="182" spans="1:37" ht="15.75" customHeight="1" thickBot="1">
      <c r="A182" s="299" t="s">
        <v>678</v>
      </c>
      <c r="B182" s="300"/>
      <c r="C182" s="1126">
        <f t="shared" ref="C182:AJ182" si="403">SUM(C41,C75,C84,C98,C113,C122,C131,C141,C149)</f>
        <v>209</v>
      </c>
      <c r="D182" s="1127">
        <f t="shared" si="403"/>
        <v>208</v>
      </c>
      <c r="E182" s="1127">
        <f t="shared" si="403"/>
        <v>199</v>
      </c>
      <c r="F182" s="1128">
        <f t="shared" si="403"/>
        <v>211</v>
      </c>
      <c r="G182" s="1128">
        <f t="shared" si="403"/>
        <v>209</v>
      </c>
      <c r="H182" s="530">
        <f t="shared" si="403"/>
        <v>220</v>
      </c>
      <c r="I182" s="531">
        <f t="shared" si="403"/>
        <v>1256</v>
      </c>
      <c r="J182" s="531">
        <f t="shared" si="403"/>
        <v>41</v>
      </c>
      <c r="K182" s="531">
        <f t="shared" si="403"/>
        <v>605</v>
      </c>
      <c r="L182" s="1129">
        <f t="shared" si="403"/>
        <v>1902</v>
      </c>
      <c r="M182" s="532">
        <f t="shared" si="403"/>
        <v>2774</v>
      </c>
      <c r="N182" s="530">
        <f t="shared" si="403"/>
        <v>2632</v>
      </c>
      <c r="O182" s="531">
        <f t="shared" si="403"/>
        <v>5406</v>
      </c>
      <c r="P182" s="532">
        <f t="shared" si="403"/>
        <v>2913</v>
      </c>
      <c r="Q182" s="530">
        <f t="shared" si="403"/>
        <v>2684</v>
      </c>
      <c r="R182" s="531">
        <f t="shared" si="403"/>
        <v>5597</v>
      </c>
      <c r="S182" s="533">
        <f t="shared" si="403"/>
        <v>2932</v>
      </c>
      <c r="T182" s="530">
        <f t="shared" si="403"/>
        <v>2808</v>
      </c>
      <c r="U182" s="534">
        <f t="shared" si="403"/>
        <v>5740</v>
      </c>
      <c r="V182" s="533">
        <f t="shared" si="403"/>
        <v>3030</v>
      </c>
      <c r="W182" s="530">
        <f t="shared" si="403"/>
        <v>2813</v>
      </c>
      <c r="X182" s="534">
        <f t="shared" si="403"/>
        <v>5843</v>
      </c>
      <c r="Y182" s="532">
        <f t="shared" si="403"/>
        <v>2983</v>
      </c>
      <c r="Z182" s="530">
        <f t="shared" si="403"/>
        <v>2951</v>
      </c>
      <c r="AA182" s="531">
        <f t="shared" si="403"/>
        <v>5934</v>
      </c>
      <c r="AB182" s="533">
        <f t="shared" si="403"/>
        <v>3067</v>
      </c>
      <c r="AC182" s="530">
        <f t="shared" si="403"/>
        <v>2979</v>
      </c>
      <c r="AD182" s="531">
        <f t="shared" si="403"/>
        <v>6046</v>
      </c>
      <c r="AE182" s="533">
        <f t="shared" si="403"/>
        <v>17699</v>
      </c>
      <c r="AF182" s="530">
        <f t="shared" si="403"/>
        <v>16867</v>
      </c>
      <c r="AG182" s="535">
        <f t="shared" si="403"/>
        <v>34566</v>
      </c>
      <c r="AH182" s="536">
        <f t="shared" si="403"/>
        <v>2085</v>
      </c>
      <c r="AI182" s="530">
        <f t="shared" si="403"/>
        <v>775</v>
      </c>
      <c r="AJ182" s="537">
        <f t="shared" si="403"/>
        <v>2860</v>
      </c>
      <c r="AK182" s="300" t="s">
        <v>678</v>
      </c>
    </row>
    <row r="183" spans="1:37" ht="15.75" customHeight="1" thickBot="1">
      <c r="A183" s="299" t="s">
        <v>679</v>
      </c>
      <c r="B183" s="301"/>
      <c r="C183" s="1130">
        <f>SUM(C152,C162,C167,C178,C181)</f>
        <v>44</v>
      </c>
      <c r="D183" s="1131">
        <f t="shared" ref="D183:AJ183" si="404">SUM(D152,D162,D167,D178,D181)</f>
        <v>39</v>
      </c>
      <c r="E183" s="1131">
        <f t="shared" si="404"/>
        <v>41</v>
      </c>
      <c r="F183" s="1132">
        <f t="shared" si="404"/>
        <v>40</v>
      </c>
      <c r="G183" s="1132">
        <f t="shared" si="404"/>
        <v>42</v>
      </c>
      <c r="H183" s="538">
        <f t="shared" si="404"/>
        <v>39</v>
      </c>
      <c r="I183" s="539">
        <f>SUM(I152,I162,I167,I178,I181)</f>
        <v>245</v>
      </c>
      <c r="J183" s="539">
        <f t="shared" si="404"/>
        <v>0</v>
      </c>
      <c r="K183" s="539">
        <f t="shared" si="404"/>
        <v>136</v>
      </c>
      <c r="L183" s="1133">
        <f t="shared" si="404"/>
        <v>381</v>
      </c>
      <c r="M183" s="540">
        <f t="shared" si="404"/>
        <v>600</v>
      </c>
      <c r="N183" s="538">
        <f t="shared" si="404"/>
        <v>568</v>
      </c>
      <c r="O183" s="539">
        <f t="shared" si="404"/>
        <v>1168</v>
      </c>
      <c r="P183" s="540">
        <f t="shared" ref="P183:AD183" si="405">SUM(P152,P162,P167,P178,P181)</f>
        <v>567</v>
      </c>
      <c r="Q183" s="538">
        <f t="shared" si="405"/>
        <v>540</v>
      </c>
      <c r="R183" s="539">
        <f t="shared" si="405"/>
        <v>1107</v>
      </c>
      <c r="S183" s="541">
        <f t="shared" si="405"/>
        <v>629</v>
      </c>
      <c r="T183" s="538">
        <f t="shared" si="405"/>
        <v>566</v>
      </c>
      <c r="U183" s="542">
        <f t="shared" si="405"/>
        <v>1195</v>
      </c>
      <c r="V183" s="541">
        <f t="shared" si="405"/>
        <v>559</v>
      </c>
      <c r="W183" s="538">
        <f t="shared" si="405"/>
        <v>554</v>
      </c>
      <c r="X183" s="542">
        <f t="shared" si="405"/>
        <v>1113</v>
      </c>
      <c r="Y183" s="540">
        <f t="shared" si="405"/>
        <v>588</v>
      </c>
      <c r="Z183" s="538">
        <f t="shared" si="405"/>
        <v>577</v>
      </c>
      <c r="AA183" s="539">
        <f t="shared" si="405"/>
        <v>1165</v>
      </c>
      <c r="AB183" s="541">
        <f t="shared" si="405"/>
        <v>592</v>
      </c>
      <c r="AC183" s="538">
        <f t="shared" si="405"/>
        <v>517</v>
      </c>
      <c r="AD183" s="539">
        <f t="shared" si="405"/>
        <v>1109</v>
      </c>
      <c r="AE183" s="541">
        <f t="shared" si="404"/>
        <v>3535</v>
      </c>
      <c r="AF183" s="538">
        <f t="shared" si="404"/>
        <v>3322</v>
      </c>
      <c r="AG183" s="543">
        <f t="shared" si="404"/>
        <v>6857</v>
      </c>
      <c r="AH183" s="544">
        <f t="shared" si="404"/>
        <v>513</v>
      </c>
      <c r="AI183" s="538">
        <f t="shared" si="404"/>
        <v>188</v>
      </c>
      <c r="AJ183" s="545">
        <f t="shared" si="404"/>
        <v>701</v>
      </c>
      <c r="AK183" s="283" t="s">
        <v>679</v>
      </c>
    </row>
    <row r="184" spans="1:37" ht="15.75" customHeight="1" thickBot="1">
      <c r="A184" s="299" t="s">
        <v>680</v>
      </c>
      <c r="B184" s="301"/>
      <c r="C184" s="1130">
        <f t="shared" ref="C184:K184" si="406">SUM(C182,C183)</f>
        <v>253</v>
      </c>
      <c r="D184" s="1131">
        <f t="shared" si="406"/>
        <v>247</v>
      </c>
      <c r="E184" s="1131">
        <f t="shared" si="406"/>
        <v>240</v>
      </c>
      <c r="F184" s="1132">
        <f t="shared" si="406"/>
        <v>251</v>
      </c>
      <c r="G184" s="1132">
        <f t="shared" si="406"/>
        <v>251</v>
      </c>
      <c r="H184" s="538">
        <f t="shared" si="406"/>
        <v>259</v>
      </c>
      <c r="I184" s="539">
        <f t="shared" si="406"/>
        <v>1501</v>
      </c>
      <c r="J184" s="539">
        <f t="shared" si="406"/>
        <v>41</v>
      </c>
      <c r="K184" s="539">
        <f t="shared" si="406"/>
        <v>741</v>
      </c>
      <c r="L184" s="1133">
        <f>SUM(I184:K184)</f>
        <v>2283</v>
      </c>
      <c r="M184" s="540">
        <f t="shared" ref="M184:N184" si="407">SUM(M182,M183)</f>
        <v>3374</v>
      </c>
      <c r="N184" s="538">
        <f t="shared" si="407"/>
        <v>3200</v>
      </c>
      <c r="O184" s="539">
        <f t="shared" ref="O184" si="408">SUM(M184,N184)</f>
        <v>6574</v>
      </c>
      <c r="P184" s="540">
        <f t="shared" ref="P184:Q184" si="409">SUM(P182,P183)</f>
        <v>3480</v>
      </c>
      <c r="Q184" s="538">
        <f t="shared" si="409"/>
        <v>3224</v>
      </c>
      <c r="R184" s="539">
        <f t="shared" ref="R184" si="410">SUM(P184,Q184)</f>
        <v>6704</v>
      </c>
      <c r="S184" s="541">
        <f t="shared" ref="S184:T184" si="411">SUM(S182,S183)</f>
        <v>3561</v>
      </c>
      <c r="T184" s="538">
        <f t="shared" si="411"/>
        <v>3374</v>
      </c>
      <c r="U184" s="542">
        <f t="shared" ref="U184" si="412">SUM(S184,T184)</f>
        <v>6935</v>
      </c>
      <c r="V184" s="541">
        <f t="shared" ref="V184:W184" si="413">SUM(V182,V183)</f>
        <v>3589</v>
      </c>
      <c r="W184" s="538">
        <f t="shared" si="413"/>
        <v>3367</v>
      </c>
      <c r="X184" s="542">
        <f t="shared" ref="X184" si="414">SUM(V184,W184)</f>
        <v>6956</v>
      </c>
      <c r="Y184" s="540">
        <f t="shared" ref="Y184:Z184" si="415">SUM(Y182,Y183)</f>
        <v>3571</v>
      </c>
      <c r="Z184" s="538">
        <f t="shared" si="415"/>
        <v>3528</v>
      </c>
      <c r="AA184" s="539">
        <f t="shared" ref="AA184" si="416">SUM(Y184,Z184)</f>
        <v>7099</v>
      </c>
      <c r="AB184" s="541">
        <f t="shared" ref="AB184:AC184" si="417">SUM(AB182,AB183)</f>
        <v>3659</v>
      </c>
      <c r="AC184" s="538">
        <f t="shared" si="417"/>
        <v>3496</v>
      </c>
      <c r="AD184" s="539">
        <f t="shared" ref="AD184" si="418">SUM(AB184,AC184)</f>
        <v>7155</v>
      </c>
      <c r="AE184" s="541">
        <f t="shared" ref="AE184:AF184" si="419">SUM(M184,P184,S184,V184,Y184,AB184)</f>
        <v>21234</v>
      </c>
      <c r="AF184" s="538">
        <f t="shared" si="419"/>
        <v>20189</v>
      </c>
      <c r="AG184" s="543">
        <f>SUM(O184,R184,U184,X184,AA184,AD184)</f>
        <v>41423</v>
      </c>
      <c r="AH184" s="544">
        <f>SUM(AH41,AH75,AH84,AH98,AH113,AH122,AH131,AH141,AH149,AH152,AH155,AH156,AH161,AH167,AH168,AH177,AH181)</f>
        <v>2598</v>
      </c>
      <c r="AI184" s="538">
        <f>SUM(AI41,AI75,AI84,AI98,AI113,AI122,AI131,AI141,AI149,AI152,AI155,AI156,AI161,AI167,AI168,AI177,AI181)</f>
        <v>963</v>
      </c>
      <c r="AJ184" s="545">
        <f>SUM(AJ41,AJ75,AJ84,AJ98,AJ113,AJ122,AJ131,AJ141,AJ149,AJ152,AJ155,AJ156,AJ161,AJ167,AJ168,AJ177,AJ181)</f>
        <v>3561</v>
      </c>
      <c r="AK184" s="283" t="s">
        <v>680</v>
      </c>
    </row>
  </sheetData>
  <protectedRanges>
    <protectedRange sqref="AH42:AI74" name="範囲18"/>
    <protectedRange sqref="P42:Q74 M42:N74" name="範囲12"/>
    <protectedRange sqref="J42:K74" name="範囲11"/>
    <protectedRange sqref="C42:H74" name="範囲10"/>
    <protectedRange sqref="AH6:AI40" name="範囲9"/>
    <protectedRange sqref="C6:H40" name="範囲1"/>
    <protectedRange sqref="J6:K40 P39 W39" name="範囲2"/>
    <protectedRange sqref="M6:N40 P6:Q38 P40:Q40 Q39" name="範囲3"/>
  </protectedRanges>
  <autoFilter ref="A5:AK184" xr:uid="{00000000-0009-0000-0000-000000000000}"/>
  <mergeCells count="17">
    <mergeCell ref="AK3:AK5"/>
    <mergeCell ref="C4:I4"/>
    <mergeCell ref="J4:J5"/>
    <mergeCell ref="K4:K5"/>
    <mergeCell ref="L4:L5"/>
    <mergeCell ref="A3:A5"/>
    <mergeCell ref="B3:B5"/>
    <mergeCell ref="C3:L3"/>
    <mergeCell ref="M3:AG3"/>
    <mergeCell ref="AH3:AJ4"/>
    <mergeCell ref="AE4:AG4"/>
    <mergeCell ref="M4:O4"/>
    <mergeCell ref="P4:R4"/>
    <mergeCell ref="S4:U4"/>
    <mergeCell ref="V4:X4"/>
    <mergeCell ref="Y4:AA4"/>
    <mergeCell ref="AB4:AD4"/>
  </mergeCells>
  <phoneticPr fontId="4"/>
  <pageMargins left="0.70866141732283472" right="0.70866141732283472" top="0.55118110236220474" bottom="0.55118110236220474" header="0.31496062992125984" footer="0.31496062992125984"/>
  <pageSetup paperSize="9" scale="86" fitToWidth="2" fitToHeight="0" pageOrder="overThenDown" orientation="portrait" r:id="rId1"/>
  <headerFooter alignWithMargins="0"/>
  <rowBreaks count="3" manualBreakCount="3">
    <brk id="52" max="16383" man="1"/>
    <brk id="92" max="16383" man="1"/>
    <brk id="137" max="16383" man="1"/>
  </rowBreaks>
  <colBreaks count="1" manualBreakCount="1">
    <brk id="21" max="18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83"/>
  <sheetViews>
    <sheetView view="pageBreakPreview" zoomScale="90" zoomScaleNormal="85" zoomScaleSheetLayoutView="90" workbookViewId="0">
      <pane xSplit="2" ySplit="4" topLeftCell="C5" activePane="bottomRight" state="frozenSplit"/>
      <selection activeCell="AL27" sqref="AL27"/>
      <selection pane="topRight" activeCell="AL27" sqref="AL27"/>
      <selection pane="bottomLeft" activeCell="AL27" sqref="AL27"/>
      <selection pane="bottomRight" activeCell="AL27" sqref="AL27"/>
    </sheetView>
  </sheetViews>
  <sheetFormatPr defaultColWidth="9" defaultRowHeight="13.2"/>
  <cols>
    <col min="1" max="1" width="8.109375" style="302" customWidth="1"/>
    <col min="2" max="2" width="11.109375" style="302" customWidth="1"/>
    <col min="3" max="7" width="3.88671875" style="243" customWidth="1"/>
    <col min="8" max="8" width="5.77734375" style="243" customWidth="1"/>
    <col min="9" max="13" width="3.88671875" style="243" customWidth="1"/>
    <col min="14" max="14" width="6" style="243" customWidth="1"/>
    <col min="15" max="19" width="3.88671875" style="243" customWidth="1"/>
    <col min="20" max="20" width="4" style="243" customWidth="1"/>
    <col min="21" max="24" width="3.88671875" style="243" customWidth="1"/>
    <col min="25" max="25" width="4.44140625" style="243" customWidth="1"/>
    <col min="26" max="39" width="3.88671875" style="243" customWidth="1"/>
    <col min="40" max="40" width="10.77734375" style="302" customWidth="1"/>
    <col min="41" max="16384" width="9" style="243"/>
  </cols>
  <sheetData>
    <row r="1" spans="1:43" ht="13.8" thickBot="1">
      <c r="A1" s="4" t="s">
        <v>681</v>
      </c>
      <c r="B1" s="30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1" t="s">
        <v>19</v>
      </c>
    </row>
    <row r="2" spans="1:43">
      <c r="A2" s="304"/>
      <c r="B2" s="305"/>
      <c r="C2" s="1977" t="s">
        <v>682</v>
      </c>
      <c r="D2" s="1978"/>
      <c r="E2" s="1978"/>
      <c r="F2" s="1978"/>
      <c r="G2" s="1978"/>
      <c r="H2" s="1978"/>
      <c r="I2" s="1978"/>
      <c r="J2" s="1978"/>
      <c r="K2" s="1978"/>
      <c r="L2" s="1978"/>
      <c r="M2" s="1978"/>
      <c r="N2" s="1979"/>
      <c r="O2" s="1983" t="s">
        <v>683</v>
      </c>
      <c r="P2" s="1978"/>
      <c r="Q2" s="1978"/>
      <c r="R2" s="1978"/>
      <c r="S2" s="1978"/>
      <c r="T2" s="1978"/>
      <c r="U2" s="1978"/>
      <c r="V2" s="1978"/>
      <c r="W2" s="1978"/>
      <c r="X2" s="1978"/>
      <c r="Y2" s="1979"/>
      <c r="Z2" s="1983" t="s">
        <v>684</v>
      </c>
      <c r="AA2" s="1978"/>
      <c r="AB2" s="1979"/>
      <c r="AC2" s="1983" t="s">
        <v>685</v>
      </c>
      <c r="AD2" s="1978"/>
      <c r="AE2" s="1979"/>
      <c r="AF2" s="29" t="s">
        <v>686</v>
      </c>
      <c r="AG2" s="30"/>
      <c r="AH2" s="30"/>
      <c r="AI2" s="30"/>
      <c r="AJ2" s="30"/>
      <c r="AK2" s="1986" t="s">
        <v>687</v>
      </c>
      <c r="AL2" s="1987"/>
      <c r="AM2" s="1988"/>
      <c r="AN2" s="305"/>
    </row>
    <row r="3" spans="1:43">
      <c r="A3" s="306"/>
      <c r="B3" s="96"/>
      <c r="C3" s="1980"/>
      <c r="D3" s="1981"/>
      <c r="E3" s="1981"/>
      <c r="F3" s="1981"/>
      <c r="G3" s="1981"/>
      <c r="H3" s="1981"/>
      <c r="I3" s="1981"/>
      <c r="J3" s="1981"/>
      <c r="K3" s="1981"/>
      <c r="L3" s="1981"/>
      <c r="M3" s="1981"/>
      <c r="N3" s="1982"/>
      <c r="O3" s="1992" t="s">
        <v>20</v>
      </c>
      <c r="P3" s="1993"/>
      <c r="Q3" s="307" t="s">
        <v>688</v>
      </c>
      <c r="R3" s="138"/>
      <c r="S3" s="138"/>
      <c r="T3" s="138"/>
      <c r="U3" s="138"/>
      <c r="V3" s="138"/>
      <c r="W3" s="138"/>
      <c r="X3" s="139"/>
      <c r="Y3" s="308"/>
      <c r="Z3" s="1984"/>
      <c r="AA3" s="1981"/>
      <c r="AB3" s="1985"/>
      <c r="AC3" s="31" t="s">
        <v>689</v>
      </c>
      <c r="AD3" s="32"/>
      <c r="AE3" s="32"/>
      <c r="AF3" s="31" t="s">
        <v>690</v>
      </c>
      <c r="AG3" s="32"/>
      <c r="AH3" s="32"/>
      <c r="AI3" s="32"/>
      <c r="AJ3" s="32"/>
      <c r="AK3" s="1989"/>
      <c r="AL3" s="1990"/>
      <c r="AM3" s="1991"/>
      <c r="AN3" s="309"/>
    </row>
    <row r="4" spans="1:43" ht="104.25" customHeight="1" thickBot="1">
      <c r="A4" s="310" t="s">
        <v>691</v>
      </c>
      <c r="B4" s="311" t="s">
        <v>21</v>
      </c>
      <c r="C4" s="312" t="s">
        <v>692</v>
      </c>
      <c r="D4" s="313" t="s">
        <v>22</v>
      </c>
      <c r="E4" s="313" t="s">
        <v>693</v>
      </c>
      <c r="F4" s="313" t="s">
        <v>23</v>
      </c>
      <c r="G4" s="313" t="s">
        <v>24</v>
      </c>
      <c r="H4" s="313" t="s">
        <v>25</v>
      </c>
      <c r="I4" s="313" t="s">
        <v>26</v>
      </c>
      <c r="J4" s="313" t="s">
        <v>390</v>
      </c>
      <c r="K4" s="313" t="s">
        <v>391</v>
      </c>
      <c r="L4" s="313" t="s">
        <v>27</v>
      </c>
      <c r="M4" s="314" t="s">
        <v>694</v>
      </c>
      <c r="N4" s="740" t="s">
        <v>18</v>
      </c>
      <c r="O4" s="315" t="s">
        <v>28</v>
      </c>
      <c r="P4" s="316" t="s">
        <v>394</v>
      </c>
      <c r="Q4" s="33" t="s">
        <v>695</v>
      </c>
      <c r="R4" s="317" t="s">
        <v>312</v>
      </c>
      <c r="S4" s="746" t="s">
        <v>696</v>
      </c>
      <c r="T4" s="317" t="s">
        <v>60</v>
      </c>
      <c r="U4" s="318" t="s">
        <v>61</v>
      </c>
      <c r="V4" s="746" t="s">
        <v>59</v>
      </c>
      <c r="W4" s="317" t="s">
        <v>697</v>
      </c>
      <c r="X4" s="319" t="s">
        <v>698</v>
      </c>
      <c r="Y4" s="320" t="s">
        <v>18</v>
      </c>
      <c r="Z4" s="321" t="s">
        <v>29</v>
      </c>
      <c r="AA4" s="313" t="s">
        <v>30</v>
      </c>
      <c r="AB4" s="314" t="s">
        <v>31</v>
      </c>
      <c r="AC4" s="321" t="s">
        <v>32</v>
      </c>
      <c r="AD4" s="313" t="s">
        <v>33</v>
      </c>
      <c r="AE4" s="314" t="s">
        <v>34</v>
      </c>
      <c r="AF4" s="33" t="s">
        <v>314</v>
      </c>
      <c r="AG4" s="317" t="s">
        <v>699</v>
      </c>
      <c r="AH4" s="34" t="s">
        <v>35</v>
      </c>
      <c r="AI4" s="739" t="s">
        <v>36</v>
      </c>
      <c r="AJ4" s="317" t="s">
        <v>700</v>
      </c>
      <c r="AK4" s="321" t="s">
        <v>37</v>
      </c>
      <c r="AL4" s="322" t="s">
        <v>701</v>
      </c>
      <c r="AM4" s="323" t="s">
        <v>38</v>
      </c>
      <c r="AN4" s="498" t="s">
        <v>21</v>
      </c>
    </row>
    <row r="5" spans="1:43" ht="14.25" customHeight="1">
      <c r="A5" s="1042" t="s">
        <v>487</v>
      </c>
      <c r="B5" s="1045" t="s">
        <v>488</v>
      </c>
      <c r="C5" s="1940">
        <v>1</v>
      </c>
      <c r="D5" s="1134">
        <v>0</v>
      </c>
      <c r="E5" s="1134">
        <v>1</v>
      </c>
      <c r="F5" s="1134">
        <v>0</v>
      </c>
      <c r="G5" s="1134">
        <v>1</v>
      </c>
      <c r="H5" s="1134">
        <v>21</v>
      </c>
      <c r="I5" s="1134">
        <v>0</v>
      </c>
      <c r="J5" s="1134">
        <v>1</v>
      </c>
      <c r="K5" s="1134">
        <v>0</v>
      </c>
      <c r="L5" s="1134">
        <v>0</v>
      </c>
      <c r="M5" s="1135">
        <v>2</v>
      </c>
      <c r="N5" s="799">
        <f t="shared" ref="N5:N39" si="0">SUM(C5:M5)</f>
        <v>27</v>
      </c>
      <c r="O5" s="1136">
        <v>1</v>
      </c>
      <c r="P5" s="1135">
        <v>0</v>
      </c>
      <c r="Q5" s="1136">
        <v>0</v>
      </c>
      <c r="R5" s="1134">
        <v>0</v>
      </c>
      <c r="S5" s="1134">
        <v>0</v>
      </c>
      <c r="T5" s="1134">
        <v>0</v>
      </c>
      <c r="U5" s="1137">
        <v>0</v>
      </c>
      <c r="V5" s="1134">
        <v>0</v>
      </c>
      <c r="W5" s="1134">
        <v>1</v>
      </c>
      <c r="X5" s="1135">
        <v>0</v>
      </c>
      <c r="Y5" s="799">
        <f>SUM(O5:X5)</f>
        <v>2</v>
      </c>
      <c r="Z5" s="1136">
        <v>3</v>
      </c>
      <c r="AA5" s="1134">
        <v>1</v>
      </c>
      <c r="AB5" s="1135">
        <v>1</v>
      </c>
      <c r="AC5" s="1136">
        <v>1</v>
      </c>
      <c r="AD5" s="1134">
        <v>6</v>
      </c>
      <c r="AE5" s="1135">
        <v>1</v>
      </c>
      <c r="AF5" s="1136">
        <v>0</v>
      </c>
      <c r="AG5" s="1134">
        <v>0</v>
      </c>
      <c r="AH5" s="1138">
        <v>0</v>
      </c>
      <c r="AI5" s="1139">
        <v>0</v>
      </c>
      <c r="AJ5" s="1134">
        <v>0</v>
      </c>
      <c r="AK5" s="1136">
        <v>0</v>
      </c>
      <c r="AL5" s="1134">
        <v>0</v>
      </c>
      <c r="AM5" s="1140">
        <v>0</v>
      </c>
      <c r="AN5" s="1014" t="s">
        <v>488</v>
      </c>
    </row>
    <row r="6" spans="1:43" ht="14.25" customHeight="1">
      <c r="A6" s="324">
        <v>35</v>
      </c>
      <c r="B6" s="1045" t="s">
        <v>489</v>
      </c>
      <c r="C6" s="1940">
        <v>1</v>
      </c>
      <c r="D6" s="1134">
        <v>0</v>
      </c>
      <c r="E6" s="1134">
        <v>1</v>
      </c>
      <c r="F6" s="1134">
        <v>0</v>
      </c>
      <c r="G6" s="1134">
        <v>2</v>
      </c>
      <c r="H6" s="1134">
        <v>19</v>
      </c>
      <c r="I6" s="1134">
        <v>0</v>
      </c>
      <c r="J6" s="1134">
        <v>1</v>
      </c>
      <c r="K6" s="1134">
        <v>0</v>
      </c>
      <c r="L6" s="1134">
        <v>0</v>
      </c>
      <c r="M6" s="1135">
        <v>0</v>
      </c>
      <c r="N6" s="799">
        <f t="shared" si="0"/>
        <v>24</v>
      </c>
      <c r="O6" s="1136">
        <v>0</v>
      </c>
      <c r="P6" s="1135">
        <v>0</v>
      </c>
      <c r="Q6" s="1136">
        <v>0</v>
      </c>
      <c r="R6" s="1134">
        <v>0</v>
      </c>
      <c r="S6" s="1134">
        <v>0</v>
      </c>
      <c r="T6" s="1134">
        <v>0</v>
      </c>
      <c r="U6" s="1134">
        <v>0</v>
      </c>
      <c r="V6" s="1134">
        <v>0</v>
      </c>
      <c r="W6" s="1134">
        <v>0</v>
      </c>
      <c r="X6" s="1135">
        <v>0</v>
      </c>
      <c r="Y6" s="799">
        <f t="shared" ref="Y6:Y65" si="1">SUM(O6:X6)</f>
        <v>0</v>
      </c>
      <c r="Z6" s="1136">
        <v>3</v>
      </c>
      <c r="AA6" s="1134">
        <v>1</v>
      </c>
      <c r="AB6" s="1135">
        <v>1</v>
      </c>
      <c r="AC6" s="1136">
        <v>1</v>
      </c>
      <c r="AD6" s="1134">
        <v>6</v>
      </c>
      <c r="AE6" s="1135">
        <v>1</v>
      </c>
      <c r="AF6" s="1136">
        <v>0</v>
      </c>
      <c r="AG6" s="1134">
        <v>0</v>
      </c>
      <c r="AH6" s="1138">
        <v>0</v>
      </c>
      <c r="AI6" s="1139">
        <v>0</v>
      </c>
      <c r="AJ6" s="1134">
        <v>0</v>
      </c>
      <c r="AK6" s="1136">
        <v>0</v>
      </c>
      <c r="AL6" s="1134">
        <v>0</v>
      </c>
      <c r="AM6" s="1140">
        <v>0</v>
      </c>
      <c r="AN6" s="1014" t="s">
        <v>489</v>
      </c>
    </row>
    <row r="7" spans="1:43" ht="14.25" customHeight="1">
      <c r="A7" s="1042"/>
      <c r="B7" s="1045" t="s">
        <v>490</v>
      </c>
      <c r="C7" s="1940">
        <v>1</v>
      </c>
      <c r="D7" s="1134">
        <v>0</v>
      </c>
      <c r="E7" s="1134">
        <v>1</v>
      </c>
      <c r="F7" s="1134">
        <v>0</v>
      </c>
      <c r="G7" s="1134">
        <v>1</v>
      </c>
      <c r="H7" s="1134">
        <v>23</v>
      </c>
      <c r="I7" s="1134">
        <v>0</v>
      </c>
      <c r="J7" s="1134">
        <v>1</v>
      </c>
      <c r="K7" s="1134">
        <v>0</v>
      </c>
      <c r="L7" s="1134">
        <v>1</v>
      </c>
      <c r="M7" s="1135">
        <v>3</v>
      </c>
      <c r="N7" s="799">
        <f t="shared" si="0"/>
        <v>31</v>
      </c>
      <c r="O7" s="1136">
        <v>1</v>
      </c>
      <c r="P7" s="1135">
        <v>0</v>
      </c>
      <c r="Q7" s="1136">
        <v>0</v>
      </c>
      <c r="R7" s="1134">
        <v>0</v>
      </c>
      <c r="S7" s="1134">
        <v>0</v>
      </c>
      <c r="T7" s="1134">
        <v>0</v>
      </c>
      <c r="U7" s="1134">
        <v>0</v>
      </c>
      <c r="V7" s="1134">
        <v>0</v>
      </c>
      <c r="W7" s="1134">
        <v>1</v>
      </c>
      <c r="X7" s="1135">
        <v>0</v>
      </c>
      <c r="Y7" s="799">
        <f t="shared" si="1"/>
        <v>2</v>
      </c>
      <c r="Z7" s="1136">
        <v>3</v>
      </c>
      <c r="AA7" s="1134">
        <v>1</v>
      </c>
      <c r="AB7" s="1135">
        <v>1</v>
      </c>
      <c r="AC7" s="1136">
        <v>1</v>
      </c>
      <c r="AD7" s="1134">
        <v>6</v>
      </c>
      <c r="AE7" s="1135">
        <v>1</v>
      </c>
      <c r="AF7" s="1136">
        <v>0</v>
      </c>
      <c r="AG7" s="1134">
        <v>0</v>
      </c>
      <c r="AH7" s="1138">
        <v>0</v>
      </c>
      <c r="AI7" s="1139">
        <v>1</v>
      </c>
      <c r="AJ7" s="1134">
        <v>0</v>
      </c>
      <c r="AK7" s="1136">
        <v>0</v>
      </c>
      <c r="AL7" s="1134">
        <v>0</v>
      </c>
      <c r="AM7" s="1140">
        <v>0</v>
      </c>
      <c r="AN7" s="1014" t="s">
        <v>490</v>
      </c>
    </row>
    <row r="8" spans="1:43" ht="14.25" customHeight="1">
      <c r="A8" s="1042"/>
      <c r="B8" s="1045" t="s">
        <v>491</v>
      </c>
      <c r="C8" s="1940">
        <v>1</v>
      </c>
      <c r="D8" s="1134">
        <v>0</v>
      </c>
      <c r="E8" s="1134">
        <v>1</v>
      </c>
      <c r="F8" s="1134">
        <v>1</v>
      </c>
      <c r="G8" s="1134">
        <v>1</v>
      </c>
      <c r="H8" s="1134">
        <v>29</v>
      </c>
      <c r="I8" s="1134">
        <v>0</v>
      </c>
      <c r="J8" s="1134">
        <v>1</v>
      </c>
      <c r="K8" s="1134">
        <v>1</v>
      </c>
      <c r="L8" s="1134">
        <v>1</v>
      </c>
      <c r="M8" s="1135">
        <v>7</v>
      </c>
      <c r="N8" s="799">
        <f t="shared" si="0"/>
        <v>43</v>
      </c>
      <c r="O8" s="1136">
        <v>2</v>
      </c>
      <c r="P8" s="1135">
        <v>0</v>
      </c>
      <c r="Q8" s="1136">
        <v>0</v>
      </c>
      <c r="R8" s="1134">
        <v>0</v>
      </c>
      <c r="S8" s="1134">
        <v>0</v>
      </c>
      <c r="T8" s="1134">
        <v>0</v>
      </c>
      <c r="U8" s="1134">
        <v>0</v>
      </c>
      <c r="V8" s="1134">
        <v>0</v>
      </c>
      <c r="W8" s="1134">
        <v>0</v>
      </c>
      <c r="X8" s="1135">
        <v>0</v>
      </c>
      <c r="Y8" s="799">
        <f t="shared" si="1"/>
        <v>2</v>
      </c>
      <c r="Z8" s="1136">
        <v>3</v>
      </c>
      <c r="AA8" s="1134">
        <v>1</v>
      </c>
      <c r="AB8" s="1135">
        <v>1</v>
      </c>
      <c r="AC8" s="1136">
        <v>1</v>
      </c>
      <c r="AD8" s="1134">
        <v>6</v>
      </c>
      <c r="AE8" s="1135">
        <v>1</v>
      </c>
      <c r="AF8" s="1136">
        <v>0</v>
      </c>
      <c r="AG8" s="1134">
        <v>0</v>
      </c>
      <c r="AH8" s="1138">
        <v>0</v>
      </c>
      <c r="AI8" s="1139">
        <v>4</v>
      </c>
      <c r="AJ8" s="1134">
        <v>0</v>
      </c>
      <c r="AK8" s="1136">
        <v>0</v>
      </c>
      <c r="AL8" s="1134">
        <v>0</v>
      </c>
      <c r="AM8" s="1140">
        <v>0</v>
      </c>
      <c r="AN8" s="1014" t="s">
        <v>491</v>
      </c>
    </row>
    <row r="9" spans="1:43" ht="14.25" customHeight="1">
      <c r="A9" s="1042"/>
      <c r="B9" s="1045" t="s">
        <v>492</v>
      </c>
      <c r="C9" s="1940">
        <v>1</v>
      </c>
      <c r="D9" s="1134">
        <v>0</v>
      </c>
      <c r="E9" s="1134">
        <v>1</v>
      </c>
      <c r="F9" s="1134">
        <v>1</v>
      </c>
      <c r="G9" s="1134">
        <v>1</v>
      </c>
      <c r="H9" s="1134">
        <v>37</v>
      </c>
      <c r="I9" s="1134">
        <v>0</v>
      </c>
      <c r="J9" s="1134">
        <v>1</v>
      </c>
      <c r="K9" s="1134">
        <v>0</v>
      </c>
      <c r="L9" s="1134">
        <v>1</v>
      </c>
      <c r="M9" s="1135">
        <v>5</v>
      </c>
      <c r="N9" s="799">
        <f t="shared" si="0"/>
        <v>48</v>
      </c>
      <c r="O9" s="1136">
        <v>2</v>
      </c>
      <c r="P9" s="1135">
        <v>0</v>
      </c>
      <c r="Q9" s="1136">
        <v>0</v>
      </c>
      <c r="R9" s="1134">
        <v>0</v>
      </c>
      <c r="S9" s="1134">
        <v>0</v>
      </c>
      <c r="T9" s="1134">
        <v>0</v>
      </c>
      <c r="U9" s="1134">
        <v>0</v>
      </c>
      <c r="V9" s="1134">
        <v>0</v>
      </c>
      <c r="W9" s="1134">
        <v>0</v>
      </c>
      <c r="X9" s="1135">
        <v>0</v>
      </c>
      <c r="Y9" s="799">
        <f t="shared" si="1"/>
        <v>2</v>
      </c>
      <c r="Z9" s="1136">
        <v>3</v>
      </c>
      <c r="AA9" s="1134">
        <v>1</v>
      </c>
      <c r="AB9" s="1135">
        <v>1</v>
      </c>
      <c r="AC9" s="1136">
        <v>1</v>
      </c>
      <c r="AD9" s="1134">
        <v>6</v>
      </c>
      <c r="AE9" s="1135">
        <v>1</v>
      </c>
      <c r="AF9" s="1136">
        <v>0</v>
      </c>
      <c r="AG9" s="1134">
        <v>0</v>
      </c>
      <c r="AH9" s="1138">
        <v>0</v>
      </c>
      <c r="AI9" s="1139">
        <v>4</v>
      </c>
      <c r="AJ9" s="1134">
        <v>0</v>
      </c>
      <c r="AK9" s="1136">
        <v>0</v>
      </c>
      <c r="AL9" s="1134">
        <v>0</v>
      </c>
      <c r="AM9" s="1140">
        <v>1</v>
      </c>
      <c r="AN9" s="1014" t="s">
        <v>492</v>
      </c>
    </row>
    <row r="10" spans="1:43" ht="14.25" customHeight="1">
      <c r="A10" s="1042"/>
      <c r="B10" s="1045" t="s">
        <v>493</v>
      </c>
      <c r="C10" s="1940">
        <v>1</v>
      </c>
      <c r="D10" s="1134">
        <v>0</v>
      </c>
      <c r="E10" s="1134">
        <v>1</v>
      </c>
      <c r="F10" s="1134">
        <v>0</v>
      </c>
      <c r="G10" s="1134">
        <v>1</v>
      </c>
      <c r="H10" s="1134">
        <v>22</v>
      </c>
      <c r="I10" s="1134">
        <v>0</v>
      </c>
      <c r="J10" s="1134">
        <v>1</v>
      </c>
      <c r="K10" s="1134">
        <v>0</v>
      </c>
      <c r="L10" s="1134">
        <v>0</v>
      </c>
      <c r="M10" s="1135">
        <v>3</v>
      </c>
      <c r="N10" s="799">
        <f t="shared" si="0"/>
        <v>29</v>
      </c>
      <c r="O10" s="1136">
        <v>1</v>
      </c>
      <c r="P10" s="1135">
        <v>0</v>
      </c>
      <c r="Q10" s="1136">
        <v>0</v>
      </c>
      <c r="R10" s="1134">
        <v>0</v>
      </c>
      <c r="S10" s="1134">
        <v>0</v>
      </c>
      <c r="T10" s="1134">
        <v>0</v>
      </c>
      <c r="U10" s="1134">
        <v>0</v>
      </c>
      <c r="V10" s="1134">
        <v>0</v>
      </c>
      <c r="W10" s="1134">
        <v>0</v>
      </c>
      <c r="X10" s="1135">
        <v>0</v>
      </c>
      <c r="Y10" s="799">
        <f t="shared" si="1"/>
        <v>1</v>
      </c>
      <c r="Z10" s="1136">
        <v>3</v>
      </c>
      <c r="AA10" s="1134">
        <v>1</v>
      </c>
      <c r="AB10" s="1135">
        <v>1</v>
      </c>
      <c r="AC10" s="1136">
        <v>1</v>
      </c>
      <c r="AD10" s="1134">
        <v>6</v>
      </c>
      <c r="AE10" s="1135">
        <v>1</v>
      </c>
      <c r="AF10" s="1136">
        <v>0</v>
      </c>
      <c r="AG10" s="1134">
        <v>0</v>
      </c>
      <c r="AH10" s="1138">
        <v>0</v>
      </c>
      <c r="AI10" s="1139">
        <v>2</v>
      </c>
      <c r="AJ10" s="1134">
        <v>0</v>
      </c>
      <c r="AK10" s="1136">
        <v>2</v>
      </c>
      <c r="AL10" s="1134">
        <v>0</v>
      </c>
      <c r="AM10" s="1140">
        <v>1</v>
      </c>
      <c r="AN10" s="1014" t="s">
        <v>493</v>
      </c>
    </row>
    <row r="11" spans="1:43" ht="14.25" customHeight="1">
      <c r="A11" s="1042"/>
      <c r="B11" s="1045" t="s">
        <v>494</v>
      </c>
      <c r="C11" s="1940">
        <v>1</v>
      </c>
      <c r="D11" s="1134">
        <v>0</v>
      </c>
      <c r="E11" s="1134">
        <v>1</v>
      </c>
      <c r="F11" s="1134">
        <v>0</v>
      </c>
      <c r="G11" s="1134">
        <v>0</v>
      </c>
      <c r="H11" s="1134">
        <v>17</v>
      </c>
      <c r="I11" s="1134">
        <v>0</v>
      </c>
      <c r="J11" s="1134">
        <v>1</v>
      </c>
      <c r="K11" s="1134">
        <v>1</v>
      </c>
      <c r="L11" s="1134">
        <v>0</v>
      </c>
      <c r="M11" s="1135">
        <v>4</v>
      </c>
      <c r="N11" s="799">
        <f t="shared" si="0"/>
        <v>25</v>
      </c>
      <c r="O11" s="1136">
        <v>1</v>
      </c>
      <c r="P11" s="1135">
        <v>0</v>
      </c>
      <c r="Q11" s="1136">
        <v>0</v>
      </c>
      <c r="R11" s="1134">
        <v>0</v>
      </c>
      <c r="S11" s="1134">
        <v>0</v>
      </c>
      <c r="T11" s="1134">
        <v>0</v>
      </c>
      <c r="U11" s="1134">
        <v>0</v>
      </c>
      <c r="V11" s="1134">
        <v>4</v>
      </c>
      <c r="W11" s="1134">
        <v>0</v>
      </c>
      <c r="X11" s="1135">
        <v>0</v>
      </c>
      <c r="Y11" s="799">
        <f t="shared" si="1"/>
        <v>5</v>
      </c>
      <c r="Z11" s="1136">
        <v>3</v>
      </c>
      <c r="AA11" s="1134">
        <v>1</v>
      </c>
      <c r="AB11" s="1135">
        <v>1</v>
      </c>
      <c r="AC11" s="1136">
        <v>1</v>
      </c>
      <c r="AD11" s="1134">
        <v>6</v>
      </c>
      <c r="AE11" s="1135">
        <v>1</v>
      </c>
      <c r="AF11" s="1136">
        <v>0</v>
      </c>
      <c r="AG11" s="1134">
        <v>0</v>
      </c>
      <c r="AH11" s="1138">
        <v>0</v>
      </c>
      <c r="AI11" s="1139">
        <v>2</v>
      </c>
      <c r="AJ11" s="1134">
        <v>0</v>
      </c>
      <c r="AK11" s="1136">
        <v>0</v>
      </c>
      <c r="AL11" s="1134">
        <v>0</v>
      </c>
      <c r="AM11" s="1140">
        <v>0</v>
      </c>
      <c r="AN11" s="1014" t="s">
        <v>494</v>
      </c>
      <c r="AP11" s="28"/>
      <c r="AQ11" s="28"/>
    </row>
    <row r="12" spans="1:43" ht="14.25" customHeight="1">
      <c r="A12" s="1042"/>
      <c r="B12" s="1045" t="s">
        <v>495</v>
      </c>
      <c r="C12" s="1940">
        <v>1</v>
      </c>
      <c r="D12" s="1134">
        <v>0</v>
      </c>
      <c r="E12" s="1134">
        <v>1</v>
      </c>
      <c r="F12" s="1134">
        <v>0</v>
      </c>
      <c r="G12" s="1134">
        <v>1</v>
      </c>
      <c r="H12" s="1134">
        <v>21</v>
      </c>
      <c r="I12" s="1134">
        <v>0</v>
      </c>
      <c r="J12" s="1134">
        <v>1</v>
      </c>
      <c r="K12" s="1134">
        <v>0</v>
      </c>
      <c r="L12" s="1134">
        <v>0</v>
      </c>
      <c r="M12" s="1135">
        <v>1</v>
      </c>
      <c r="N12" s="799">
        <f t="shared" si="0"/>
        <v>26</v>
      </c>
      <c r="O12" s="1136">
        <v>1</v>
      </c>
      <c r="P12" s="1135">
        <v>0</v>
      </c>
      <c r="Q12" s="1136">
        <v>0</v>
      </c>
      <c r="R12" s="1134">
        <v>0</v>
      </c>
      <c r="S12" s="1134">
        <v>0</v>
      </c>
      <c r="T12" s="1134">
        <v>0</v>
      </c>
      <c r="U12" s="1134">
        <v>0</v>
      </c>
      <c r="V12" s="1134">
        <v>0</v>
      </c>
      <c r="W12" s="1134">
        <v>0</v>
      </c>
      <c r="X12" s="1135">
        <v>0</v>
      </c>
      <c r="Y12" s="799">
        <f t="shared" si="1"/>
        <v>1</v>
      </c>
      <c r="Z12" s="1136">
        <v>3</v>
      </c>
      <c r="AA12" s="1134">
        <v>1</v>
      </c>
      <c r="AB12" s="1135">
        <v>1</v>
      </c>
      <c r="AC12" s="1136">
        <v>1</v>
      </c>
      <c r="AD12" s="1134">
        <v>6</v>
      </c>
      <c r="AE12" s="1135">
        <v>1</v>
      </c>
      <c r="AF12" s="1136">
        <v>0</v>
      </c>
      <c r="AG12" s="1134">
        <v>0</v>
      </c>
      <c r="AH12" s="1138">
        <v>0</v>
      </c>
      <c r="AI12" s="1139">
        <v>0</v>
      </c>
      <c r="AJ12" s="1134">
        <v>0</v>
      </c>
      <c r="AK12" s="1136">
        <v>0</v>
      </c>
      <c r="AL12" s="1134">
        <v>0</v>
      </c>
      <c r="AM12" s="1140">
        <v>0</v>
      </c>
      <c r="AN12" s="1014" t="s">
        <v>495</v>
      </c>
    </row>
    <row r="13" spans="1:43" ht="14.25" customHeight="1">
      <c r="A13" s="1042"/>
      <c r="B13" s="1045" t="s">
        <v>496</v>
      </c>
      <c r="C13" s="1940">
        <v>1</v>
      </c>
      <c r="D13" s="1134">
        <v>0</v>
      </c>
      <c r="E13" s="1134">
        <v>1</v>
      </c>
      <c r="F13" s="1134">
        <v>1</v>
      </c>
      <c r="G13" s="1134">
        <v>1</v>
      </c>
      <c r="H13" s="1134">
        <v>36</v>
      </c>
      <c r="I13" s="1134">
        <v>0</v>
      </c>
      <c r="J13" s="1134">
        <v>2</v>
      </c>
      <c r="K13" s="1134">
        <v>1</v>
      </c>
      <c r="L13" s="1134">
        <v>0</v>
      </c>
      <c r="M13" s="1135">
        <v>8</v>
      </c>
      <c r="N13" s="799">
        <f t="shared" si="0"/>
        <v>51</v>
      </c>
      <c r="O13" s="1136">
        <v>2</v>
      </c>
      <c r="P13" s="1135">
        <v>1</v>
      </c>
      <c r="Q13" s="1136">
        <v>0</v>
      </c>
      <c r="R13" s="1134">
        <v>0</v>
      </c>
      <c r="S13" s="1134">
        <v>0</v>
      </c>
      <c r="T13" s="1134">
        <v>0</v>
      </c>
      <c r="U13" s="1134">
        <v>0</v>
      </c>
      <c r="V13" s="1134">
        <v>0</v>
      </c>
      <c r="W13" s="1134">
        <v>1</v>
      </c>
      <c r="X13" s="1135">
        <v>0</v>
      </c>
      <c r="Y13" s="799">
        <f t="shared" si="1"/>
        <v>4</v>
      </c>
      <c r="Z13" s="1136">
        <v>3</v>
      </c>
      <c r="AA13" s="1134">
        <v>2</v>
      </c>
      <c r="AB13" s="1135">
        <v>1</v>
      </c>
      <c r="AC13" s="1136">
        <v>1</v>
      </c>
      <c r="AD13" s="1134">
        <v>6</v>
      </c>
      <c r="AE13" s="1135">
        <v>1</v>
      </c>
      <c r="AF13" s="1136">
        <v>0</v>
      </c>
      <c r="AG13" s="1134">
        <v>0</v>
      </c>
      <c r="AH13" s="1138">
        <v>0</v>
      </c>
      <c r="AI13" s="1139">
        <v>3</v>
      </c>
      <c r="AJ13" s="1134">
        <v>0</v>
      </c>
      <c r="AK13" s="1136">
        <v>1</v>
      </c>
      <c r="AL13" s="1134">
        <v>0</v>
      </c>
      <c r="AM13" s="1140">
        <v>0</v>
      </c>
      <c r="AN13" s="1014" t="s">
        <v>496</v>
      </c>
      <c r="AP13" s="708"/>
      <c r="AQ13" s="28"/>
    </row>
    <row r="14" spans="1:43" ht="14.25" customHeight="1">
      <c r="A14" s="1042"/>
      <c r="B14" s="1045" t="s">
        <v>497</v>
      </c>
      <c r="C14" s="1940">
        <v>1</v>
      </c>
      <c r="D14" s="1134">
        <v>0</v>
      </c>
      <c r="E14" s="1134">
        <v>2</v>
      </c>
      <c r="F14" s="1134">
        <v>1</v>
      </c>
      <c r="G14" s="1134">
        <v>1</v>
      </c>
      <c r="H14" s="1134">
        <v>42</v>
      </c>
      <c r="I14" s="1134">
        <v>0</v>
      </c>
      <c r="J14" s="1134">
        <v>2</v>
      </c>
      <c r="K14" s="1134">
        <v>0</v>
      </c>
      <c r="L14" s="1134">
        <v>1</v>
      </c>
      <c r="M14" s="1135">
        <v>6</v>
      </c>
      <c r="N14" s="799">
        <f t="shared" si="0"/>
        <v>56</v>
      </c>
      <c r="O14" s="1136">
        <v>2</v>
      </c>
      <c r="P14" s="1135">
        <v>0</v>
      </c>
      <c r="Q14" s="1136">
        <v>0</v>
      </c>
      <c r="R14" s="1134">
        <v>0</v>
      </c>
      <c r="S14" s="1134">
        <v>0</v>
      </c>
      <c r="T14" s="1134">
        <v>0</v>
      </c>
      <c r="U14" s="1134">
        <v>0</v>
      </c>
      <c r="V14" s="1134">
        <v>0</v>
      </c>
      <c r="W14" s="1134">
        <v>0</v>
      </c>
      <c r="X14" s="1135">
        <v>0</v>
      </c>
      <c r="Y14" s="799">
        <f t="shared" si="1"/>
        <v>2</v>
      </c>
      <c r="Z14" s="1136">
        <v>3</v>
      </c>
      <c r="AA14" s="1134">
        <v>2</v>
      </c>
      <c r="AB14" s="1135">
        <v>1</v>
      </c>
      <c r="AC14" s="1136">
        <v>1</v>
      </c>
      <c r="AD14" s="1134">
        <v>6</v>
      </c>
      <c r="AE14" s="1135">
        <v>1</v>
      </c>
      <c r="AF14" s="1136">
        <v>0</v>
      </c>
      <c r="AG14" s="1134">
        <v>1</v>
      </c>
      <c r="AH14" s="1138">
        <v>0</v>
      </c>
      <c r="AI14" s="1139">
        <v>3</v>
      </c>
      <c r="AJ14" s="1134">
        <v>0</v>
      </c>
      <c r="AK14" s="1136">
        <v>0</v>
      </c>
      <c r="AL14" s="1134">
        <v>0</v>
      </c>
      <c r="AM14" s="1140">
        <v>1</v>
      </c>
      <c r="AN14" s="1014" t="s">
        <v>497</v>
      </c>
    </row>
    <row r="15" spans="1:43" ht="14.25" customHeight="1">
      <c r="A15" s="1042"/>
      <c r="B15" s="1045" t="s">
        <v>498</v>
      </c>
      <c r="C15" s="1940">
        <v>1</v>
      </c>
      <c r="D15" s="1134">
        <v>0</v>
      </c>
      <c r="E15" s="1134">
        <v>1</v>
      </c>
      <c r="F15" s="1134">
        <v>1</v>
      </c>
      <c r="G15" s="1134">
        <v>1</v>
      </c>
      <c r="H15" s="1134">
        <v>36</v>
      </c>
      <c r="I15" s="1134">
        <v>0</v>
      </c>
      <c r="J15" s="1134">
        <v>1</v>
      </c>
      <c r="K15" s="1134">
        <v>0</v>
      </c>
      <c r="L15" s="1134">
        <v>1</v>
      </c>
      <c r="M15" s="1135">
        <v>6</v>
      </c>
      <c r="N15" s="799">
        <f t="shared" si="0"/>
        <v>48</v>
      </c>
      <c r="O15" s="1136">
        <v>2</v>
      </c>
      <c r="P15" s="1135">
        <v>0</v>
      </c>
      <c r="Q15" s="1136">
        <v>0</v>
      </c>
      <c r="R15" s="1134">
        <v>0</v>
      </c>
      <c r="S15" s="1134">
        <v>0</v>
      </c>
      <c r="T15" s="1134">
        <v>0</v>
      </c>
      <c r="U15" s="1134">
        <v>0</v>
      </c>
      <c r="V15" s="1134">
        <v>0</v>
      </c>
      <c r="W15" s="1134">
        <v>0</v>
      </c>
      <c r="X15" s="1135">
        <v>0</v>
      </c>
      <c r="Y15" s="799">
        <f t="shared" si="1"/>
        <v>2</v>
      </c>
      <c r="Z15" s="1136">
        <v>3</v>
      </c>
      <c r="AA15" s="1134">
        <v>1</v>
      </c>
      <c r="AB15" s="1135">
        <v>1</v>
      </c>
      <c r="AC15" s="1136">
        <v>1</v>
      </c>
      <c r="AD15" s="1134">
        <v>6</v>
      </c>
      <c r="AE15" s="1135">
        <v>1</v>
      </c>
      <c r="AF15" s="1136">
        <v>0</v>
      </c>
      <c r="AG15" s="1134">
        <v>0</v>
      </c>
      <c r="AH15" s="1138">
        <v>0</v>
      </c>
      <c r="AI15" s="1139">
        <v>1</v>
      </c>
      <c r="AJ15" s="1134">
        <v>0</v>
      </c>
      <c r="AK15" s="1136">
        <v>0</v>
      </c>
      <c r="AL15" s="1134">
        <v>0</v>
      </c>
      <c r="AM15" s="1140">
        <v>0</v>
      </c>
      <c r="AN15" s="1014" t="s">
        <v>498</v>
      </c>
      <c r="AP15" s="708"/>
      <c r="AQ15" s="28"/>
    </row>
    <row r="16" spans="1:43" ht="14.25" customHeight="1">
      <c r="A16" s="1042"/>
      <c r="B16" s="1045" t="s">
        <v>499</v>
      </c>
      <c r="C16" s="1940">
        <v>1</v>
      </c>
      <c r="D16" s="1134">
        <v>0</v>
      </c>
      <c r="E16" s="1134">
        <v>1</v>
      </c>
      <c r="F16" s="1134">
        <v>0</v>
      </c>
      <c r="G16" s="1134">
        <v>2</v>
      </c>
      <c r="H16" s="1134">
        <v>25</v>
      </c>
      <c r="I16" s="1134">
        <v>0</v>
      </c>
      <c r="J16" s="1134">
        <v>1</v>
      </c>
      <c r="K16" s="1134">
        <v>0</v>
      </c>
      <c r="L16" s="1134">
        <v>1</v>
      </c>
      <c r="M16" s="1135">
        <v>3</v>
      </c>
      <c r="N16" s="799">
        <f t="shared" si="0"/>
        <v>34</v>
      </c>
      <c r="O16" s="1136">
        <v>2</v>
      </c>
      <c r="P16" s="1135">
        <v>0</v>
      </c>
      <c r="Q16" s="1136">
        <v>0</v>
      </c>
      <c r="R16" s="1134">
        <v>0</v>
      </c>
      <c r="S16" s="1134">
        <v>0</v>
      </c>
      <c r="T16" s="1134">
        <v>0</v>
      </c>
      <c r="U16" s="1134">
        <v>0</v>
      </c>
      <c r="V16" s="1134">
        <v>0</v>
      </c>
      <c r="W16" s="1134">
        <v>0</v>
      </c>
      <c r="X16" s="1135">
        <v>0</v>
      </c>
      <c r="Y16" s="799">
        <f t="shared" si="1"/>
        <v>2</v>
      </c>
      <c r="Z16" s="1136">
        <v>3</v>
      </c>
      <c r="AA16" s="1134">
        <v>1</v>
      </c>
      <c r="AB16" s="1135">
        <v>1</v>
      </c>
      <c r="AC16" s="1136">
        <v>1</v>
      </c>
      <c r="AD16" s="1134">
        <v>6</v>
      </c>
      <c r="AE16" s="1135">
        <v>1</v>
      </c>
      <c r="AF16" s="1136">
        <v>0</v>
      </c>
      <c r="AG16" s="1134">
        <v>0</v>
      </c>
      <c r="AH16" s="1138">
        <v>1</v>
      </c>
      <c r="AI16" s="1139">
        <v>2</v>
      </c>
      <c r="AJ16" s="1134">
        <v>0</v>
      </c>
      <c r="AK16" s="1136">
        <v>0</v>
      </c>
      <c r="AL16" s="1134">
        <v>0</v>
      </c>
      <c r="AM16" s="1140">
        <v>1</v>
      </c>
      <c r="AN16" s="1014" t="s">
        <v>499</v>
      </c>
    </row>
    <row r="17" spans="1:43" ht="14.25" customHeight="1">
      <c r="A17" s="1042"/>
      <c r="B17" s="1045" t="s">
        <v>500</v>
      </c>
      <c r="C17" s="1940">
        <v>1</v>
      </c>
      <c r="D17" s="1134">
        <v>0</v>
      </c>
      <c r="E17" s="1134">
        <v>1</v>
      </c>
      <c r="F17" s="1134">
        <v>1</v>
      </c>
      <c r="G17" s="1134">
        <v>1</v>
      </c>
      <c r="H17" s="1134">
        <v>38</v>
      </c>
      <c r="I17" s="1134">
        <v>0</v>
      </c>
      <c r="J17" s="1134">
        <v>1</v>
      </c>
      <c r="K17" s="1134">
        <v>1</v>
      </c>
      <c r="L17" s="1134">
        <v>1</v>
      </c>
      <c r="M17" s="1135">
        <v>5</v>
      </c>
      <c r="N17" s="799">
        <f t="shared" si="0"/>
        <v>50</v>
      </c>
      <c r="O17" s="1136">
        <v>2</v>
      </c>
      <c r="P17" s="1135">
        <v>0</v>
      </c>
      <c r="Q17" s="1136">
        <v>0</v>
      </c>
      <c r="R17" s="1134">
        <v>0</v>
      </c>
      <c r="S17" s="1134">
        <v>0</v>
      </c>
      <c r="T17" s="1134">
        <v>0</v>
      </c>
      <c r="U17" s="1134">
        <v>0</v>
      </c>
      <c r="V17" s="1134">
        <v>0</v>
      </c>
      <c r="W17" s="1134">
        <v>0</v>
      </c>
      <c r="X17" s="1135">
        <v>0</v>
      </c>
      <c r="Y17" s="799">
        <f t="shared" si="1"/>
        <v>2</v>
      </c>
      <c r="Z17" s="1136">
        <v>3</v>
      </c>
      <c r="AA17" s="1134">
        <v>1</v>
      </c>
      <c r="AB17" s="1135">
        <v>1</v>
      </c>
      <c r="AC17" s="1136">
        <v>1</v>
      </c>
      <c r="AD17" s="1134">
        <v>6</v>
      </c>
      <c r="AE17" s="1135">
        <v>1</v>
      </c>
      <c r="AF17" s="1136">
        <v>0</v>
      </c>
      <c r="AG17" s="1134">
        <v>0</v>
      </c>
      <c r="AH17" s="1138">
        <v>1</v>
      </c>
      <c r="AI17" s="1139">
        <v>3</v>
      </c>
      <c r="AJ17" s="1134">
        <v>0</v>
      </c>
      <c r="AK17" s="1136">
        <v>0</v>
      </c>
      <c r="AL17" s="1134">
        <v>0</v>
      </c>
      <c r="AM17" s="1140">
        <v>0</v>
      </c>
      <c r="AN17" s="1014" t="s">
        <v>500</v>
      </c>
      <c r="AP17" s="708"/>
      <c r="AQ17" s="381"/>
    </row>
    <row r="18" spans="1:43" ht="14.25" customHeight="1">
      <c r="A18" s="1042"/>
      <c r="B18" s="1045" t="s">
        <v>501</v>
      </c>
      <c r="C18" s="1940">
        <v>1</v>
      </c>
      <c r="D18" s="1134">
        <v>0</v>
      </c>
      <c r="E18" s="1134">
        <v>1</v>
      </c>
      <c r="F18" s="1134">
        <v>0</v>
      </c>
      <c r="G18" s="1134">
        <v>1</v>
      </c>
      <c r="H18" s="1134">
        <v>14</v>
      </c>
      <c r="I18" s="1134">
        <v>0</v>
      </c>
      <c r="J18" s="1134">
        <v>1</v>
      </c>
      <c r="K18" s="1134">
        <v>0</v>
      </c>
      <c r="L18" s="1134">
        <v>0</v>
      </c>
      <c r="M18" s="1135">
        <v>3</v>
      </c>
      <c r="N18" s="799">
        <f t="shared" si="0"/>
        <v>21</v>
      </c>
      <c r="O18" s="1136">
        <v>1</v>
      </c>
      <c r="P18" s="1135">
        <v>0</v>
      </c>
      <c r="Q18" s="1136">
        <v>0</v>
      </c>
      <c r="R18" s="1134">
        <v>0</v>
      </c>
      <c r="S18" s="1134">
        <v>0</v>
      </c>
      <c r="T18" s="1134">
        <v>0</v>
      </c>
      <c r="U18" s="1134">
        <v>0</v>
      </c>
      <c r="V18" s="1134">
        <v>3</v>
      </c>
      <c r="W18" s="1134">
        <v>0</v>
      </c>
      <c r="X18" s="1135">
        <v>0</v>
      </c>
      <c r="Y18" s="799">
        <f t="shared" si="1"/>
        <v>4</v>
      </c>
      <c r="Z18" s="1136">
        <v>3</v>
      </c>
      <c r="AA18" s="1134">
        <v>1</v>
      </c>
      <c r="AB18" s="1135">
        <v>1</v>
      </c>
      <c r="AC18" s="1136">
        <v>1</v>
      </c>
      <c r="AD18" s="1134">
        <v>6</v>
      </c>
      <c r="AE18" s="1135">
        <v>1</v>
      </c>
      <c r="AF18" s="1136">
        <v>0</v>
      </c>
      <c r="AG18" s="1134">
        <v>0</v>
      </c>
      <c r="AH18" s="1138">
        <v>1</v>
      </c>
      <c r="AI18" s="1139">
        <v>1</v>
      </c>
      <c r="AJ18" s="1134">
        <v>0</v>
      </c>
      <c r="AK18" s="1136">
        <v>0</v>
      </c>
      <c r="AL18" s="1134">
        <v>0</v>
      </c>
      <c r="AM18" s="1140">
        <v>0</v>
      </c>
      <c r="AN18" s="1014" t="s">
        <v>501</v>
      </c>
    </row>
    <row r="19" spans="1:43" ht="14.25" customHeight="1">
      <c r="A19" s="1042"/>
      <c r="B19" s="1045" t="s">
        <v>502</v>
      </c>
      <c r="C19" s="1940">
        <v>1</v>
      </c>
      <c r="D19" s="1134">
        <v>0</v>
      </c>
      <c r="E19" s="1134">
        <v>1</v>
      </c>
      <c r="F19" s="1134">
        <v>0</v>
      </c>
      <c r="G19" s="1134">
        <v>2</v>
      </c>
      <c r="H19" s="1134">
        <v>10</v>
      </c>
      <c r="I19" s="1134">
        <v>0</v>
      </c>
      <c r="J19" s="1134">
        <v>1</v>
      </c>
      <c r="K19" s="1134">
        <v>0</v>
      </c>
      <c r="L19" s="1134">
        <v>0</v>
      </c>
      <c r="M19" s="1135">
        <v>1</v>
      </c>
      <c r="N19" s="799">
        <f t="shared" si="0"/>
        <v>16</v>
      </c>
      <c r="O19" s="1136">
        <v>1</v>
      </c>
      <c r="P19" s="1135">
        <v>0</v>
      </c>
      <c r="Q19" s="1136">
        <v>0</v>
      </c>
      <c r="R19" s="1134">
        <v>0</v>
      </c>
      <c r="S19" s="1134">
        <v>0</v>
      </c>
      <c r="T19" s="1134">
        <v>0</v>
      </c>
      <c r="U19" s="1134">
        <v>0</v>
      </c>
      <c r="V19" s="1134">
        <v>0</v>
      </c>
      <c r="W19" s="1134">
        <v>0</v>
      </c>
      <c r="X19" s="1135">
        <v>0</v>
      </c>
      <c r="Y19" s="799">
        <f t="shared" si="1"/>
        <v>1</v>
      </c>
      <c r="Z19" s="1136">
        <v>3</v>
      </c>
      <c r="AA19" s="1134">
        <v>1</v>
      </c>
      <c r="AB19" s="1135">
        <v>1</v>
      </c>
      <c r="AC19" s="1136">
        <v>1</v>
      </c>
      <c r="AD19" s="1134">
        <v>6</v>
      </c>
      <c r="AE19" s="1135">
        <v>1</v>
      </c>
      <c r="AF19" s="1136">
        <v>0</v>
      </c>
      <c r="AG19" s="1134">
        <v>0</v>
      </c>
      <c r="AH19" s="1138">
        <v>0</v>
      </c>
      <c r="AI19" s="1139">
        <v>1</v>
      </c>
      <c r="AJ19" s="1134">
        <v>0</v>
      </c>
      <c r="AK19" s="1136">
        <v>0</v>
      </c>
      <c r="AL19" s="1134">
        <v>0</v>
      </c>
      <c r="AM19" s="1140">
        <v>0</v>
      </c>
      <c r="AN19" s="1014" t="s">
        <v>502</v>
      </c>
      <c r="AP19" s="708"/>
      <c r="AQ19" s="28"/>
    </row>
    <row r="20" spans="1:43" ht="14.25" customHeight="1">
      <c r="A20" s="1042"/>
      <c r="B20" s="1045" t="s">
        <v>503</v>
      </c>
      <c r="C20" s="1940">
        <v>0</v>
      </c>
      <c r="D20" s="1134">
        <v>1</v>
      </c>
      <c r="E20" s="1134">
        <v>0</v>
      </c>
      <c r="F20" s="1134">
        <v>0</v>
      </c>
      <c r="G20" s="1134">
        <v>2</v>
      </c>
      <c r="H20" s="1134">
        <v>7</v>
      </c>
      <c r="I20" s="1134">
        <v>0</v>
      </c>
      <c r="J20" s="1134">
        <v>0</v>
      </c>
      <c r="K20" s="1134">
        <v>0</v>
      </c>
      <c r="L20" s="1134">
        <v>0</v>
      </c>
      <c r="M20" s="1135">
        <v>1</v>
      </c>
      <c r="N20" s="799">
        <f t="shared" si="0"/>
        <v>11</v>
      </c>
      <c r="O20" s="1136">
        <v>1</v>
      </c>
      <c r="P20" s="1135">
        <v>0</v>
      </c>
      <c r="Q20" s="1136">
        <v>0</v>
      </c>
      <c r="R20" s="1134">
        <v>0</v>
      </c>
      <c r="S20" s="1134">
        <v>0</v>
      </c>
      <c r="T20" s="1134">
        <v>0</v>
      </c>
      <c r="U20" s="1134">
        <v>0</v>
      </c>
      <c r="V20" s="1134">
        <v>0</v>
      </c>
      <c r="W20" s="1134">
        <v>0</v>
      </c>
      <c r="X20" s="1135">
        <v>0</v>
      </c>
      <c r="Y20" s="799">
        <f t="shared" si="1"/>
        <v>1</v>
      </c>
      <c r="Z20" s="1136">
        <v>3</v>
      </c>
      <c r="AA20" s="1134">
        <v>1</v>
      </c>
      <c r="AB20" s="1135">
        <v>1</v>
      </c>
      <c r="AC20" s="1136">
        <v>1</v>
      </c>
      <c r="AD20" s="1134">
        <v>6</v>
      </c>
      <c r="AE20" s="1135">
        <v>1</v>
      </c>
      <c r="AF20" s="1136">
        <v>0</v>
      </c>
      <c r="AG20" s="1134">
        <v>0</v>
      </c>
      <c r="AH20" s="1138">
        <v>0</v>
      </c>
      <c r="AI20" s="1139">
        <v>0</v>
      </c>
      <c r="AJ20" s="1134">
        <v>0</v>
      </c>
      <c r="AK20" s="1136">
        <v>0</v>
      </c>
      <c r="AL20" s="1134">
        <v>0</v>
      </c>
      <c r="AM20" s="1140">
        <v>0</v>
      </c>
      <c r="AN20" s="1014" t="s">
        <v>503</v>
      </c>
    </row>
    <row r="21" spans="1:43" ht="14.25" customHeight="1">
      <c r="A21" s="1042"/>
      <c r="B21" s="1045" t="s">
        <v>504</v>
      </c>
      <c r="C21" s="1940">
        <v>1</v>
      </c>
      <c r="D21" s="1134">
        <v>0</v>
      </c>
      <c r="E21" s="1134">
        <v>1</v>
      </c>
      <c r="F21" s="1134">
        <v>0</v>
      </c>
      <c r="G21" s="1134">
        <v>1</v>
      </c>
      <c r="H21" s="1134">
        <v>21</v>
      </c>
      <c r="I21" s="1134">
        <v>0</v>
      </c>
      <c r="J21" s="1134">
        <v>1</v>
      </c>
      <c r="K21" s="1134">
        <v>0</v>
      </c>
      <c r="L21" s="1134">
        <v>1</v>
      </c>
      <c r="M21" s="1135">
        <v>3</v>
      </c>
      <c r="N21" s="799">
        <f t="shared" si="0"/>
        <v>29</v>
      </c>
      <c r="O21" s="1136">
        <v>1</v>
      </c>
      <c r="P21" s="1135">
        <v>0</v>
      </c>
      <c r="Q21" s="1136">
        <v>0</v>
      </c>
      <c r="R21" s="1134">
        <v>0</v>
      </c>
      <c r="S21" s="1134">
        <v>0</v>
      </c>
      <c r="T21" s="1134">
        <v>0</v>
      </c>
      <c r="U21" s="1134">
        <v>0</v>
      </c>
      <c r="V21" s="1134">
        <v>0</v>
      </c>
      <c r="W21" s="1134">
        <v>0</v>
      </c>
      <c r="X21" s="1135">
        <v>0</v>
      </c>
      <c r="Y21" s="799">
        <f t="shared" si="1"/>
        <v>1</v>
      </c>
      <c r="Z21" s="1136">
        <v>3</v>
      </c>
      <c r="AA21" s="1134">
        <v>1</v>
      </c>
      <c r="AB21" s="1135">
        <v>1</v>
      </c>
      <c r="AC21" s="1136">
        <v>1</v>
      </c>
      <c r="AD21" s="1134">
        <v>6</v>
      </c>
      <c r="AE21" s="1135">
        <v>1</v>
      </c>
      <c r="AF21" s="1136">
        <v>0</v>
      </c>
      <c r="AG21" s="1134">
        <v>0</v>
      </c>
      <c r="AH21" s="1138">
        <v>0</v>
      </c>
      <c r="AI21" s="1139">
        <v>1</v>
      </c>
      <c r="AJ21" s="1134">
        <v>0</v>
      </c>
      <c r="AK21" s="1136">
        <v>0</v>
      </c>
      <c r="AL21" s="1134">
        <v>0</v>
      </c>
      <c r="AM21" s="1140">
        <v>1</v>
      </c>
      <c r="AN21" s="1014" t="s">
        <v>504</v>
      </c>
      <c r="AP21" s="710"/>
      <c r="AQ21" s="28"/>
    </row>
    <row r="22" spans="1:43" ht="14.25" customHeight="1">
      <c r="A22" s="1042"/>
      <c r="B22" s="1045" t="s">
        <v>505</v>
      </c>
      <c r="C22" s="1940">
        <v>1</v>
      </c>
      <c r="D22" s="1134">
        <v>0</v>
      </c>
      <c r="E22" s="1134">
        <v>1</v>
      </c>
      <c r="F22" s="1134">
        <v>0</v>
      </c>
      <c r="G22" s="1134">
        <v>1</v>
      </c>
      <c r="H22" s="1134">
        <v>18</v>
      </c>
      <c r="I22" s="1134">
        <v>0</v>
      </c>
      <c r="J22" s="1134">
        <v>1</v>
      </c>
      <c r="K22" s="1134">
        <v>0</v>
      </c>
      <c r="L22" s="1134">
        <v>0</v>
      </c>
      <c r="M22" s="1135">
        <v>3</v>
      </c>
      <c r="N22" s="799">
        <f t="shared" si="0"/>
        <v>25</v>
      </c>
      <c r="O22" s="1136">
        <v>1</v>
      </c>
      <c r="P22" s="1135">
        <v>0</v>
      </c>
      <c r="Q22" s="1136">
        <v>0</v>
      </c>
      <c r="R22" s="1134">
        <v>0</v>
      </c>
      <c r="S22" s="1134">
        <v>0</v>
      </c>
      <c r="T22" s="1134">
        <v>0</v>
      </c>
      <c r="U22" s="1134">
        <v>0</v>
      </c>
      <c r="V22" s="1134">
        <v>0</v>
      </c>
      <c r="W22" s="1134">
        <v>0</v>
      </c>
      <c r="X22" s="1135">
        <v>0</v>
      </c>
      <c r="Y22" s="799">
        <f t="shared" si="1"/>
        <v>1</v>
      </c>
      <c r="Z22" s="1136">
        <v>3</v>
      </c>
      <c r="AA22" s="1134">
        <v>1</v>
      </c>
      <c r="AB22" s="1135">
        <v>1</v>
      </c>
      <c r="AC22" s="1136">
        <v>1</v>
      </c>
      <c r="AD22" s="1134">
        <v>6</v>
      </c>
      <c r="AE22" s="1135">
        <v>1</v>
      </c>
      <c r="AF22" s="1136">
        <v>0</v>
      </c>
      <c r="AG22" s="1134">
        <v>0</v>
      </c>
      <c r="AH22" s="1138">
        <v>0</v>
      </c>
      <c r="AI22" s="1139">
        <v>0</v>
      </c>
      <c r="AJ22" s="1134">
        <v>0</v>
      </c>
      <c r="AK22" s="1136">
        <v>0</v>
      </c>
      <c r="AL22" s="1134">
        <v>0</v>
      </c>
      <c r="AM22" s="1140">
        <v>0</v>
      </c>
      <c r="AN22" s="1014" t="s">
        <v>505</v>
      </c>
      <c r="AQ22" s="28"/>
    </row>
    <row r="23" spans="1:43" ht="14.25" customHeight="1">
      <c r="A23" s="1042"/>
      <c r="B23" s="1045" t="s">
        <v>506</v>
      </c>
      <c r="C23" s="1940">
        <v>1</v>
      </c>
      <c r="D23" s="1134">
        <v>0</v>
      </c>
      <c r="E23" s="1134">
        <v>1</v>
      </c>
      <c r="F23" s="1134">
        <v>1</v>
      </c>
      <c r="G23" s="1134">
        <v>1</v>
      </c>
      <c r="H23" s="1134">
        <v>25</v>
      </c>
      <c r="I23" s="1134">
        <v>0</v>
      </c>
      <c r="J23" s="1134">
        <v>1</v>
      </c>
      <c r="K23" s="1134">
        <v>0</v>
      </c>
      <c r="L23" s="1134">
        <v>1</v>
      </c>
      <c r="M23" s="1135">
        <v>2</v>
      </c>
      <c r="N23" s="799">
        <f t="shared" si="0"/>
        <v>33</v>
      </c>
      <c r="O23" s="1136">
        <v>2</v>
      </c>
      <c r="P23" s="1135">
        <v>0</v>
      </c>
      <c r="Q23" s="1136">
        <v>0</v>
      </c>
      <c r="R23" s="1134">
        <v>0</v>
      </c>
      <c r="S23" s="1134">
        <v>0</v>
      </c>
      <c r="T23" s="1134">
        <v>0</v>
      </c>
      <c r="U23" s="1134">
        <v>0</v>
      </c>
      <c r="V23" s="1134">
        <v>0</v>
      </c>
      <c r="W23" s="1134">
        <v>0</v>
      </c>
      <c r="X23" s="1135">
        <v>0</v>
      </c>
      <c r="Y23" s="799">
        <f t="shared" si="1"/>
        <v>2</v>
      </c>
      <c r="Z23" s="1136">
        <v>3</v>
      </c>
      <c r="AA23" s="1134">
        <v>1</v>
      </c>
      <c r="AB23" s="1135">
        <v>1</v>
      </c>
      <c r="AC23" s="1136">
        <v>1</v>
      </c>
      <c r="AD23" s="1134">
        <v>6</v>
      </c>
      <c r="AE23" s="1135">
        <v>1</v>
      </c>
      <c r="AF23" s="1136">
        <v>0</v>
      </c>
      <c r="AG23" s="1134">
        <v>0</v>
      </c>
      <c r="AH23" s="1138">
        <v>0</v>
      </c>
      <c r="AI23" s="1139">
        <v>2</v>
      </c>
      <c r="AJ23" s="1134">
        <v>0</v>
      </c>
      <c r="AK23" s="1136">
        <v>0</v>
      </c>
      <c r="AL23" s="1134">
        <v>0</v>
      </c>
      <c r="AM23" s="1140">
        <v>1</v>
      </c>
      <c r="AN23" s="1014" t="s">
        <v>506</v>
      </c>
    </row>
    <row r="24" spans="1:43" ht="14.25" customHeight="1">
      <c r="A24" s="1042"/>
      <c r="B24" s="1045" t="s">
        <v>507</v>
      </c>
      <c r="C24" s="1940">
        <v>1</v>
      </c>
      <c r="D24" s="1134">
        <v>0</v>
      </c>
      <c r="E24" s="1134">
        <v>1</v>
      </c>
      <c r="F24" s="1134">
        <v>0</v>
      </c>
      <c r="G24" s="1134">
        <v>0</v>
      </c>
      <c r="H24" s="1134">
        <v>14</v>
      </c>
      <c r="I24" s="1134">
        <v>0</v>
      </c>
      <c r="J24" s="1134">
        <v>1</v>
      </c>
      <c r="K24" s="1134">
        <v>0</v>
      </c>
      <c r="L24" s="1134">
        <v>0</v>
      </c>
      <c r="M24" s="1135">
        <v>2</v>
      </c>
      <c r="N24" s="799">
        <f t="shared" si="0"/>
        <v>19</v>
      </c>
      <c r="O24" s="1136">
        <v>1</v>
      </c>
      <c r="P24" s="1135">
        <v>0</v>
      </c>
      <c r="Q24" s="1136">
        <v>0</v>
      </c>
      <c r="R24" s="1134">
        <v>0</v>
      </c>
      <c r="S24" s="1134">
        <v>0</v>
      </c>
      <c r="T24" s="1134">
        <v>0</v>
      </c>
      <c r="U24" s="1134">
        <v>0</v>
      </c>
      <c r="V24" s="1134">
        <v>0</v>
      </c>
      <c r="W24" s="1134">
        <v>0</v>
      </c>
      <c r="X24" s="1135">
        <v>0</v>
      </c>
      <c r="Y24" s="799">
        <f t="shared" si="1"/>
        <v>1</v>
      </c>
      <c r="Z24" s="1136">
        <v>3</v>
      </c>
      <c r="AA24" s="1134">
        <v>1</v>
      </c>
      <c r="AB24" s="1135">
        <v>1</v>
      </c>
      <c r="AC24" s="1136">
        <v>1</v>
      </c>
      <c r="AD24" s="1134">
        <v>6</v>
      </c>
      <c r="AE24" s="1135">
        <v>1</v>
      </c>
      <c r="AF24" s="1136">
        <v>0</v>
      </c>
      <c r="AG24" s="1134">
        <v>0</v>
      </c>
      <c r="AH24" s="1138">
        <v>0</v>
      </c>
      <c r="AI24" s="1139">
        <v>1</v>
      </c>
      <c r="AJ24" s="1134">
        <v>0</v>
      </c>
      <c r="AK24" s="1136">
        <v>0</v>
      </c>
      <c r="AL24" s="1134">
        <v>0</v>
      </c>
      <c r="AM24" s="1140">
        <v>0</v>
      </c>
      <c r="AN24" s="1014" t="s">
        <v>507</v>
      </c>
    </row>
    <row r="25" spans="1:43" ht="14.25" customHeight="1">
      <c r="A25" s="1042"/>
      <c r="B25" s="1045" t="s">
        <v>508</v>
      </c>
      <c r="C25" s="1940">
        <v>1</v>
      </c>
      <c r="D25" s="1134">
        <v>0</v>
      </c>
      <c r="E25" s="1134">
        <v>1</v>
      </c>
      <c r="F25" s="1134">
        <v>0</v>
      </c>
      <c r="G25" s="1134">
        <v>1</v>
      </c>
      <c r="H25" s="1134">
        <v>15</v>
      </c>
      <c r="I25" s="1134">
        <v>0</v>
      </c>
      <c r="J25" s="1134">
        <v>1</v>
      </c>
      <c r="K25" s="1134">
        <v>1</v>
      </c>
      <c r="L25" s="1134">
        <v>0</v>
      </c>
      <c r="M25" s="1135">
        <v>2</v>
      </c>
      <c r="N25" s="799">
        <f t="shared" si="0"/>
        <v>22</v>
      </c>
      <c r="O25" s="1136">
        <v>2</v>
      </c>
      <c r="P25" s="1135">
        <v>0</v>
      </c>
      <c r="Q25" s="1136">
        <v>0</v>
      </c>
      <c r="R25" s="1134">
        <v>1</v>
      </c>
      <c r="S25" s="1134">
        <v>0</v>
      </c>
      <c r="T25" s="1134">
        <v>0</v>
      </c>
      <c r="U25" s="1134">
        <v>0</v>
      </c>
      <c r="V25" s="1134">
        <v>0</v>
      </c>
      <c r="W25" s="1134">
        <v>1</v>
      </c>
      <c r="X25" s="1135">
        <v>0</v>
      </c>
      <c r="Y25" s="799">
        <f t="shared" si="1"/>
        <v>4</v>
      </c>
      <c r="Z25" s="1136">
        <v>3</v>
      </c>
      <c r="AA25" s="1134">
        <v>1</v>
      </c>
      <c r="AB25" s="1135">
        <v>1</v>
      </c>
      <c r="AC25" s="1136">
        <v>1</v>
      </c>
      <c r="AD25" s="1134">
        <v>1</v>
      </c>
      <c r="AE25" s="1135">
        <v>1</v>
      </c>
      <c r="AF25" s="1136">
        <v>0</v>
      </c>
      <c r="AG25" s="1134">
        <v>0</v>
      </c>
      <c r="AH25" s="1138">
        <v>0</v>
      </c>
      <c r="AI25" s="1139">
        <v>1</v>
      </c>
      <c r="AJ25" s="1134">
        <v>0</v>
      </c>
      <c r="AK25" s="1136">
        <v>0</v>
      </c>
      <c r="AL25" s="1134">
        <v>0</v>
      </c>
      <c r="AM25" s="1140">
        <v>1</v>
      </c>
      <c r="AN25" s="1014" t="s">
        <v>508</v>
      </c>
    </row>
    <row r="26" spans="1:43" ht="14.25" customHeight="1">
      <c r="A26" s="1042"/>
      <c r="B26" s="1045" t="s">
        <v>509</v>
      </c>
      <c r="C26" s="1940">
        <v>1</v>
      </c>
      <c r="D26" s="1134">
        <v>0</v>
      </c>
      <c r="E26" s="1134">
        <v>1</v>
      </c>
      <c r="F26" s="1134">
        <v>0</v>
      </c>
      <c r="G26" s="1134">
        <v>1</v>
      </c>
      <c r="H26" s="1134">
        <v>9</v>
      </c>
      <c r="I26" s="1134">
        <v>0</v>
      </c>
      <c r="J26" s="1134">
        <v>1</v>
      </c>
      <c r="K26" s="1134">
        <v>0</v>
      </c>
      <c r="L26" s="1134">
        <v>1</v>
      </c>
      <c r="M26" s="1135">
        <v>1</v>
      </c>
      <c r="N26" s="799">
        <f t="shared" si="0"/>
        <v>15</v>
      </c>
      <c r="O26" s="1136">
        <v>1</v>
      </c>
      <c r="P26" s="1135">
        <v>0</v>
      </c>
      <c r="Q26" s="1136">
        <v>0</v>
      </c>
      <c r="R26" s="1134">
        <v>0</v>
      </c>
      <c r="S26" s="1134">
        <v>0</v>
      </c>
      <c r="T26" s="1134">
        <v>0</v>
      </c>
      <c r="U26" s="1134">
        <v>0</v>
      </c>
      <c r="V26" s="1134">
        <v>0</v>
      </c>
      <c r="W26" s="1134">
        <v>0</v>
      </c>
      <c r="X26" s="1135">
        <v>0</v>
      </c>
      <c r="Y26" s="799">
        <f t="shared" si="1"/>
        <v>1</v>
      </c>
      <c r="Z26" s="1136">
        <v>3</v>
      </c>
      <c r="AA26" s="1134">
        <v>1</v>
      </c>
      <c r="AB26" s="1135">
        <v>1</v>
      </c>
      <c r="AC26" s="1136">
        <v>1</v>
      </c>
      <c r="AD26" s="1134">
        <v>6</v>
      </c>
      <c r="AE26" s="1135">
        <v>1</v>
      </c>
      <c r="AF26" s="1136">
        <v>0</v>
      </c>
      <c r="AG26" s="1134">
        <v>0</v>
      </c>
      <c r="AH26" s="1138">
        <v>0</v>
      </c>
      <c r="AI26" s="1139">
        <v>1</v>
      </c>
      <c r="AJ26" s="1134">
        <v>0</v>
      </c>
      <c r="AK26" s="1136">
        <v>0</v>
      </c>
      <c r="AL26" s="1134">
        <v>0</v>
      </c>
      <c r="AM26" s="1140">
        <v>0</v>
      </c>
      <c r="AN26" s="1014" t="s">
        <v>509</v>
      </c>
    </row>
    <row r="27" spans="1:43" ht="14.25" customHeight="1">
      <c r="A27" s="1042"/>
      <c r="B27" s="1045" t="s">
        <v>510</v>
      </c>
      <c r="C27" s="1940">
        <v>1</v>
      </c>
      <c r="D27" s="1134">
        <v>0</v>
      </c>
      <c r="E27" s="1134">
        <v>1</v>
      </c>
      <c r="F27" s="1134">
        <v>0</v>
      </c>
      <c r="G27" s="1134">
        <v>0</v>
      </c>
      <c r="H27" s="1134">
        <v>9</v>
      </c>
      <c r="I27" s="1134">
        <v>0</v>
      </c>
      <c r="J27" s="1134">
        <v>1</v>
      </c>
      <c r="K27" s="1134">
        <v>0</v>
      </c>
      <c r="L27" s="1134">
        <v>0</v>
      </c>
      <c r="M27" s="1135">
        <v>2</v>
      </c>
      <c r="N27" s="799">
        <f t="shared" si="0"/>
        <v>14</v>
      </c>
      <c r="O27" s="1136">
        <v>1</v>
      </c>
      <c r="P27" s="1135">
        <v>0</v>
      </c>
      <c r="Q27" s="1136">
        <v>0</v>
      </c>
      <c r="R27" s="1134">
        <v>0</v>
      </c>
      <c r="S27" s="1134">
        <v>0</v>
      </c>
      <c r="T27" s="1134">
        <v>0</v>
      </c>
      <c r="U27" s="1134">
        <v>0</v>
      </c>
      <c r="V27" s="1134">
        <v>0</v>
      </c>
      <c r="W27" s="1134">
        <v>0</v>
      </c>
      <c r="X27" s="1135">
        <v>0</v>
      </c>
      <c r="Y27" s="799">
        <f t="shared" si="1"/>
        <v>1</v>
      </c>
      <c r="Z27" s="1136">
        <v>3</v>
      </c>
      <c r="AA27" s="1134">
        <v>1</v>
      </c>
      <c r="AB27" s="1135">
        <v>1</v>
      </c>
      <c r="AC27" s="1136">
        <v>1</v>
      </c>
      <c r="AD27" s="1134">
        <v>6</v>
      </c>
      <c r="AE27" s="1135">
        <v>1</v>
      </c>
      <c r="AF27" s="1136">
        <v>0</v>
      </c>
      <c r="AG27" s="1134">
        <v>0</v>
      </c>
      <c r="AH27" s="1138">
        <v>0</v>
      </c>
      <c r="AI27" s="1139">
        <v>2</v>
      </c>
      <c r="AJ27" s="1134">
        <v>0</v>
      </c>
      <c r="AK27" s="1136">
        <v>0</v>
      </c>
      <c r="AL27" s="1134">
        <v>0</v>
      </c>
      <c r="AM27" s="1140">
        <v>0</v>
      </c>
      <c r="AN27" s="1014" t="s">
        <v>510</v>
      </c>
    </row>
    <row r="28" spans="1:43" ht="14.25" customHeight="1">
      <c r="A28" s="1042"/>
      <c r="B28" s="1045" t="s">
        <v>511</v>
      </c>
      <c r="C28" s="1940">
        <v>1</v>
      </c>
      <c r="D28" s="1134">
        <v>0</v>
      </c>
      <c r="E28" s="1134">
        <v>1</v>
      </c>
      <c r="F28" s="1134">
        <v>0</v>
      </c>
      <c r="G28" s="1134">
        <v>1</v>
      </c>
      <c r="H28" s="1134">
        <v>14</v>
      </c>
      <c r="I28" s="1134">
        <v>0</v>
      </c>
      <c r="J28" s="1134">
        <v>1</v>
      </c>
      <c r="K28" s="1134">
        <v>0</v>
      </c>
      <c r="L28" s="1134">
        <v>0</v>
      </c>
      <c r="M28" s="1135">
        <v>0</v>
      </c>
      <c r="N28" s="799">
        <f t="shared" si="0"/>
        <v>18</v>
      </c>
      <c r="O28" s="1136">
        <v>1</v>
      </c>
      <c r="P28" s="1135">
        <v>0</v>
      </c>
      <c r="Q28" s="1136">
        <v>0</v>
      </c>
      <c r="R28" s="1134">
        <v>0</v>
      </c>
      <c r="S28" s="1134">
        <v>0</v>
      </c>
      <c r="T28" s="1134">
        <v>0</v>
      </c>
      <c r="U28" s="1134">
        <v>0</v>
      </c>
      <c r="V28" s="1134">
        <v>0</v>
      </c>
      <c r="W28" s="1134">
        <v>0</v>
      </c>
      <c r="X28" s="1135">
        <v>0</v>
      </c>
      <c r="Y28" s="799">
        <f t="shared" si="1"/>
        <v>1</v>
      </c>
      <c r="Z28" s="1136">
        <v>3</v>
      </c>
      <c r="AA28" s="1134">
        <v>1</v>
      </c>
      <c r="AB28" s="1135">
        <v>1</v>
      </c>
      <c r="AC28" s="1136">
        <v>1</v>
      </c>
      <c r="AD28" s="1134">
        <v>6</v>
      </c>
      <c r="AE28" s="1135">
        <v>1</v>
      </c>
      <c r="AF28" s="1136">
        <v>0</v>
      </c>
      <c r="AG28" s="1134">
        <v>0</v>
      </c>
      <c r="AH28" s="1138">
        <v>0</v>
      </c>
      <c r="AI28" s="1139">
        <v>0</v>
      </c>
      <c r="AJ28" s="1134">
        <v>0</v>
      </c>
      <c r="AK28" s="1136">
        <v>0</v>
      </c>
      <c r="AL28" s="1134">
        <v>0</v>
      </c>
      <c r="AM28" s="1140">
        <v>1</v>
      </c>
      <c r="AN28" s="1014" t="s">
        <v>511</v>
      </c>
    </row>
    <row r="29" spans="1:43" ht="14.25" customHeight="1">
      <c r="A29" s="1042"/>
      <c r="B29" s="1045" t="s">
        <v>512</v>
      </c>
      <c r="C29" s="1940">
        <v>1</v>
      </c>
      <c r="D29" s="1134">
        <v>0</v>
      </c>
      <c r="E29" s="1134">
        <v>1</v>
      </c>
      <c r="F29" s="1134">
        <v>0</v>
      </c>
      <c r="G29" s="1134">
        <v>1</v>
      </c>
      <c r="H29" s="1134">
        <v>18</v>
      </c>
      <c r="I29" s="1134">
        <v>0</v>
      </c>
      <c r="J29" s="1134">
        <v>0</v>
      </c>
      <c r="K29" s="1134">
        <v>1</v>
      </c>
      <c r="L29" s="1134">
        <v>0</v>
      </c>
      <c r="M29" s="1135">
        <v>1</v>
      </c>
      <c r="N29" s="799">
        <f t="shared" si="0"/>
        <v>23</v>
      </c>
      <c r="O29" s="1136">
        <v>1</v>
      </c>
      <c r="P29" s="1135">
        <v>0</v>
      </c>
      <c r="Q29" s="1136">
        <v>0</v>
      </c>
      <c r="R29" s="1134">
        <v>0</v>
      </c>
      <c r="S29" s="1134">
        <v>0</v>
      </c>
      <c r="T29" s="1134">
        <v>0</v>
      </c>
      <c r="U29" s="1134">
        <v>0</v>
      </c>
      <c r="V29" s="1134">
        <v>0</v>
      </c>
      <c r="W29" s="1134">
        <v>0</v>
      </c>
      <c r="X29" s="1135">
        <v>0</v>
      </c>
      <c r="Y29" s="799">
        <f t="shared" si="1"/>
        <v>1</v>
      </c>
      <c r="Z29" s="1136">
        <v>3</v>
      </c>
      <c r="AA29" s="1134">
        <v>1</v>
      </c>
      <c r="AB29" s="1135">
        <v>1</v>
      </c>
      <c r="AC29" s="1136">
        <v>1</v>
      </c>
      <c r="AD29" s="1134">
        <v>6</v>
      </c>
      <c r="AE29" s="1135">
        <v>1</v>
      </c>
      <c r="AF29" s="1136">
        <v>0</v>
      </c>
      <c r="AG29" s="1134">
        <v>0</v>
      </c>
      <c r="AH29" s="1138">
        <v>0</v>
      </c>
      <c r="AI29" s="1139">
        <v>1</v>
      </c>
      <c r="AJ29" s="1134">
        <v>0</v>
      </c>
      <c r="AK29" s="1136">
        <v>0</v>
      </c>
      <c r="AL29" s="1134">
        <v>0</v>
      </c>
      <c r="AM29" s="1140">
        <v>0</v>
      </c>
      <c r="AN29" s="1014" t="s">
        <v>512</v>
      </c>
    </row>
    <row r="30" spans="1:43" ht="14.25" customHeight="1">
      <c r="A30" s="1042"/>
      <c r="B30" s="1045" t="s">
        <v>513</v>
      </c>
      <c r="C30" s="1940">
        <v>1</v>
      </c>
      <c r="D30" s="1134">
        <v>0</v>
      </c>
      <c r="E30" s="1134">
        <v>1</v>
      </c>
      <c r="F30" s="1134">
        <v>0</v>
      </c>
      <c r="G30" s="1134">
        <v>1</v>
      </c>
      <c r="H30" s="1134">
        <v>23</v>
      </c>
      <c r="I30" s="1134">
        <v>0</v>
      </c>
      <c r="J30" s="1134">
        <v>1</v>
      </c>
      <c r="K30" s="1134">
        <v>0</v>
      </c>
      <c r="L30" s="1134">
        <v>0</v>
      </c>
      <c r="M30" s="1135">
        <v>2</v>
      </c>
      <c r="N30" s="799">
        <f t="shared" si="0"/>
        <v>29</v>
      </c>
      <c r="O30" s="1136">
        <v>1</v>
      </c>
      <c r="P30" s="1135">
        <v>0</v>
      </c>
      <c r="Q30" s="1136">
        <v>0</v>
      </c>
      <c r="R30" s="1134">
        <v>0</v>
      </c>
      <c r="S30" s="1134">
        <v>0</v>
      </c>
      <c r="T30" s="1134">
        <v>0</v>
      </c>
      <c r="U30" s="1134">
        <v>0</v>
      </c>
      <c r="V30" s="1134">
        <v>0</v>
      </c>
      <c r="W30" s="1134">
        <v>0</v>
      </c>
      <c r="X30" s="1135">
        <v>0</v>
      </c>
      <c r="Y30" s="799">
        <f t="shared" si="1"/>
        <v>1</v>
      </c>
      <c r="Z30" s="1136">
        <v>3</v>
      </c>
      <c r="AA30" s="1134">
        <v>1</v>
      </c>
      <c r="AB30" s="1135">
        <v>1</v>
      </c>
      <c r="AC30" s="1136">
        <v>1</v>
      </c>
      <c r="AD30" s="1134">
        <v>6</v>
      </c>
      <c r="AE30" s="1135">
        <v>1</v>
      </c>
      <c r="AF30" s="1136">
        <v>0</v>
      </c>
      <c r="AG30" s="1134">
        <v>0</v>
      </c>
      <c r="AH30" s="1138">
        <v>0</v>
      </c>
      <c r="AI30" s="1139">
        <v>1</v>
      </c>
      <c r="AJ30" s="1134">
        <v>0</v>
      </c>
      <c r="AK30" s="1136">
        <v>0</v>
      </c>
      <c r="AL30" s="1134">
        <v>0</v>
      </c>
      <c r="AM30" s="1140">
        <v>0</v>
      </c>
      <c r="AN30" s="1014" t="s">
        <v>513</v>
      </c>
    </row>
    <row r="31" spans="1:43" ht="14.25" customHeight="1">
      <c r="A31" s="1042"/>
      <c r="B31" s="1045" t="s">
        <v>514</v>
      </c>
      <c r="C31" s="1940">
        <v>1</v>
      </c>
      <c r="D31" s="1134">
        <v>0</v>
      </c>
      <c r="E31" s="1134">
        <v>1</v>
      </c>
      <c r="F31" s="1134">
        <v>0</v>
      </c>
      <c r="G31" s="1134">
        <v>1</v>
      </c>
      <c r="H31" s="1134">
        <v>19</v>
      </c>
      <c r="I31" s="1134">
        <v>0</v>
      </c>
      <c r="J31" s="1134">
        <v>1</v>
      </c>
      <c r="K31" s="1134">
        <v>0</v>
      </c>
      <c r="L31" s="1134">
        <v>1</v>
      </c>
      <c r="M31" s="1135">
        <v>4</v>
      </c>
      <c r="N31" s="799">
        <f t="shared" si="0"/>
        <v>28</v>
      </c>
      <c r="O31" s="1136">
        <v>1</v>
      </c>
      <c r="P31" s="1135">
        <v>1</v>
      </c>
      <c r="Q31" s="1136">
        <v>0</v>
      </c>
      <c r="R31" s="1134">
        <v>0</v>
      </c>
      <c r="S31" s="1134">
        <v>0</v>
      </c>
      <c r="T31" s="1134">
        <v>0</v>
      </c>
      <c r="U31" s="1134">
        <v>0</v>
      </c>
      <c r="V31" s="1134">
        <v>0</v>
      </c>
      <c r="W31" s="1134">
        <v>2</v>
      </c>
      <c r="X31" s="1135">
        <v>0</v>
      </c>
      <c r="Y31" s="799">
        <f t="shared" si="1"/>
        <v>4</v>
      </c>
      <c r="Z31" s="1136">
        <v>3</v>
      </c>
      <c r="AA31" s="1134">
        <v>1</v>
      </c>
      <c r="AB31" s="1135">
        <v>1</v>
      </c>
      <c r="AC31" s="1136">
        <v>1</v>
      </c>
      <c r="AD31" s="1134">
        <v>6</v>
      </c>
      <c r="AE31" s="1135">
        <v>1</v>
      </c>
      <c r="AF31" s="1136">
        <v>0</v>
      </c>
      <c r="AG31" s="1134">
        <v>0</v>
      </c>
      <c r="AH31" s="1138">
        <v>0</v>
      </c>
      <c r="AI31" s="1139">
        <v>2</v>
      </c>
      <c r="AJ31" s="1134">
        <v>0</v>
      </c>
      <c r="AK31" s="1136">
        <v>1</v>
      </c>
      <c r="AL31" s="1134">
        <v>0</v>
      </c>
      <c r="AM31" s="1140">
        <v>0</v>
      </c>
      <c r="AN31" s="1014" t="s">
        <v>514</v>
      </c>
    </row>
    <row r="32" spans="1:43" ht="14.25" customHeight="1">
      <c r="A32" s="1042"/>
      <c r="B32" s="1045" t="s">
        <v>515</v>
      </c>
      <c r="C32" s="1940">
        <v>1</v>
      </c>
      <c r="D32" s="1134">
        <v>0</v>
      </c>
      <c r="E32" s="1134">
        <v>1</v>
      </c>
      <c r="F32" s="1134">
        <v>1</v>
      </c>
      <c r="G32" s="1134">
        <v>2</v>
      </c>
      <c r="H32" s="1134">
        <v>25</v>
      </c>
      <c r="I32" s="1134">
        <v>0</v>
      </c>
      <c r="J32" s="1134">
        <v>1</v>
      </c>
      <c r="K32" s="1134">
        <v>0</v>
      </c>
      <c r="L32" s="1134">
        <v>1</v>
      </c>
      <c r="M32" s="1135">
        <v>2</v>
      </c>
      <c r="N32" s="799">
        <f t="shared" si="0"/>
        <v>34</v>
      </c>
      <c r="O32" s="1136">
        <v>1</v>
      </c>
      <c r="P32" s="1135">
        <v>0</v>
      </c>
      <c r="Q32" s="1136">
        <v>0</v>
      </c>
      <c r="R32" s="1134">
        <v>0</v>
      </c>
      <c r="S32" s="1134">
        <v>0</v>
      </c>
      <c r="T32" s="1134">
        <v>0</v>
      </c>
      <c r="U32" s="1134">
        <v>0</v>
      </c>
      <c r="V32" s="1134">
        <v>0</v>
      </c>
      <c r="W32" s="1134">
        <v>0</v>
      </c>
      <c r="X32" s="1135">
        <v>0</v>
      </c>
      <c r="Y32" s="799">
        <f t="shared" si="1"/>
        <v>1</v>
      </c>
      <c r="Z32" s="1136">
        <v>3</v>
      </c>
      <c r="AA32" s="1134">
        <v>1</v>
      </c>
      <c r="AB32" s="1135">
        <v>1</v>
      </c>
      <c r="AC32" s="1136">
        <v>1</v>
      </c>
      <c r="AD32" s="1134">
        <v>6</v>
      </c>
      <c r="AE32" s="1135">
        <v>1</v>
      </c>
      <c r="AF32" s="1136">
        <v>0</v>
      </c>
      <c r="AG32" s="1134">
        <v>0</v>
      </c>
      <c r="AH32" s="1138">
        <v>0</v>
      </c>
      <c r="AI32" s="1139">
        <v>0</v>
      </c>
      <c r="AJ32" s="1134">
        <v>0</v>
      </c>
      <c r="AK32" s="1136">
        <v>0</v>
      </c>
      <c r="AL32" s="1134">
        <v>0</v>
      </c>
      <c r="AM32" s="1140">
        <v>0</v>
      </c>
      <c r="AN32" s="1014" t="s">
        <v>515</v>
      </c>
    </row>
    <row r="33" spans="1:40" ht="14.25" customHeight="1">
      <c r="A33" s="1042"/>
      <c r="B33" s="1045" t="s">
        <v>516</v>
      </c>
      <c r="C33" s="1940">
        <v>1</v>
      </c>
      <c r="D33" s="1134">
        <v>0</v>
      </c>
      <c r="E33" s="1134">
        <v>1</v>
      </c>
      <c r="F33" s="1134">
        <v>0</v>
      </c>
      <c r="G33" s="1134">
        <v>1</v>
      </c>
      <c r="H33" s="1134">
        <v>18</v>
      </c>
      <c r="I33" s="1134">
        <v>0</v>
      </c>
      <c r="J33" s="1134">
        <v>1</v>
      </c>
      <c r="K33" s="1134">
        <v>0</v>
      </c>
      <c r="L33" s="1134">
        <v>0</v>
      </c>
      <c r="M33" s="1135">
        <v>2</v>
      </c>
      <c r="N33" s="799">
        <f t="shared" si="0"/>
        <v>24</v>
      </c>
      <c r="O33" s="1136">
        <v>1</v>
      </c>
      <c r="P33" s="1135">
        <v>0</v>
      </c>
      <c r="Q33" s="1136">
        <v>0</v>
      </c>
      <c r="R33" s="1134">
        <v>0</v>
      </c>
      <c r="S33" s="1134">
        <v>0</v>
      </c>
      <c r="T33" s="1134">
        <v>0</v>
      </c>
      <c r="U33" s="1134">
        <v>0</v>
      </c>
      <c r="V33" s="1134">
        <v>0</v>
      </c>
      <c r="W33" s="1134">
        <v>0</v>
      </c>
      <c r="X33" s="1135">
        <v>0</v>
      </c>
      <c r="Y33" s="799">
        <f t="shared" si="1"/>
        <v>1</v>
      </c>
      <c r="Z33" s="1136">
        <v>3</v>
      </c>
      <c r="AA33" s="1134">
        <v>1</v>
      </c>
      <c r="AB33" s="1135">
        <v>1</v>
      </c>
      <c r="AC33" s="1136">
        <v>1</v>
      </c>
      <c r="AD33" s="1134">
        <v>6</v>
      </c>
      <c r="AE33" s="1135">
        <v>1</v>
      </c>
      <c r="AF33" s="1136">
        <v>0</v>
      </c>
      <c r="AG33" s="1134">
        <v>0</v>
      </c>
      <c r="AH33" s="1138">
        <v>0</v>
      </c>
      <c r="AI33" s="1139">
        <v>0</v>
      </c>
      <c r="AJ33" s="1134">
        <v>0</v>
      </c>
      <c r="AK33" s="1136">
        <v>1</v>
      </c>
      <c r="AL33" s="1134">
        <v>0</v>
      </c>
      <c r="AM33" s="1140">
        <v>0</v>
      </c>
      <c r="AN33" s="1014" t="s">
        <v>516</v>
      </c>
    </row>
    <row r="34" spans="1:40" ht="14.25" customHeight="1">
      <c r="A34" s="1042"/>
      <c r="B34" s="1045" t="s">
        <v>517</v>
      </c>
      <c r="C34" s="1940">
        <v>0</v>
      </c>
      <c r="D34" s="1134">
        <v>1</v>
      </c>
      <c r="E34" s="1134">
        <v>0</v>
      </c>
      <c r="F34" s="1134">
        <v>0</v>
      </c>
      <c r="G34" s="1134">
        <v>0</v>
      </c>
      <c r="H34" s="1134">
        <v>8</v>
      </c>
      <c r="I34" s="1134">
        <v>0</v>
      </c>
      <c r="J34" s="1134">
        <v>1</v>
      </c>
      <c r="K34" s="1134">
        <v>0</v>
      </c>
      <c r="L34" s="1134">
        <v>0</v>
      </c>
      <c r="M34" s="1135">
        <v>2</v>
      </c>
      <c r="N34" s="799">
        <f t="shared" si="0"/>
        <v>12</v>
      </c>
      <c r="O34" s="1136">
        <v>1</v>
      </c>
      <c r="P34" s="1135">
        <v>0</v>
      </c>
      <c r="Q34" s="1136">
        <v>0</v>
      </c>
      <c r="R34" s="1134">
        <v>0</v>
      </c>
      <c r="S34" s="1134">
        <v>0</v>
      </c>
      <c r="T34" s="1134">
        <v>0</v>
      </c>
      <c r="U34" s="1134">
        <v>0</v>
      </c>
      <c r="V34" s="1134">
        <v>0</v>
      </c>
      <c r="W34" s="1134">
        <v>0</v>
      </c>
      <c r="X34" s="1135">
        <v>0</v>
      </c>
      <c r="Y34" s="799">
        <f t="shared" si="1"/>
        <v>1</v>
      </c>
      <c r="Z34" s="1136">
        <v>3</v>
      </c>
      <c r="AA34" s="1134">
        <v>1</v>
      </c>
      <c r="AB34" s="1135">
        <v>1</v>
      </c>
      <c r="AC34" s="1136">
        <v>1</v>
      </c>
      <c r="AD34" s="1134">
        <v>5</v>
      </c>
      <c r="AE34" s="1135">
        <v>1</v>
      </c>
      <c r="AF34" s="1136">
        <v>0</v>
      </c>
      <c r="AG34" s="1134">
        <v>0</v>
      </c>
      <c r="AH34" s="1138">
        <v>0</v>
      </c>
      <c r="AI34" s="1139">
        <v>1</v>
      </c>
      <c r="AJ34" s="1134">
        <v>0</v>
      </c>
      <c r="AK34" s="1136">
        <v>0</v>
      </c>
      <c r="AL34" s="1134">
        <v>0</v>
      </c>
      <c r="AM34" s="1140">
        <v>0</v>
      </c>
      <c r="AN34" s="1014" t="s">
        <v>517</v>
      </c>
    </row>
    <row r="35" spans="1:40" ht="14.25" customHeight="1">
      <c r="A35" s="1042"/>
      <c r="B35" s="96" t="s">
        <v>518</v>
      </c>
      <c r="C35" s="1940">
        <v>1</v>
      </c>
      <c r="D35" s="1134">
        <v>0</v>
      </c>
      <c r="E35" s="1134">
        <v>1</v>
      </c>
      <c r="F35" s="1134">
        <v>1</v>
      </c>
      <c r="G35" s="1134">
        <v>1</v>
      </c>
      <c r="H35" s="1134">
        <v>29</v>
      </c>
      <c r="I35" s="1134">
        <v>0</v>
      </c>
      <c r="J35" s="1134">
        <v>1</v>
      </c>
      <c r="K35" s="1134">
        <v>0</v>
      </c>
      <c r="L35" s="1134">
        <v>1</v>
      </c>
      <c r="M35" s="1135">
        <v>5</v>
      </c>
      <c r="N35" s="799">
        <f t="shared" si="0"/>
        <v>40</v>
      </c>
      <c r="O35" s="1136">
        <v>1</v>
      </c>
      <c r="P35" s="1135">
        <v>0</v>
      </c>
      <c r="Q35" s="1136">
        <v>0</v>
      </c>
      <c r="R35" s="1134">
        <v>0</v>
      </c>
      <c r="S35" s="1134">
        <v>0</v>
      </c>
      <c r="T35" s="1134">
        <v>0</v>
      </c>
      <c r="U35" s="1134">
        <v>0</v>
      </c>
      <c r="V35" s="1134">
        <v>0</v>
      </c>
      <c r="W35" s="1134">
        <v>0</v>
      </c>
      <c r="X35" s="1135">
        <v>0</v>
      </c>
      <c r="Y35" s="799">
        <f t="shared" si="1"/>
        <v>1</v>
      </c>
      <c r="Z35" s="1136">
        <v>3</v>
      </c>
      <c r="AA35" s="1134">
        <v>1</v>
      </c>
      <c r="AB35" s="1135">
        <v>1</v>
      </c>
      <c r="AC35" s="1136">
        <v>1</v>
      </c>
      <c r="AD35" s="1134">
        <v>6</v>
      </c>
      <c r="AE35" s="1135">
        <v>1</v>
      </c>
      <c r="AF35" s="1136">
        <v>0</v>
      </c>
      <c r="AG35" s="1134">
        <v>0</v>
      </c>
      <c r="AH35" s="1138">
        <v>0</v>
      </c>
      <c r="AI35" s="1139">
        <v>1</v>
      </c>
      <c r="AJ35" s="1134">
        <v>0</v>
      </c>
      <c r="AK35" s="1136">
        <v>1</v>
      </c>
      <c r="AL35" s="1134">
        <v>0</v>
      </c>
      <c r="AM35" s="1140">
        <v>0</v>
      </c>
      <c r="AN35" s="1014" t="s">
        <v>518</v>
      </c>
    </row>
    <row r="36" spans="1:40" ht="14.25" customHeight="1">
      <c r="A36" s="1042"/>
      <c r="B36" s="96" t="s">
        <v>519</v>
      </c>
      <c r="C36" s="1940">
        <v>1</v>
      </c>
      <c r="D36" s="1134">
        <v>0</v>
      </c>
      <c r="E36" s="1134">
        <v>1</v>
      </c>
      <c r="F36" s="1134">
        <v>0</v>
      </c>
      <c r="G36" s="1134">
        <v>1</v>
      </c>
      <c r="H36" s="1134">
        <v>9</v>
      </c>
      <c r="I36" s="1134">
        <v>0</v>
      </c>
      <c r="J36" s="1134">
        <v>0</v>
      </c>
      <c r="K36" s="1134">
        <v>1</v>
      </c>
      <c r="L36" s="1134">
        <v>0</v>
      </c>
      <c r="M36" s="1135">
        <v>1</v>
      </c>
      <c r="N36" s="799">
        <f t="shared" si="0"/>
        <v>14</v>
      </c>
      <c r="O36" s="1136">
        <v>2</v>
      </c>
      <c r="P36" s="1135">
        <v>0</v>
      </c>
      <c r="Q36" s="1136">
        <v>0</v>
      </c>
      <c r="R36" s="1134">
        <v>0</v>
      </c>
      <c r="S36" s="1134">
        <v>0</v>
      </c>
      <c r="T36" s="1134">
        <v>0</v>
      </c>
      <c r="U36" s="1134">
        <v>0</v>
      </c>
      <c r="V36" s="1134">
        <v>0</v>
      </c>
      <c r="W36" s="1134">
        <v>0</v>
      </c>
      <c r="X36" s="1135">
        <v>0</v>
      </c>
      <c r="Y36" s="799">
        <f t="shared" si="1"/>
        <v>2</v>
      </c>
      <c r="Z36" s="1136">
        <v>3</v>
      </c>
      <c r="AA36" s="1134">
        <v>1</v>
      </c>
      <c r="AB36" s="1135">
        <v>1</v>
      </c>
      <c r="AC36" s="1136">
        <v>1</v>
      </c>
      <c r="AD36" s="1134">
        <v>6</v>
      </c>
      <c r="AE36" s="1135">
        <v>1</v>
      </c>
      <c r="AF36" s="1136">
        <v>0</v>
      </c>
      <c r="AG36" s="1134">
        <v>0</v>
      </c>
      <c r="AH36" s="1138">
        <v>1</v>
      </c>
      <c r="AI36" s="1139">
        <v>0</v>
      </c>
      <c r="AJ36" s="1134">
        <v>0</v>
      </c>
      <c r="AK36" s="1136">
        <v>0</v>
      </c>
      <c r="AL36" s="1134">
        <v>0</v>
      </c>
      <c r="AM36" s="1140">
        <v>0</v>
      </c>
      <c r="AN36" s="1014" t="s">
        <v>519</v>
      </c>
    </row>
    <row r="37" spans="1:40" ht="14.25" customHeight="1">
      <c r="A37" s="325"/>
      <c r="B37" s="96" t="s">
        <v>520</v>
      </c>
      <c r="C37" s="1940">
        <v>0</v>
      </c>
      <c r="D37" s="1134">
        <v>1</v>
      </c>
      <c r="E37" s="1134">
        <v>0</v>
      </c>
      <c r="F37" s="1134">
        <v>0</v>
      </c>
      <c r="G37" s="1134">
        <v>1</v>
      </c>
      <c r="H37" s="1134">
        <v>6</v>
      </c>
      <c r="I37" s="1134">
        <v>0</v>
      </c>
      <c r="J37" s="1134">
        <v>1</v>
      </c>
      <c r="K37" s="1134">
        <v>0</v>
      </c>
      <c r="L37" s="1134">
        <v>0</v>
      </c>
      <c r="M37" s="1135">
        <v>2</v>
      </c>
      <c r="N37" s="799">
        <f t="shared" si="0"/>
        <v>11</v>
      </c>
      <c r="O37" s="1136">
        <v>1</v>
      </c>
      <c r="P37" s="1135">
        <v>0</v>
      </c>
      <c r="Q37" s="1136">
        <v>0</v>
      </c>
      <c r="R37" s="1134">
        <v>0</v>
      </c>
      <c r="S37" s="1134">
        <v>0</v>
      </c>
      <c r="T37" s="1134">
        <v>0</v>
      </c>
      <c r="U37" s="1134">
        <v>0</v>
      </c>
      <c r="V37" s="1134">
        <v>0</v>
      </c>
      <c r="W37" s="1134">
        <v>0</v>
      </c>
      <c r="X37" s="1135">
        <v>0</v>
      </c>
      <c r="Y37" s="799">
        <f t="shared" si="1"/>
        <v>1</v>
      </c>
      <c r="Z37" s="1136">
        <v>3</v>
      </c>
      <c r="AA37" s="1134">
        <v>1</v>
      </c>
      <c r="AB37" s="1135">
        <v>1</v>
      </c>
      <c r="AC37" s="1136">
        <v>1</v>
      </c>
      <c r="AD37" s="1134">
        <v>4</v>
      </c>
      <c r="AE37" s="1135">
        <v>1</v>
      </c>
      <c r="AF37" s="1136">
        <v>0</v>
      </c>
      <c r="AG37" s="1134">
        <v>1</v>
      </c>
      <c r="AH37" s="1138">
        <v>0</v>
      </c>
      <c r="AI37" s="1139">
        <v>1</v>
      </c>
      <c r="AJ37" s="1134">
        <v>0</v>
      </c>
      <c r="AK37" s="1136">
        <v>0</v>
      </c>
      <c r="AL37" s="1134">
        <v>0</v>
      </c>
      <c r="AM37" s="1140">
        <v>0</v>
      </c>
      <c r="AN37" s="1014" t="s">
        <v>520</v>
      </c>
    </row>
    <row r="38" spans="1:40" ht="14.25" customHeight="1">
      <c r="A38" s="1042"/>
      <c r="B38" s="96" t="s">
        <v>521</v>
      </c>
      <c r="C38" s="1940">
        <v>1</v>
      </c>
      <c r="D38" s="1134">
        <v>0</v>
      </c>
      <c r="E38" s="1134">
        <v>1</v>
      </c>
      <c r="F38" s="1134">
        <v>0</v>
      </c>
      <c r="G38" s="1134">
        <v>0</v>
      </c>
      <c r="H38" s="1134">
        <v>4</v>
      </c>
      <c r="I38" s="1134">
        <v>0</v>
      </c>
      <c r="J38" s="1134">
        <v>1</v>
      </c>
      <c r="K38" s="1134">
        <v>0</v>
      </c>
      <c r="L38" s="1134">
        <v>0</v>
      </c>
      <c r="M38" s="1135">
        <v>0</v>
      </c>
      <c r="N38" s="799">
        <f t="shared" si="0"/>
        <v>7</v>
      </c>
      <c r="O38" s="1136">
        <v>2</v>
      </c>
      <c r="P38" s="1135">
        <v>0</v>
      </c>
      <c r="Q38" s="1136">
        <v>0</v>
      </c>
      <c r="R38" s="1134">
        <v>0</v>
      </c>
      <c r="S38" s="1134">
        <v>0</v>
      </c>
      <c r="T38" s="1134">
        <v>0</v>
      </c>
      <c r="U38" s="1134">
        <v>0</v>
      </c>
      <c r="V38" s="1134">
        <v>0</v>
      </c>
      <c r="W38" s="1134">
        <v>0</v>
      </c>
      <c r="X38" s="1135">
        <v>0</v>
      </c>
      <c r="Y38" s="799">
        <f t="shared" si="1"/>
        <v>2</v>
      </c>
      <c r="Z38" s="1136">
        <v>3</v>
      </c>
      <c r="AA38" s="1134">
        <v>1</v>
      </c>
      <c r="AB38" s="1135">
        <v>1</v>
      </c>
      <c r="AC38" s="1136">
        <v>1</v>
      </c>
      <c r="AD38" s="1134">
        <v>3</v>
      </c>
      <c r="AE38" s="1135">
        <v>1</v>
      </c>
      <c r="AF38" s="1136">
        <v>0</v>
      </c>
      <c r="AG38" s="1134">
        <v>0</v>
      </c>
      <c r="AH38" s="1138">
        <v>0</v>
      </c>
      <c r="AI38" s="1139">
        <v>0</v>
      </c>
      <c r="AJ38" s="1134">
        <v>0</v>
      </c>
      <c r="AK38" s="1136">
        <v>0</v>
      </c>
      <c r="AL38" s="1134">
        <v>0</v>
      </c>
      <c r="AM38" s="1140">
        <v>0</v>
      </c>
      <c r="AN38" s="1014" t="s">
        <v>521</v>
      </c>
    </row>
    <row r="39" spans="1:40" ht="14.25" customHeight="1">
      <c r="A39" s="1042"/>
      <c r="B39" s="96" t="s">
        <v>702</v>
      </c>
      <c r="C39" s="1941">
        <v>1</v>
      </c>
      <c r="D39" s="1141">
        <v>0</v>
      </c>
      <c r="E39" s="1141">
        <v>1</v>
      </c>
      <c r="F39" s="1141">
        <v>0</v>
      </c>
      <c r="G39" s="1141">
        <v>1</v>
      </c>
      <c r="H39" s="1141">
        <v>6</v>
      </c>
      <c r="I39" s="1141">
        <v>0</v>
      </c>
      <c r="J39" s="1141">
        <v>1</v>
      </c>
      <c r="K39" s="1141">
        <v>0</v>
      </c>
      <c r="L39" s="1141">
        <v>0</v>
      </c>
      <c r="M39" s="1142">
        <v>0</v>
      </c>
      <c r="N39" s="800">
        <f t="shared" si="0"/>
        <v>10</v>
      </c>
      <c r="O39" s="1143">
        <v>1</v>
      </c>
      <c r="P39" s="1142">
        <v>0</v>
      </c>
      <c r="Q39" s="1136">
        <v>0</v>
      </c>
      <c r="R39" s="1134">
        <v>0</v>
      </c>
      <c r="S39" s="1134">
        <v>0</v>
      </c>
      <c r="T39" s="1134">
        <v>0</v>
      </c>
      <c r="U39" s="1141">
        <v>0</v>
      </c>
      <c r="V39" s="1141">
        <v>0</v>
      </c>
      <c r="W39" s="1141">
        <v>0</v>
      </c>
      <c r="X39" s="1142">
        <v>0</v>
      </c>
      <c r="Y39" s="800">
        <f t="shared" si="1"/>
        <v>1</v>
      </c>
      <c r="Z39" s="1143">
        <v>3</v>
      </c>
      <c r="AA39" s="1141">
        <v>1</v>
      </c>
      <c r="AB39" s="1142">
        <v>1</v>
      </c>
      <c r="AC39" s="1143">
        <v>1</v>
      </c>
      <c r="AD39" s="1141">
        <v>4</v>
      </c>
      <c r="AE39" s="1142">
        <v>1</v>
      </c>
      <c r="AF39" s="1143">
        <v>0</v>
      </c>
      <c r="AG39" s="1141">
        <v>0</v>
      </c>
      <c r="AH39" s="1144">
        <v>0</v>
      </c>
      <c r="AI39" s="1145">
        <v>0</v>
      </c>
      <c r="AJ39" s="1141">
        <v>0</v>
      </c>
      <c r="AK39" s="1143">
        <v>0</v>
      </c>
      <c r="AL39" s="1141">
        <v>0</v>
      </c>
      <c r="AM39" s="1146">
        <v>0</v>
      </c>
      <c r="AN39" s="151" t="s">
        <v>522</v>
      </c>
    </row>
    <row r="40" spans="1:40" ht="14.25" customHeight="1" thickBot="1">
      <c r="A40" s="326" t="s">
        <v>523</v>
      </c>
      <c r="B40" s="327"/>
      <c r="C40" s="801">
        <f t="shared" ref="C40:X40" si="2">SUM(C5:C39)</f>
        <v>32</v>
      </c>
      <c r="D40" s="802">
        <f t="shared" si="2"/>
        <v>3</v>
      </c>
      <c r="E40" s="802">
        <f t="shared" si="2"/>
        <v>33</v>
      </c>
      <c r="F40" s="802">
        <f t="shared" si="2"/>
        <v>9</v>
      </c>
      <c r="G40" s="802">
        <f t="shared" si="2"/>
        <v>35</v>
      </c>
      <c r="H40" s="802">
        <f t="shared" si="2"/>
        <v>687</v>
      </c>
      <c r="I40" s="802">
        <f t="shared" si="2"/>
        <v>0</v>
      </c>
      <c r="J40" s="802">
        <f t="shared" si="2"/>
        <v>34</v>
      </c>
      <c r="K40" s="802">
        <f t="shared" si="2"/>
        <v>7</v>
      </c>
      <c r="L40" s="802">
        <f t="shared" si="2"/>
        <v>13</v>
      </c>
      <c r="M40" s="803">
        <f t="shared" si="2"/>
        <v>94</v>
      </c>
      <c r="N40" s="804">
        <f t="shared" si="2"/>
        <v>947</v>
      </c>
      <c r="O40" s="805">
        <f t="shared" si="2"/>
        <v>45</v>
      </c>
      <c r="P40" s="803">
        <f t="shared" si="2"/>
        <v>2</v>
      </c>
      <c r="Q40" s="806">
        <f t="shared" si="2"/>
        <v>0</v>
      </c>
      <c r="R40" s="807">
        <f t="shared" si="2"/>
        <v>1</v>
      </c>
      <c r="S40" s="807">
        <f t="shared" si="2"/>
        <v>0</v>
      </c>
      <c r="T40" s="807">
        <f t="shared" si="2"/>
        <v>0</v>
      </c>
      <c r="U40" s="802">
        <f t="shared" si="2"/>
        <v>0</v>
      </c>
      <c r="V40" s="802">
        <f t="shared" si="2"/>
        <v>7</v>
      </c>
      <c r="W40" s="802">
        <f t="shared" si="2"/>
        <v>6</v>
      </c>
      <c r="X40" s="803">
        <f t="shared" si="2"/>
        <v>0</v>
      </c>
      <c r="Y40" s="804">
        <f t="shared" si="1"/>
        <v>61</v>
      </c>
      <c r="Z40" s="805">
        <f t="shared" ref="Z40:AM40" si="3">SUM(Z5:Z39)</f>
        <v>105</v>
      </c>
      <c r="AA40" s="802">
        <f t="shared" si="3"/>
        <v>37</v>
      </c>
      <c r="AB40" s="803">
        <f t="shared" si="3"/>
        <v>35</v>
      </c>
      <c r="AC40" s="805">
        <f t="shared" si="3"/>
        <v>35</v>
      </c>
      <c r="AD40" s="802">
        <f t="shared" si="3"/>
        <v>197</v>
      </c>
      <c r="AE40" s="803">
        <f t="shared" si="3"/>
        <v>35</v>
      </c>
      <c r="AF40" s="805">
        <f t="shared" si="3"/>
        <v>0</v>
      </c>
      <c r="AG40" s="802">
        <f t="shared" si="3"/>
        <v>2</v>
      </c>
      <c r="AH40" s="808">
        <f t="shared" si="3"/>
        <v>4</v>
      </c>
      <c r="AI40" s="809">
        <f t="shared" si="3"/>
        <v>42</v>
      </c>
      <c r="AJ40" s="802">
        <f>SUM(AJ5:AJ39)</f>
        <v>0</v>
      </c>
      <c r="AK40" s="805">
        <f t="shared" si="3"/>
        <v>6</v>
      </c>
      <c r="AL40" s="802">
        <f t="shared" si="3"/>
        <v>0</v>
      </c>
      <c r="AM40" s="810">
        <f t="shared" si="3"/>
        <v>8</v>
      </c>
      <c r="AN40" s="1005" t="s">
        <v>523</v>
      </c>
    </row>
    <row r="41" spans="1:40" ht="14.25" customHeight="1">
      <c r="A41" s="1042" t="s">
        <v>524</v>
      </c>
      <c r="B41" s="305" t="s">
        <v>526</v>
      </c>
      <c r="C41" s="1942">
        <v>1</v>
      </c>
      <c r="D41" s="1137">
        <v>0</v>
      </c>
      <c r="E41" s="1137">
        <v>1</v>
      </c>
      <c r="F41" s="1137">
        <v>0</v>
      </c>
      <c r="G41" s="1137">
        <v>0</v>
      </c>
      <c r="H41" s="1137">
        <v>7</v>
      </c>
      <c r="I41" s="1137">
        <v>0</v>
      </c>
      <c r="J41" s="1137">
        <v>1</v>
      </c>
      <c r="K41" s="1137">
        <v>0</v>
      </c>
      <c r="L41" s="1137">
        <v>0</v>
      </c>
      <c r="M41" s="1147">
        <v>0</v>
      </c>
      <c r="N41" s="811">
        <f t="shared" ref="N41:N73" si="4">SUM(C41:M41)</f>
        <v>10</v>
      </c>
      <c r="O41" s="1148">
        <v>2</v>
      </c>
      <c r="P41" s="1147">
        <v>0</v>
      </c>
      <c r="Q41" s="1148">
        <v>0</v>
      </c>
      <c r="R41" s="1137">
        <v>0</v>
      </c>
      <c r="S41" s="1137">
        <v>1</v>
      </c>
      <c r="T41" s="1137">
        <v>0</v>
      </c>
      <c r="U41" s="1137">
        <v>0</v>
      </c>
      <c r="V41" s="1137">
        <v>0</v>
      </c>
      <c r="W41" s="1137">
        <v>1</v>
      </c>
      <c r="X41" s="1147">
        <v>0</v>
      </c>
      <c r="Y41" s="811">
        <f t="shared" si="1"/>
        <v>4</v>
      </c>
      <c r="Z41" s="1148">
        <v>3</v>
      </c>
      <c r="AA41" s="1137">
        <v>1</v>
      </c>
      <c r="AB41" s="1147">
        <v>1</v>
      </c>
      <c r="AC41" s="1148">
        <v>1</v>
      </c>
      <c r="AD41" s="1137">
        <v>4</v>
      </c>
      <c r="AE41" s="1147">
        <v>1</v>
      </c>
      <c r="AF41" s="1148">
        <v>0</v>
      </c>
      <c r="AG41" s="1137">
        <v>0</v>
      </c>
      <c r="AH41" s="1149">
        <v>0</v>
      </c>
      <c r="AI41" s="1150">
        <v>0</v>
      </c>
      <c r="AJ41" s="1137">
        <v>0</v>
      </c>
      <c r="AK41" s="1148">
        <v>0</v>
      </c>
      <c r="AL41" s="1134">
        <v>0</v>
      </c>
      <c r="AM41" s="1140">
        <v>0</v>
      </c>
      <c r="AN41" s="1014" t="s">
        <v>526</v>
      </c>
    </row>
    <row r="42" spans="1:40" ht="14.25" customHeight="1">
      <c r="A42" s="263">
        <v>33</v>
      </c>
      <c r="B42" s="1045" t="s">
        <v>527</v>
      </c>
      <c r="C42" s="1940">
        <v>1</v>
      </c>
      <c r="D42" s="1134">
        <v>0</v>
      </c>
      <c r="E42" s="1134">
        <v>1</v>
      </c>
      <c r="F42" s="1134">
        <v>0</v>
      </c>
      <c r="G42" s="1134">
        <v>1</v>
      </c>
      <c r="H42" s="1134">
        <v>24</v>
      </c>
      <c r="I42" s="1134">
        <v>0</v>
      </c>
      <c r="J42" s="1134">
        <v>1</v>
      </c>
      <c r="K42" s="1134">
        <v>1</v>
      </c>
      <c r="L42" s="1134">
        <v>0</v>
      </c>
      <c r="M42" s="1135">
        <v>4</v>
      </c>
      <c r="N42" s="799">
        <f t="shared" si="4"/>
        <v>33</v>
      </c>
      <c r="O42" s="1136">
        <v>2</v>
      </c>
      <c r="P42" s="1135">
        <v>0</v>
      </c>
      <c r="Q42" s="1136">
        <v>0</v>
      </c>
      <c r="R42" s="1134">
        <v>1</v>
      </c>
      <c r="S42" s="1134">
        <v>1</v>
      </c>
      <c r="T42" s="1134">
        <v>0</v>
      </c>
      <c r="U42" s="1134">
        <v>0</v>
      </c>
      <c r="V42" s="1134">
        <v>0</v>
      </c>
      <c r="W42" s="1134">
        <v>1</v>
      </c>
      <c r="X42" s="1135">
        <v>0</v>
      </c>
      <c r="Y42" s="799">
        <f t="shared" si="1"/>
        <v>5</v>
      </c>
      <c r="Z42" s="1136">
        <v>3</v>
      </c>
      <c r="AA42" s="1134">
        <v>1</v>
      </c>
      <c r="AB42" s="1135">
        <v>1</v>
      </c>
      <c r="AC42" s="1136">
        <v>1</v>
      </c>
      <c r="AD42" s="1134">
        <v>2</v>
      </c>
      <c r="AE42" s="1135">
        <v>1</v>
      </c>
      <c r="AF42" s="1136">
        <v>0</v>
      </c>
      <c r="AG42" s="1134">
        <v>0</v>
      </c>
      <c r="AH42" s="1138">
        <v>0</v>
      </c>
      <c r="AI42" s="1139">
        <v>2</v>
      </c>
      <c r="AJ42" s="1134">
        <v>0</v>
      </c>
      <c r="AK42" s="1136">
        <v>0</v>
      </c>
      <c r="AL42" s="1151">
        <v>0</v>
      </c>
      <c r="AM42" s="1140">
        <v>0</v>
      </c>
      <c r="AN42" s="1014" t="s">
        <v>527</v>
      </c>
    </row>
    <row r="43" spans="1:40" ht="14.25" customHeight="1">
      <c r="A43" s="269" t="s">
        <v>528</v>
      </c>
      <c r="B43" s="1045" t="s">
        <v>529</v>
      </c>
      <c r="C43" s="1940">
        <v>1</v>
      </c>
      <c r="D43" s="1134">
        <v>0</v>
      </c>
      <c r="E43" s="1134">
        <v>1</v>
      </c>
      <c r="F43" s="1134">
        <v>1</v>
      </c>
      <c r="G43" s="1134">
        <v>2</v>
      </c>
      <c r="H43" s="1134">
        <v>34</v>
      </c>
      <c r="I43" s="1134">
        <v>0</v>
      </c>
      <c r="J43" s="1134">
        <v>2</v>
      </c>
      <c r="K43" s="1134">
        <v>0</v>
      </c>
      <c r="L43" s="1134">
        <v>0</v>
      </c>
      <c r="M43" s="1135">
        <v>6</v>
      </c>
      <c r="N43" s="799">
        <f t="shared" si="4"/>
        <v>47</v>
      </c>
      <c r="O43" s="1136">
        <v>2</v>
      </c>
      <c r="P43" s="1135">
        <v>0</v>
      </c>
      <c r="Q43" s="1136">
        <v>0</v>
      </c>
      <c r="R43" s="1134">
        <v>1</v>
      </c>
      <c r="S43" s="1134">
        <v>1</v>
      </c>
      <c r="T43" s="1134">
        <v>0</v>
      </c>
      <c r="U43" s="1134">
        <v>0</v>
      </c>
      <c r="V43" s="1134">
        <v>0</v>
      </c>
      <c r="W43" s="1134">
        <v>1</v>
      </c>
      <c r="X43" s="1135">
        <v>0</v>
      </c>
      <c r="Y43" s="799">
        <f t="shared" si="1"/>
        <v>5</v>
      </c>
      <c r="Z43" s="1136">
        <v>2</v>
      </c>
      <c r="AA43" s="1134">
        <v>2</v>
      </c>
      <c r="AB43" s="1135">
        <v>1</v>
      </c>
      <c r="AC43" s="1136">
        <v>1</v>
      </c>
      <c r="AD43" s="1134">
        <v>6</v>
      </c>
      <c r="AE43" s="1135">
        <v>1</v>
      </c>
      <c r="AF43" s="1136">
        <v>0</v>
      </c>
      <c r="AG43" s="1134">
        <v>1</v>
      </c>
      <c r="AH43" s="1138">
        <v>0</v>
      </c>
      <c r="AI43" s="1139">
        <v>4</v>
      </c>
      <c r="AJ43" s="1134">
        <v>0</v>
      </c>
      <c r="AK43" s="1136">
        <v>0</v>
      </c>
      <c r="AL43" s="1151">
        <v>0</v>
      </c>
      <c r="AM43" s="1140">
        <v>0</v>
      </c>
      <c r="AN43" s="1014" t="s">
        <v>529</v>
      </c>
    </row>
    <row r="44" spans="1:40" ht="14.25" customHeight="1">
      <c r="A44" s="1042"/>
      <c r="B44" s="1045" t="s">
        <v>530</v>
      </c>
      <c r="C44" s="1940">
        <v>1</v>
      </c>
      <c r="D44" s="1134">
        <v>0</v>
      </c>
      <c r="E44" s="1134">
        <v>1</v>
      </c>
      <c r="F44" s="1134">
        <v>0</v>
      </c>
      <c r="G44" s="1134">
        <v>1</v>
      </c>
      <c r="H44" s="1134">
        <v>19</v>
      </c>
      <c r="I44" s="1134">
        <v>0</v>
      </c>
      <c r="J44" s="1134">
        <v>1</v>
      </c>
      <c r="K44" s="1134">
        <v>0</v>
      </c>
      <c r="L44" s="1134">
        <v>0</v>
      </c>
      <c r="M44" s="1135">
        <v>4</v>
      </c>
      <c r="N44" s="799">
        <f t="shared" si="4"/>
        <v>27</v>
      </c>
      <c r="O44" s="1136">
        <v>1</v>
      </c>
      <c r="P44" s="1135">
        <v>0</v>
      </c>
      <c r="Q44" s="1136">
        <v>0</v>
      </c>
      <c r="R44" s="1134">
        <v>1</v>
      </c>
      <c r="S44" s="1134">
        <v>1</v>
      </c>
      <c r="T44" s="1134">
        <v>0</v>
      </c>
      <c r="U44" s="1134">
        <v>0</v>
      </c>
      <c r="V44" s="1134">
        <v>0</v>
      </c>
      <c r="W44" s="1134">
        <v>1</v>
      </c>
      <c r="X44" s="1135">
        <v>3</v>
      </c>
      <c r="Y44" s="799">
        <f t="shared" si="1"/>
        <v>7</v>
      </c>
      <c r="Z44" s="1136">
        <v>3</v>
      </c>
      <c r="AA44" s="1134">
        <v>1</v>
      </c>
      <c r="AB44" s="1135">
        <v>1</v>
      </c>
      <c r="AC44" s="1136">
        <v>1</v>
      </c>
      <c r="AD44" s="1134">
        <v>6</v>
      </c>
      <c r="AE44" s="1135">
        <v>1</v>
      </c>
      <c r="AF44" s="1136">
        <v>0</v>
      </c>
      <c r="AG44" s="1134">
        <v>0</v>
      </c>
      <c r="AH44" s="1138">
        <v>0</v>
      </c>
      <c r="AI44" s="1139">
        <v>2</v>
      </c>
      <c r="AJ44" s="1134">
        <v>0</v>
      </c>
      <c r="AK44" s="1136">
        <v>0</v>
      </c>
      <c r="AL44" s="1151">
        <v>0</v>
      </c>
      <c r="AM44" s="1140">
        <v>0</v>
      </c>
      <c r="AN44" s="1014" t="s">
        <v>530</v>
      </c>
    </row>
    <row r="45" spans="1:40" ht="14.25" customHeight="1">
      <c r="A45" s="1042"/>
      <c r="B45" s="1045" t="s">
        <v>531</v>
      </c>
      <c r="C45" s="1940">
        <v>0</v>
      </c>
      <c r="D45" s="1134">
        <v>0</v>
      </c>
      <c r="E45" s="1134">
        <v>1</v>
      </c>
      <c r="F45" s="1134">
        <v>0</v>
      </c>
      <c r="G45" s="1134">
        <v>1</v>
      </c>
      <c r="H45" s="1134">
        <v>7</v>
      </c>
      <c r="I45" s="1134">
        <v>0</v>
      </c>
      <c r="J45" s="1134">
        <v>0</v>
      </c>
      <c r="K45" s="1134">
        <v>0</v>
      </c>
      <c r="L45" s="1134">
        <v>0</v>
      </c>
      <c r="M45" s="1135">
        <v>1</v>
      </c>
      <c r="N45" s="799">
        <f t="shared" si="4"/>
        <v>10</v>
      </c>
      <c r="O45" s="1136">
        <v>1</v>
      </c>
      <c r="P45" s="1135">
        <v>0</v>
      </c>
      <c r="Q45" s="1136">
        <v>1</v>
      </c>
      <c r="R45" s="1134">
        <v>1</v>
      </c>
      <c r="S45" s="1134">
        <v>1</v>
      </c>
      <c r="T45" s="1134">
        <v>0</v>
      </c>
      <c r="U45" s="1134">
        <v>0</v>
      </c>
      <c r="V45" s="1134">
        <v>0</v>
      </c>
      <c r="W45" s="1134">
        <v>1</v>
      </c>
      <c r="X45" s="1135">
        <v>0</v>
      </c>
      <c r="Y45" s="799">
        <f t="shared" si="1"/>
        <v>5</v>
      </c>
      <c r="Z45" s="1136">
        <v>3</v>
      </c>
      <c r="AA45" s="1134">
        <v>1</v>
      </c>
      <c r="AB45" s="1135">
        <v>1</v>
      </c>
      <c r="AC45" s="1136">
        <v>1</v>
      </c>
      <c r="AD45" s="1134">
        <v>0</v>
      </c>
      <c r="AE45" s="1135">
        <v>0</v>
      </c>
      <c r="AF45" s="1136">
        <v>0</v>
      </c>
      <c r="AG45" s="1134">
        <v>0</v>
      </c>
      <c r="AH45" s="1138">
        <v>0</v>
      </c>
      <c r="AI45" s="1139">
        <v>1</v>
      </c>
      <c r="AJ45" s="1134">
        <v>0</v>
      </c>
      <c r="AK45" s="1136">
        <v>0</v>
      </c>
      <c r="AL45" s="1151">
        <v>0</v>
      </c>
      <c r="AM45" s="1140">
        <v>0</v>
      </c>
      <c r="AN45" s="1014" t="s">
        <v>531</v>
      </c>
    </row>
    <row r="46" spans="1:40" ht="14.25" customHeight="1">
      <c r="A46" s="1042"/>
      <c r="B46" s="1045" t="s">
        <v>532</v>
      </c>
      <c r="C46" s="1940">
        <v>1</v>
      </c>
      <c r="D46" s="1134">
        <v>0</v>
      </c>
      <c r="E46" s="1134">
        <v>1</v>
      </c>
      <c r="F46" s="1134">
        <v>0</v>
      </c>
      <c r="G46" s="1134">
        <v>0</v>
      </c>
      <c r="H46" s="1134">
        <v>4</v>
      </c>
      <c r="I46" s="1134">
        <v>0</v>
      </c>
      <c r="J46" s="1134">
        <v>0</v>
      </c>
      <c r="K46" s="1134">
        <v>1</v>
      </c>
      <c r="L46" s="1134">
        <v>0</v>
      </c>
      <c r="M46" s="1135">
        <v>0</v>
      </c>
      <c r="N46" s="799">
        <f t="shared" si="4"/>
        <v>7</v>
      </c>
      <c r="O46" s="1136">
        <v>1</v>
      </c>
      <c r="P46" s="1135">
        <v>0</v>
      </c>
      <c r="Q46" s="1136">
        <v>0</v>
      </c>
      <c r="R46" s="1134">
        <v>0</v>
      </c>
      <c r="S46" s="1134">
        <v>0</v>
      </c>
      <c r="T46" s="1134">
        <v>0</v>
      </c>
      <c r="U46" s="1134">
        <v>0</v>
      </c>
      <c r="V46" s="1134">
        <v>1</v>
      </c>
      <c r="W46" s="1134">
        <v>1</v>
      </c>
      <c r="X46" s="1135">
        <v>1</v>
      </c>
      <c r="Y46" s="799">
        <f t="shared" si="1"/>
        <v>4</v>
      </c>
      <c r="Z46" s="1136">
        <v>3</v>
      </c>
      <c r="AA46" s="1134">
        <v>1</v>
      </c>
      <c r="AB46" s="1135">
        <v>1</v>
      </c>
      <c r="AC46" s="1136">
        <v>1</v>
      </c>
      <c r="AD46" s="1134">
        <v>0</v>
      </c>
      <c r="AE46" s="1135">
        <v>1</v>
      </c>
      <c r="AF46" s="1136">
        <v>0</v>
      </c>
      <c r="AG46" s="1134">
        <v>0</v>
      </c>
      <c r="AH46" s="1138">
        <v>0</v>
      </c>
      <c r="AI46" s="1139">
        <v>0</v>
      </c>
      <c r="AJ46" s="1134">
        <v>0</v>
      </c>
      <c r="AK46" s="1136">
        <v>0</v>
      </c>
      <c r="AL46" s="1151">
        <v>0</v>
      </c>
      <c r="AM46" s="1140">
        <v>0</v>
      </c>
      <c r="AN46" s="1014" t="s">
        <v>532</v>
      </c>
    </row>
    <row r="47" spans="1:40" ht="14.25" customHeight="1">
      <c r="A47" s="1042"/>
      <c r="B47" s="1045" t="s">
        <v>533</v>
      </c>
      <c r="C47" s="1940">
        <v>1</v>
      </c>
      <c r="D47" s="1134">
        <v>0</v>
      </c>
      <c r="E47" s="1134">
        <v>1</v>
      </c>
      <c r="F47" s="1134">
        <v>0</v>
      </c>
      <c r="G47" s="1134">
        <v>1</v>
      </c>
      <c r="H47" s="1134">
        <v>16</v>
      </c>
      <c r="I47" s="1134">
        <v>0</v>
      </c>
      <c r="J47" s="1134">
        <v>1</v>
      </c>
      <c r="K47" s="1134">
        <v>0</v>
      </c>
      <c r="L47" s="1134">
        <v>0</v>
      </c>
      <c r="M47" s="1135">
        <v>2</v>
      </c>
      <c r="N47" s="799">
        <f t="shared" si="4"/>
        <v>22</v>
      </c>
      <c r="O47" s="1136">
        <v>2</v>
      </c>
      <c r="P47" s="1135">
        <v>0</v>
      </c>
      <c r="Q47" s="1136">
        <v>0</v>
      </c>
      <c r="R47" s="1134">
        <v>1</v>
      </c>
      <c r="S47" s="1134">
        <v>1</v>
      </c>
      <c r="T47" s="1134">
        <v>0</v>
      </c>
      <c r="U47" s="1134">
        <v>0</v>
      </c>
      <c r="V47" s="1134">
        <v>0</v>
      </c>
      <c r="W47" s="1134">
        <v>1</v>
      </c>
      <c r="X47" s="1135">
        <v>2</v>
      </c>
      <c r="Y47" s="799">
        <f t="shared" si="1"/>
        <v>7</v>
      </c>
      <c r="Z47" s="1136">
        <v>3</v>
      </c>
      <c r="AA47" s="1134">
        <v>1</v>
      </c>
      <c r="AB47" s="1135">
        <v>1</v>
      </c>
      <c r="AC47" s="1136">
        <v>1</v>
      </c>
      <c r="AD47" s="1134">
        <v>6</v>
      </c>
      <c r="AE47" s="1135">
        <v>1</v>
      </c>
      <c r="AF47" s="1136">
        <v>0</v>
      </c>
      <c r="AG47" s="1134">
        <v>0</v>
      </c>
      <c r="AH47" s="1138">
        <v>0</v>
      </c>
      <c r="AI47" s="1139">
        <v>0</v>
      </c>
      <c r="AJ47" s="1134">
        <v>0</v>
      </c>
      <c r="AK47" s="1136">
        <v>0</v>
      </c>
      <c r="AL47" s="1151">
        <v>0</v>
      </c>
      <c r="AM47" s="1140">
        <v>0</v>
      </c>
      <c r="AN47" s="1014" t="s">
        <v>533</v>
      </c>
    </row>
    <row r="48" spans="1:40" ht="14.25" customHeight="1">
      <c r="A48" s="1042"/>
      <c r="B48" s="1045" t="s">
        <v>534</v>
      </c>
      <c r="C48" s="1940">
        <v>1</v>
      </c>
      <c r="D48" s="1134">
        <v>0</v>
      </c>
      <c r="E48" s="1134">
        <v>2</v>
      </c>
      <c r="F48" s="1134">
        <v>1</v>
      </c>
      <c r="G48" s="1134">
        <v>3</v>
      </c>
      <c r="H48" s="1134">
        <v>48</v>
      </c>
      <c r="I48" s="1134">
        <v>0</v>
      </c>
      <c r="J48" s="1134">
        <v>2</v>
      </c>
      <c r="K48" s="1134">
        <v>1</v>
      </c>
      <c r="L48" s="1134">
        <v>0</v>
      </c>
      <c r="M48" s="1135">
        <v>5</v>
      </c>
      <c r="N48" s="799">
        <f t="shared" si="4"/>
        <v>63</v>
      </c>
      <c r="O48" s="1136">
        <v>2</v>
      </c>
      <c r="P48" s="1135">
        <v>0</v>
      </c>
      <c r="Q48" s="1136">
        <v>0</v>
      </c>
      <c r="R48" s="1134">
        <v>1</v>
      </c>
      <c r="S48" s="1134">
        <v>1</v>
      </c>
      <c r="T48" s="1134">
        <v>0</v>
      </c>
      <c r="U48" s="1134">
        <v>0</v>
      </c>
      <c r="V48" s="1134">
        <v>0</v>
      </c>
      <c r="W48" s="1134">
        <v>1</v>
      </c>
      <c r="X48" s="1135">
        <v>0</v>
      </c>
      <c r="Y48" s="799">
        <f t="shared" si="1"/>
        <v>5</v>
      </c>
      <c r="Z48" s="1136">
        <v>4</v>
      </c>
      <c r="AA48" s="1134">
        <v>2</v>
      </c>
      <c r="AB48" s="1135">
        <v>1</v>
      </c>
      <c r="AC48" s="1136">
        <v>1</v>
      </c>
      <c r="AD48" s="1134">
        <v>6</v>
      </c>
      <c r="AE48" s="1135">
        <v>1</v>
      </c>
      <c r="AF48" s="1136">
        <v>0</v>
      </c>
      <c r="AG48" s="1134">
        <v>0</v>
      </c>
      <c r="AH48" s="1138">
        <v>1</v>
      </c>
      <c r="AI48" s="1139">
        <v>2</v>
      </c>
      <c r="AJ48" s="1134">
        <v>0</v>
      </c>
      <c r="AK48" s="1136">
        <v>0</v>
      </c>
      <c r="AL48" s="1151">
        <v>0</v>
      </c>
      <c r="AM48" s="1140">
        <v>0</v>
      </c>
      <c r="AN48" s="1014" t="s">
        <v>534</v>
      </c>
    </row>
    <row r="49" spans="1:41" ht="14.25" customHeight="1">
      <c r="A49" s="1042"/>
      <c r="B49" s="1045" t="s">
        <v>535</v>
      </c>
      <c r="C49" s="1940">
        <v>1</v>
      </c>
      <c r="D49" s="1134">
        <v>0</v>
      </c>
      <c r="E49" s="1134">
        <v>1</v>
      </c>
      <c r="F49" s="1134">
        <v>0</v>
      </c>
      <c r="G49" s="1134">
        <v>1</v>
      </c>
      <c r="H49" s="1134">
        <v>19</v>
      </c>
      <c r="I49" s="1134">
        <v>0</v>
      </c>
      <c r="J49" s="1134">
        <v>1</v>
      </c>
      <c r="K49" s="1134">
        <v>0</v>
      </c>
      <c r="L49" s="1134">
        <v>0</v>
      </c>
      <c r="M49" s="1135">
        <v>2</v>
      </c>
      <c r="N49" s="799">
        <f t="shared" si="4"/>
        <v>25</v>
      </c>
      <c r="O49" s="1136">
        <v>1</v>
      </c>
      <c r="P49" s="1135">
        <v>0</v>
      </c>
      <c r="Q49" s="1136">
        <v>0</v>
      </c>
      <c r="R49" s="1134">
        <v>1</v>
      </c>
      <c r="S49" s="1134">
        <v>1</v>
      </c>
      <c r="T49" s="1134">
        <v>0</v>
      </c>
      <c r="U49" s="1134">
        <v>0</v>
      </c>
      <c r="V49" s="1134">
        <v>0</v>
      </c>
      <c r="W49" s="1134">
        <v>1</v>
      </c>
      <c r="X49" s="1135">
        <v>0</v>
      </c>
      <c r="Y49" s="799">
        <f t="shared" si="1"/>
        <v>4</v>
      </c>
      <c r="Z49" s="1136">
        <v>3</v>
      </c>
      <c r="AA49" s="1134">
        <v>1</v>
      </c>
      <c r="AB49" s="1135">
        <v>1</v>
      </c>
      <c r="AC49" s="1136">
        <v>1</v>
      </c>
      <c r="AD49" s="1134">
        <v>5</v>
      </c>
      <c r="AE49" s="1135">
        <v>1</v>
      </c>
      <c r="AF49" s="1136">
        <v>0</v>
      </c>
      <c r="AG49" s="1134">
        <v>0</v>
      </c>
      <c r="AH49" s="1138">
        <v>1</v>
      </c>
      <c r="AI49" s="1139">
        <v>1</v>
      </c>
      <c r="AJ49" s="1134">
        <v>0</v>
      </c>
      <c r="AK49" s="1136">
        <v>0</v>
      </c>
      <c r="AL49" s="1151">
        <v>0</v>
      </c>
      <c r="AM49" s="1140">
        <v>0</v>
      </c>
      <c r="AN49" s="1014" t="s">
        <v>535</v>
      </c>
    </row>
    <row r="50" spans="1:41" ht="14.25" customHeight="1">
      <c r="A50" s="1042"/>
      <c r="B50" s="1045" t="s">
        <v>536</v>
      </c>
      <c r="C50" s="1940">
        <v>1</v>
      </c>
      <c r="D50" s="1134">
        <v>0</v>
      </c>
      <c r="E50" s="1134">
        <v>1</v>
      </c>
      <c r="F50" s="1134">
        <v>0</v>
      </c>
      <c r="G50" s="1134">
        <v>1</v>
      </c>
      <c r="H50" s="1134">
        <v>20</v>
      </c>
      <c r="I50" s="1134">
        <v>0</v>
      </c>
      <c r="J50" s="1134">
        <v>1</v>
      </c>
      <c r="K50" s="1134">
        <v>0</v>
      </c>
      <c r="L50" s="1134">
        <v>0</v>
      </c>
      <c r="M50" s="1135">
        <v>0</v>
      </c>
      <c r="N50" s="799">
        <f t="shared" si="4"/>
        <v>24</v>
      </c>
      <c r="O50" s="1136">
        <v>1</v>
      </c>
      <c r="P50" s="1135">
        <v>0</v>
      </c>
      <c r="Q50" s="1136">
        <v>0</v>
      </c>
      <c r="R50" s="1134">
        <v>1</v>
      </c>
      <c r="S50" s="1134">
        <v>1</v>
      </c>
      <c r="T50" s="1134">
        <v>0</v>
      </c>
      <c r="U50" s="1134">
        <v>0</v>
      </c>
      <c r="V50" s="1134">
        <v>0</v>
      </c>
      <c r="W50" s="1134">
        <v>1</v>
      </c>
      <c r="X50" s="1135">
        <v>0</v>
      </c>
      <c r="Y50" s="799">
        <f t="shared" si="1"/>
        <v>4</v>
      </c>
      <c r="Z50" s="1136">
        <v>3</v>
      </c>
      <c r="AA50" s="1134">
        <v>1</v>
      </c>
      <c r="AB50" s="1135">
        <v>1</v>
      </c>
      <c r="AC50" s="1136">
        <v>1</v>
      </c>
      <c r="AD50" s="1134">
        <v>6</v>
      </c>
      <c r="AE50" s="1135">
        <v>1</v>
      </c>
      <c r="AF50" s="1136">
        <v>0</v>
      </c>
      <c r="AG50" s="1134">
        <v>0</v>
      </c>
      <c r="AH50" s="1138">
        <v>0</v>
      </c>
      <c r="AI50" s="1139">
        <v>0</v>
      </c>
      <c r="AJ50" s="1134">
        <v>0</v>
      </c>
      <c r="AK50" s="1136">
        <v>0</v>
      </c>
      <c r="AL50" s="1151">
        <v>0</v>
      </c>
      <c r="AM50" s="1140">
        <v>0</v>
      </c>
      <c r="AN50" s="1014" t="s">
        <v>536</v>
      </c>
    </row>
    <row r="51" spans="1:41" ht="14.25" customHeight="1">
      <c r="A51" s="1042"/>
      <c r="B51" s="1045" t="s">
        <v>537</v>
      </c>
      <c r="C51" s="1940">
        <v>1</v>
      </c>
      <c r="D51" s="1134">
        <v>0</v>
      </c>
      <c r="E51" s="1134">
        <v>1</v>
      </c>
      <c r="F51" s="1134">
        <v>0</v>
      </c>
      <c r="G51" s="1134">
        <v>1</v>
      </c>
      <c r="H51" s="1134">
        <v>5</v>
      </c>
      <c r="I51" s="1134">
        <v>0</v>
      </c>
      <c r="J51" s="1134">
        <v>1</v>
      </c>
      <c r="K51" s="1134">
        <v>0</v>
      </c>
      <c r="L51" s="1134">
        <v>0</v>
      </c>
      <c r="M51" s="1135">
        <v>1</v>
      </c>
      <c r="N51" s="799">
        <f t="shared" si="4"/>
        <v>10</v>
      </c>
      <c r="O51" s="1136">
        <v>1</v>
      </c>
      <c r="P51" s="1135">
        <v>0</v>
      </c>
      <c r="Q51" s="1136">
        <v>0</v>
      </c>
      <c r="R51" s="1134">
        <v>0</v>
      </c>
      <c r="S51" s="1134">
        <v>1</v>
      </c>
      <c r="T51" s="1134">
        <v>0</v>
      </c>
      <c r="U51" s="1134">
        <v>0</v>
      </c>
      <c r="V51" s="1134">
        <v>0</v>
      </c>
      <c r="W51" s="1134">
        <v>1</v>
      </c>
      <c r="X51" s="1135">
        <v>0</v>
      </c>
      <c r="Y51" s="799">
        <f t="shared" si="1"/>
        <v>3</v>
      </c>
      <c r="Z51" s="1136">
        <v>3</v>
      </c>
      <c r="AA51" s="1134">
        <v>1</v>
      </c>
      <c r="AB51" s="1135">
        <v>1</v>
      </c>
      <c r="AC51" s="1136">
        <v>1</v>
      </c>
      <c r="AD51" s="1134">
        <v>0</v>
      </c>
      <c r="AE51" s="1135">
        <v>1</v>
      </c>
      <c r="AF51" s="1136">
        <v>0</v>
      </c>
      <c r="AG51" s="1134">
        <v>0</v>
      </c>
      <c r="AH51" s="1138">
        <v>0</v>
      </c>
      <c r="AI51" s="1139">
        <v>0</v>
      </c>
      <c r="AJ51" s="1134">
        <v>0</v>
      </c>
      <c r="AK51" s="1136">
        <v>0</v>
      </c>
      <c r="AL51" s="1151">
        <v>0</v>
      </c>
      <c r="AM51" s="1140">
        <v>0</v>
      </c>
      <c r="AN51" s="1014" t="s">
        <v>537</v>
      </c>
    </row>
    <row r="52" spans="1:41" ht="14.25" customHeight="1">
      <c r="A52" s="1042"/>
      <c r="B52" s="96" t="s">
        <v>538</v>
      </c>
      <c r="C52" s="1940">
        <v>1</v>
      </c>
      <c r="D52" s="1134">
        <v>0</v>
      </c>
      <c r="E52" s="1134">
        <v>1</v>
      </c>
      <c r="F52" s="1134">
        <v>0</v>
      </c>
      <c r="G52" s="1134">
        <v>1</v>
      </c>
      <c r="H52" s="1134">
        <v>8</v>
      </c>
      <c r="I52" s="1134">
        <v>0</v>
      </c>
      <c r="J52" s="1134">
        <v>1</v>
      </c>
      <c r="K52" s="1134">
        <v>0</v>
      </c>
      <c r="L52" s="1134">
        <v>0</v>
      </c>
      <c r="M52" s="1135">
        <v>1</v>
      </c>
      <c r="N52" s="799">
        <f t="shared" si="4"/>
        <v>13</v>
      </c>
      <c r="O52" s="1136">
        <v>1</v>
      </c>
      <c r="P52" s="1135">
        <v>0</v>
      </c>
      <c r="Q52" s="1136">
        <v>0</v>
      </c>
      <c r="R52" s="1134">
        <v>0</v>
      </c>
      <c r="S52" s="1134">
        <v>1</v>
      </c>
      <c r="T52" s="1134">
        <v>0</v>
      </c>
      <c r="U52" s="1134">
        <v>0</v>
      </c>
      <c r="V52" s="1134">
        <v>0</v>
      </c>
      <c r="W52" s="1134">
        <v>1</v>
      </c>
      <c r="X52" s="1135">
        <v>0</v>
      </c>
      <c r="Y52" s="799">
        <f t="shared" si="1"/>
        <v>3</v>
      </c>
      <c r="Z52" s="1136">
        <v>1</v>
      </c>
      <c r="AA52" s="1134">
        <v>1</v>
      </c>
      <c r="AB52" s="1135">
        <v>1</v>
      </c>
      <c r="AC52" s="1136">
        <v>1</v>
      </c>
      <c r="AD52" s="1134">
        <v>1</v>
      </c>
      <c r="AE52" s="1135">
        <v>1</v>
      </c>
      <c r="AF52" s="1136">
        <v>0</v>
      </c>
      <c r="AG52" s="1134">
        <v>0</v>
      </c>
      <c r="AH52" s="1138">
        <v>0</v>
      </c>
      <c r="AI52" s="1139">
        <v>0</v>
      </c>
      <c r="AJ52" s="1134">
        <v>0</v>
      </c>
      <c r="AK52" s="1136">
        <v>0</v>
      </c>
      <c r="AL52" s="1151">
        <v>0</v>
      </c>
      <c r="AM52" s="1140">
        <v>0</v>
      </c>
      <c r="AN52" s="1014" t="s">
        <v>538</v>
      </c>
    </row>
    <row r="53" spans="1:41" ht="14.25" customHeight="1" thickBot="1">
      <c r="A53" s="1043"/>
      <c r="B53" s="328" t="s">
        <v>539</v>
      </c>
      <c r="C53" s="1943">
        <v>1</v>
      </c>
      <c r="D53" s="1152">
        <v>0</v>
      </c>
      <c r="E53" s="1152">
        <v>1</v>
      </c>
      <c r="F53" s="1152">
        <v>0</v>
      </c>
      <c r="G53" s="1152">
        <v>1</v>
      </c>
      <c r="H53" s="1152">
        <v>16</v>
      </c>
      <c r="I53" s="1152">
        <v>0</v>
      </c>
      <c r="J53" s="1152">
        <v>1</v>
      </c>
      <c r="K53" s="1152">
        <v>0</v>
      </c>
      <c r="L53" s="1152">
        <v>1</v>
      </c>
      <c r="M53" s="1153">
        <v>1</v>
      </c>
      <c r="N53" s="804">
        <f t="shared" si="4"/>
        <v>22</v>
      </c>
      <c r="O53" s="1154">
        <v>1</v>
      </c>
      <c r="P53" s="1153">
        <v>0</v>
      </c>
      <c r="Q53" s="1154">
        <v>0</v>
      </c>
      <c r="R53" s="1152">
        <v>1</v>
      </c>
      <c r="S53" s="1152">
        <v>1</v>
      </c>
      <c r="T53" s="1152">
        <v>0</v>
      </c>
      <c r="U53" s="1152">
        <v>0</v>
      </c>
      <c r="V53" s="1152">
        <v>0</v>
      </c>
      <c r="W53" s="1152">
        <v>1</v>
      </c>
      <c r="X53" s="1153">
        <v>0</v>
      </c>
      <c r="Y53" s="804">
        <f t="shared" si="1"/>
        <v>4</v>
      </c>
      <c r="Z53" s="1154">
        <v>3</v>
      </c>
      <c r="AA53" s="1152">
        <v>1</v>
      </c>
      <c r="AB53" s="1153">
        <v>1</v>
      </c>
      <c r="AC53" s="1154">
        <v>1</v>
      </c>
      <c r="AD53" s="1152">
        <v>6</v>
      </c>
      <c r="AE53" s="1153">
        <v>1</v>
      </c>
      <c r="AF53" s="1154">
        <v>0</v>
      </c>
      <c r="AG53" s="1152">
        <v>0</v>
      </c>
      <c r="AH53" s="1155">
        <v>0</v>
      </c>
      <c r="AI53" s="1156">
        <v>0</v>
      </c>
      <c r="AJ53" s="1152">
        <v>0</v>
      </c>
      <c r="AK53" s="1154">
        <v>0</v>
      </c>
      <c r="AL53" s="1152">
        <v>0</v>
      </c>
      <c r="AM53" s="1157">
        <v>0</v>
      </c>
      <c r="AN53" s="87" t="s">
        <v>539</v>
      </c>
    </row>
    <row r="54" spans="1:41" ht="14.25" customHeight="1">
      <c r="A54" s="1042"/>
      <c r="B54" s="305" t="s">
        <v>540</v>
      </c>
      <c r="C54" s="1940">
        <v>1</v>
      </c>
      <c r="D54" s="1134">
        <v>0</v>
      </c>
      <c r="E54" s="1134">
        <v>1</v>
      </c>
      <c r="F54" s="1134">
        <v>0</v>
      </c>
      <c r="G54" s="1134">
        <v>1</v>
      </c>
      <c r="H54" s="1134">
        <v>24</v>
      </c>
      <c r="I54" s="1134">
        <v>0</v>
      </c>
      <c r="J54" s="1137">
        <v>1</v>
      </c>
      <c r="K54" s="1137">
        <v>0</v>
      </c>
      <c r="L54" s="1137">
        <v>0</v>
      </c>
      <c r="M54" s="1147">
        <v>3</v>
      </c>
      <c r="N54" s="811">
        <f t="shared" si="4"/>
        <v>31</v>
      </c>
      <c r="O54" s="1148">
        <v>1</v>
      </c>
      <c r="P54" s="1147">
        <v>0</v>
      </c>
      <c r="Q54" s="1148">
        <v>0</v>
      </c>
      <c r="R54" s="1137">
        <v>0</v>
      </c>
      <c r="S54" s="1137">
        <v>1</v>
      </c>
      <c r="T54" s="1137">
        <v>0</v>
      </c>
      <c r="U54" s="1137">
        <v>0</v>
      </c>
      <c r="V54" s="1137">
        <v>0</v>
      </c>
      <c r="W54" s="1137">
        <v>1</v>
      </c>
      <c r="X54" s="1147">
        <v>7</v>
      </c>
      <c r="Y54" s="811">
        <f t="shared" si="1"/>
        <v>10</v>
      </c>
      <c r="Z54" s="1148">
        <v>3</v>
      </c>
      <c r="AA54" s="1137">
        <v>1</v>
      </c>
      <c r="AB54" s="1147">
        <v>1</v>
      </c>
      <c r="AC54" s="1148">
        <v>1</v>
      </c>
      <c r="AD54" s="1137">
        <v>6</v>
      </c>
      <c r="AE54" s="1147">
        <v>1</v>
      </c>
      <c r="AF54" s="1148">
        <v>0</v>
      </c>
      <c r="AG54" s="1137">
        <v>0</v>
      </c>
      <c r="AH54" s="1149">
        <v>0</v>
      </c>
      <c r="AI54" s="1150">
        <v>1</v>
      </c>
      <c r="AJ54" s="1137">
        <v>0</v>
      </c>
      <c r="AK54" s="1148">
        <v>0</v>
      </c>
      <c r="AL54" s="1137">
        <v>0</v>
      </c>
      <c r="AM54" s="1158">
        <v>0</v>
      </c>
      <c r="AN54" s="1007" t="s">
        <v>540</v>
      </c>
    </row>
    <row r="55" spans="1:41" ht="14.25" customHeight="1">
      <c r="A55" s="1042"/>
      <c r="B55" s="1045" t="s">
        <v>541</v>
      </c>
      <c r="C55" s="1940">
        <v>1</v>
      </c>
      <c r="D55" s="1134">
        <v>0</v>
      </c>
      <c r="E55" s="1134">
        <v>1</v>
      </c>
      <c r="F55" s="1134">
        <v>1</v>
      </c>
      <c r="G55" s="1134">
        <v>1</v>
      </c>
      <c r="H55" s="1134">
        <v>37</v>
      </c>
      <c r="I55" s="1134">
        <v>0</v>
      </c>
      <c r="J55" s="1134">
        <v>2</v>
      </c>
      <c r="K55" s="1134">
        <v>0</v>
      </c>
      <c r="L55" s="1134">
        <v>0</v>
      </c>
      <c r="M55" s="1135">
        <v>5</v>
      </c>
      <c r="N55" s="799">
        <f t="shared" si="4"/>
        <v>48</v>
      </c>
      <c r="O55" s="1136">
        <v>2</v>
      </c>
      <c r="P55" s="1135">
        <v>0</v>
      </c>
      <c r="Q55" s="1136">
        <v>0</v>
      </c>
      <c r="R55" s="1134">
        <v>1</v>
      </c>
      <c r="S55" s="1134">
        <v>1</v>
      </c>
      <c r="T55" s="1134">
        <v>0</v>
      </c>
      <c r="U55" s="1134">
        <v>0</v>
      </c>
      <c r="V55" s="1134">
        <v>0</v>
      </c>
      <c r="W55" s="1134">
        <v>1</v>
      </c>
      <c r="X55" s="1135">
        <v>0</v>
      </c>
      <c r="Y55" s="799">
        <f t="shared" si="1"/>
        <v>5</v>
      </c>
      <c r="Z55" s="1136">
        <v>4</v>
      </c>
      <c r="AA55" s="1134">
        <v>2</v>
      </c>
      <c r="AB55" s="1135">
        <v>1</v>
      </c>
      <c r="AC55" s="1136">
        <v>1</v>
      </c>
      <c r="AD55" s="1134">
        <v>6</v>
      </c>
      <c r="AE55" s="1135">
        <v>1</v>
      </c>
      <c r="AF55" s="1136">
        <v>0</v>
      </c>
      <c r="AG55" s="1134">
        <v>0</v>
      </c>
      <c r="AH55" s="1138">
        <v>0</v>
      </c>
      <c r="AI55" s="1139">
        <v>1</v>
      </c>
      <c r="AJ55" s="1134">
        <v>0</v>
      </c>
      <c r="AK55" s="1136">
        <v>1</v>
      </c>
      <c r="AL55" s="1134">
        <v>0</v>
      </c>
      <c r="AM55" s="1140">
        <v>0</v>
      </c>
      <c r="AN55" s="1014" t="s">
        <v>541</v>
      </c>
    </row>
    <row r="56" spans="1:41" s="275" customFormat="1" ht="14.25" customHeight="1">
      <c r="A56" s="329"/>
      <c r="B56" s="330" t="s">
        <v>542</v>
      </c>
      <c r="C56" s="1944">
        <v>0</v>
      </c>
      <c r="D56" s="1159">
        <v>0</v>
      </c>
      <c r="E56" s="1159">
        <v>0</v>
      </c>
      <c r="F56" s="1159">
        <v>0</v>
      </c>
      <c r="G56" s="1159">
        <v>0</v>
      </c>
      <c r="H56" s="1159">
        <v>3</v>
      </c>
      <c r="I56" s="1159">
        <v>0</v>
      </c>
      <c r="J56" s="1159">
        <v>0</v>
      </c>
      <c r="K56" s="1159">
        <v>0</v>
      </c>
      <c r="L56" s="1159">
        <v>0</v>
      </c>
      <c r="M56" s="1160">
        <v>0</v>
      </c>
      <c r="N56" s="812">
        <f t="shared" si="4"/>
        <v>3</v>
      </c>
      <c r="O56" s="1161">
        <v>0</v>
      </c>
      <c r="P56" s="1160">
        <v>0</v>
      </c>
      <c r="Q56" s="1161">
        <v>0</v>
      </c>
      <c r="R56" s="1159">
        <v>0</v>
      </c>
      <c r="S56" s="1159">
        <v>0</v>
      </c>
      <c r="T56" s="1159">
        <v>0</v>
      </c>
      <c r="U56" s="1159">
        <v>0</v>
      </c>
      <c r="V56" s="1159">
        <v>0</v>
      </c>
      <c r="W56" s="1159">
        <v>0</v>
      </c>
      <c r="X56" s="1160">
        <v>0</v>
      </c>
      <c r="Y56" s="812">
        <f t="shared" si="1"/>
        <v>0</v>
      </c>
      <c r="Z56" s="1161">
        <v>0</v>
      </c>
      <c r="AA56" s="1159">
        <v>0</v>
      </c>
      <c r="AB56" s="1160">
        <v>0</v>
      </c>
      <c r="AC56" s="1161">
        <v>0</v>
      </c>
      <c r="AD56" s="1159">
        <v>0</v>
      </c>
      <c r="AE56" s="1160">
        <v>0</v>
      </c>
      <c r="AF56" s="1161">
        <v>0</v>
      </c>
      <c r="AG56" s="1159">
        <v>0</v>
      </c>
      <c r="AH56" s="1162">
        <v>0</v>
      </c>
      <c r="AI56" s="1163">
        <v>0</v>
      </c>
      <c r="AJ56" s="1159">
        <v>0</v>
      </c>
      <c r="AK56" s="1161">
        <v>0</v>
      </c>
      <c r="AL56" s="1159">
        <v>0</v>
      </c>
      <c r="AM56" s="1164">
        <v>0</v>
      </c>
      <c r="AN56" s="331" t="s">
        <v>542</v>
      </c>
    </row>
    <row r="57" spans="1:41" ht="14.25" customHeight="1">
      <c r="A57" s="1042"/>
      <c r="B57" s="1047" t="s">
        <v>703</v>
      </c>
      <c r="C57" s="1940">
        <v>1</v>
      </c>
      <c r="D57" s="1134">
        <v>0</v>
      </c>
      <c r="E57" s="1134">
        <v>1</v>
      </c>
      <c r="F57" s="1134">
        <v>0</v>
      </c>
      <c r="G57" s="1134">
        <v>1</v>
      </c>
      <c r="H57" s="1134">
        <v>7</v>
      </c>
      <c r="I57" s="1134">
        <v>0</v>
      </c>
      <c r="J57" s="1134">
        <v>1</v>
      </c>
      <c r="K57" s="1134">
        <v>0</v>
      </c>
      <c r="L57" s="1134">
        <v>0</v>
      </c>
      <c r="M57" s="1135">
        <v>1</v>
      </c>
      <c r="N57" s="799">
        <f t="shared" si="4"/>
        <v>12</v>
      </c>
      <c r="O57" s="1136">
        <v>1</v>
      </c>
      <c r="P57" s="1135">
        <v>0</v>
      </c>
      <c r="Q57" s="1136">
        <v>0</v>
      </c>
      <c r="R57" s="1134">
        <v>0</v>
      </c>
      <c r="S57" s="1134">
        <v>1</v>
      </c>
      <c r="T57" s="1159">
        <v>0</v>
      </c>
      <c r="U57" s="1159">
        <v>0</v>
      </c>
      <c r="V57" s="1134">
        <v>0</v>
      </c>
      <c r="W57" s="1134">
        <v>1</v>
      </c>
      <c r="X57" s="1135">
        <v>1</v>
      </c>
      <c r="Y57" s="799">
        <f t="shared" si="1"/>
        <v>4</v>
      </c>
      <c r="Z57" s="1136">
        <v>3</v>
      </c>
      <c r="AA57" s="1134">
        <v>1</v>
      </c>
      <c r="AB57" s="1135">
        <v>1</v>
      </c>
      <c r="AC57" s="1136">
        <v>1</v>
      </c>
      <c r="AD57" s="1134">
        <v>4</v>
      </c>
      <c r="AE57" s="1135">
        <v>1</v>
      </c>
      <c r="AF57" s="1136">
        <v>0</v>
      </c>
      <c r="AG57" s="1134">
        <v>0</v>
      </c>
      <c r="AH57" s="1138">
        <v>0</v>
      </c>
      <c r="AI57" s="1139">
        <v>1</v>
      </c>
      <c r="AJ57" s="1134">
        <v>0</v>
      </c>
      <c r="AK57" s="1136">
        <v>0</v>
      </c>
      <c r="AL57" s="1134">
        <v>0</v>
      </c>
      <c r="AM57" s="1140">
        <v>0</v>
      </c>
      <c r="AN57" s="1036" t="s">
        <v>543</v>
      </c>
    </row>
    <row r="58" spans="1:41" ht="14.25" customHeight="1">
      <c r="A58" s="1042"/>
      <c r="B58" s="1045" t="s">
        <v>544</v>
      </c>
      <c r="C58" s="1940">
        <v>1</v>
      </c>
      <c r="D58" s="1134">
        <v>0</v>
      </c>
      <c r="E58" s="1134">
        <v>1</v>
      </c>
      <c r="F58" s="1134">
        <v>0</v>
      </c>
      <c r="G58" s="1134">
        <v>1</v>
      </c>
      <c r="H58" s="1134">
        <v>3</v>
      </c>
      <c r="I58" s="1134">
        <v>0</v>
      </c>
      <c r="J58" s="1134">
        <v>1</v>
      </c>
      <c r="K58" s="1134">
        <v>0</v>
      </c>
      <c r="L58" s="1134">
        <v>0</v>
      </c>
      <c r="M58" s="1135">
        <v>1</v>
      </c>
      <c r="N58" s="799">
        <f t="shared" si="4"/>
        <v>8</v>
      </c>
      <c r="O58" s="1136">
        <v>1</v>
      </c>
      <c r="P58" s="1135">
        <v>0</v>
      </c>
      <c r="Q58" s="1136">
        <v>1</v>
      </c>
      <c r="R58" s="1134">
        <v>0</v>
      </c>
      <c r="S58" s="1134">
        <v>1</v>
      </c>
      <c r="T58" s="1159">
        <v>0</v>
      </c>
      <c r="U58" s="1159">
        <v>0</v>
      </c>
      <c r="V58" s="1134">
        <v>0</v>
      </c>
      <c r="W58" s="1134">
        <v>1</v>
      </c>
      <c r="X58" s="1135">
        <v>1</v>
      </c>
      <c r="Y58" s="799">
        <f t="shared" si="1"/>
        <v>5</v>
      </c>
      <c r="Z58" s="1136">
        <v>1</v>
      </c>
      <c r="AA58" s="1134">
        <v>1</v>
      </c>
      <c r="AB58" s="1135">
        <v>1</v>
      </c>
      <c r="AC58" s="1136">
        <v>1</v>
      </c>
      <c r="AD58" s="1134">
        <v>4</v>
      </c>
      <c r="AE58" s="1135">
        <v>1</v>
      </c>
      <c r="AF58" s="1136">
        <v>0</v>
      </c>
      <c r="AG58" s="1134">
        <v>0</v>
      </c>
      <c r="AH58" s="1138">
        <v>0</v>
      </c>
      <c r="AI58" s="1139">
        <v>0</v>
      </c>
      <c r="AJ58" s="1134">
        <v>0</v>
      </c>
      <c r="AK58" s="1136">
        <v>0</v>
      </c>
      <c r="AL58" s="1134">
        <v>0</v>
      </c>
      <c r="AM58" s="1140">
        <v>0</v>
      </c>
      <c r="AN58" s="1014" t="s">
        <v>544</v>
      </c>
    </row>
    <row r="59" spans="1:41" ht="14.25" customHeight="1">
      <c r="A59" s="1042"/>
      <c r="B59" s="1045" t="s">
        <v>12</v>
      </c>
      <c r="C59" s="1940">
        <v>0</v>
      </c>
      <c r="D59" s="1134">
        <v>0</v>
      </c>
      <c r="E59" s="1134">
        <v>1</v>
      </c>
      <c r="F59" s="1134">
        <v>0</v>
      </c>
      <c r="G59" s="1134">
        <v>1</v>
      </c>
      <c r="H59" s="1134">
        <v>9</v>
      </c>
      <c r="I59" s="1134">
        <v>0</v>
      </c>
      <c r="J59" s="1134">
        <v>1</v>
      </c>
      <c r="K59" s="1134">
        <v>1</v>
      </c>
      <c r="L59" s="1134">
        <v>0</v>
      </c>
      <c r="M59" s="1135">
        <v>1</v>
      </c>
      <c r="N59" s="799">
        <f t="shared" si="4"/>
        <v>14</v>
      </c>
      <c r="O59" s="1136">
        <v>1</v>
      </c>
      <c r="P59" s="1135">
        <v>0</v>
      </c>
      <c r="Q59" s="1136">
        <v>0</v>
      </c>
      <c r="R59" s="1134">
        <v>0</v>
      </c>
      <c r="S59" s="1134">
        <v>0</v>
      </c>
      <c r="T59" s="1159">
        <v>0</v>
      </c>
      <c r="U59" s="1159">
        <v>0</v>
      </c>
      <c r="V59" s="1134">
        <v>0</v>
      </c>
      <c r="W59" s="1134">
        <v>0</v>
      </c>
      <c r="X59" s="1135">
        <v>3</v>
      </c>
      <c r="Y59" s="799">
        <f t="shared" si="1"/>
        <v>4</v>
      </c>
      <c r="Z59" s="1136">
        <v>3</v>
      </c>
      <c r="AA59" s="1134">
        <v>1</v>
      </c>
      <c r="AB59" s="1135">
        <v>1</v>
      </c>
      <c r="AC59" s="1136">
        <v>1</v>
      </c>
      <c r="AD59" s="1134">
        <v>6</v>
      </c>
      <c r="AE59" s="1135">
        <v>1</v>
      </c>
      <c r="AF59" s="1136">
        <v>0</v>
      </c>
      <c r="AG59" s="1134">
        <v>0</v>
      </c>
      <c r="AH59" s="1138">
        <v>1</v>
      </c>
      <c r="AI59" s="1139">
        <v>1</v>
      </c>
      <c r="AJ59" s="1134">
        <v>0</v>
      </c>
      <c r="AK59" s="1136">
        <v>0</v>
      </c>
      <c r="AL59" s="1134">
        <v>0</v>
      </c>
      <c r="AM59" s="1140">
        <v>0</v>
      </c>
      <c r="AN59" s="1014" t="s">
        <v>12</v>
      </c>
      <c r="AO59" s="28"/>
    </row>
    <row r="60" spans="1:41" ht="14.25" customHeight="1">
      <c r="A60" s="1042"/>
      <c r="B60" s="1045" t="s">
        <v>545</v>
      </c>
      <c r="C60" s="1940">
        <v>1</v>
      </c>
      <c r="D60" s="1134">
        <v>0</v>
      </c>
      <c r="E60" s="1134">
        <v>1</v>
      </c>
      <c r="F60" s="1134">
        <v>0</v>
      </c>
      <c r="G60" s="1134">
        <v>1</v>
      </c>
      <c r="H60" s="1134">
        <v>17</v>
      </c>
      <c r="I60" s="1134">
        <v>0</v>
      </c>
      <c r="J60" s="1134">
        <v>1</v>
      </c>
      <c r="K60" s="1134">
        <v>0</v>
      </c>
      <c r="L60" s="1134">
        <v>1</v>
      </c>
      <c r="M60" s="1135">
        <v>1</v>
      </c>
      <c r="N60" s="799">
        <f t="shared" si="4"/>
        <v>23</v>
      </c>
      <c r="O60" s="1136">
        <v>1</v>
      </c>
      <c r="P60" s="1135">
        <v>0</v>
      </c>
      <c r="Q60" s="1136">
        <v>0</v>
      </c>
      <c r="R60" s="1134">
        <v>1</v>
      </c>
      <c r="S60" s="1134">
        <v>1</v>
      </c>
      <c r="T60" s="1159">
        <v>0</v>
      </c>
      <c r="U60" s="1159">
        <v>0</v>
      </c>
      <c r="V60" s="1134">
        <v>0</v>
      </c>
      <c r="W60" s="1134">
        <v>1</v>
      </c>
      <c r="X60" s="1135">
        <v>5</v>
      </c>
      <c r="Y60" s="799">
        <f t="shared" si="1"/>
        <v>9</v>
      </c>
      <c r="Z60" s="1136">
        <v>3</v>
      </c>
      <c r="AA60" s="1134">
        <v>1</v>
      </c>
      <c r="AB60" s="1135">
        <v>1</v>
      </c>
      <c r="AC60" s="1136">
        <v>1</v>
      </c>
      <c r="AD60" s="1134">
        <v>6</v>
      </c>
      <c r="AE60" s="1135">
        <v>1</v>
      </c>
      <c r="AF60" s="1136">
        <v>0</v>
      </c>
      <c r="AG60" s="1134">
        <v>0</v>
      </c>
      <c r="AH60" s="1138">
        <v>0</v>
      </c>
      <c r="AI60" s="1139">
        <v>1</v>
      </c>
      <c r="AJ60" s="1134">
        <v>0</v>
      </c>
      <c r="AK60" s="1136">
        <v>0</v>
      </c>
      <c r="AL60" s="1134">
        <v>0</v>
      </c>
      <c r="AM60" s="1140">
        <v>1</v>
      </c>
      <c r="AN60" s="1014" t="s">
        <v>545</v>
      </c>
    </row>
    <row r="61" spans="1:41" ht="14.25" customHeight="1">
      <c r="A61" s="1042"/>
      <c r="B61" s="1045" t="s">
        <v>546</v>
      </c>
      <c r="C61" s="1940">
        <v>1</v>
      </c>
      <c r="D61" s="1134">
        <v>0</v>
      </c>
      <c r="E61" s="1134">
        <v>1</v>
      </c>
      <c r="F61" s="1134">
        <v>0</v>
      </c>
      <c r="G61" s="1134">
        <v>1</v>
      </c>
      <c r="H61" s="1134">
        <v>4</v>
      </c>
      <c r="I61" s="1134">
        <v>0</v>
      </c>
      <c r="J61" s="1134">
        <v>1</v>
      </c>
      <c r="K61" s="1134">
        <v>0</v>
      </c>
      <c r="L61" s="1134">
        <v>0</v>
      </c>
      <c r="M61" s="1135">
        <v>0</v>
      </c>
      <c r="N61" s="799">
        <f t="shared" si="4"/>
        <v>8</v>
      </c>
      <c r="O61" s="1136">
        <v>1</v>
      </c>
      <c r="P61" s="1135">
        <v>0</v>
      </c>
      <c r="Q61" s="1136">
        <v>1</v>
      </c>
      <c r="R61" s="1134">
        <v>0</v>
      </c>
      <c r="S61" s="1134">
        <v>1</v>
      </c>
      <c r="T61" s="1159">
        <v>0</v>
      </c>
      <c r="U61" s="1159">
        <v>0</v>
      </c>
      <c r="V61" s="1134">
        <v>0</v>
      </c>
      <c r="W61" s="1134">
        <v>1</v>
      </c>
      <c r="X61" s="1135">
        <v>0</v>
      </c>
      <c r="Y61" s="799">
        <f t="shared" si="1"/>
        <v>4</v>
      </c>
      <c r="Z61" s="1136">
        <v>3</v>
      </c>
      <c r="AA61" s="1134">
        <v>1</v>
      </c>
      <c r="AB61" s="1135">
        <v>1</v>
      </c>
      <c r="AC61" s="1136">
        <v>1</v>
      </c>
      <c r="AD61" s="1134">
        <v>0</v>
      </c>
      <c r="AE61" s="1135">
        <v>1</v>
      </c>
      <c r="AF61" s="1136">
        <v>0</v>
      </c>
      <c r="AG61" s="1134">
        <v>0</v>
      </c>
      <c r="AH61" s="1138">
        <v>0</v>
      </c>
      <c r="AI61" s="1139">
        <v>0</v>
      </c>
      <c r="AJ61" s="1134">
        <v>0</v>
      </c>
      <c r="AK61" s="1136">
        <v>0</v>
      </c>
      <c r="AL61" s="1134">
        <v>0</v>
      </c>
      <c r="AM61" s="1140">
        <v>0</v>
      </c>
      <c r="AN61" s="1014" t="s">
        <v>546</v>
      </c>
    </row>
    <row r="62" spans="1:41" ht="14.25" customHeight="1">
      <c r="A62" s="1042"/>
      <c r="B62" s="1045" t="s">
        <v>704</v>
      </c>
      <c r="C62" s="1940">
        <v>1</v>
      </c>
      <c r="D62" s="1134">
        <v>0</v>
      </c>
      <c r="E62" s="1134">
        <v>1</v>
      </c>
      <c r="F62" s="1134">
        <v>0</v>
      </c>
      <c r="G62" s="1134">
        <v>1</v>
      </c>
      <c r="H62" s="1134">
        <v>14</v>
      </c>
      <c r="I62" s="1134">
        <v>0</v>
      </c>
      <c r="J62" s="1134">
        <v>1</v>
      </c>
      <c r="K62" s="1134">
        <v>1</v>
      </c>
      <c r="L62" s="1134">
        <v>0</v>
      </c>
      <c r="M62" s="1135">
        <v>3</v>
      </c>
      <c r="N62" s="799">
        <f t="shared" si="4"/>
        <v>22</v>
      </c>
      <c r="O62" s="1136">
        <v>1</v>
      </c>
      <c r="P62" s="1135">
        <v>1</v>
      </c>
      <c r="Q62" s="1136">
        <v>0</v>
      </c>
      <c r="R62" s="1134">
        <v>1</v>
      </c>
      <c r="S62" s="1134">
        <v>1</v>
      </c>
      <c r="T62" s="1159">
        <v>0</v>
      </c>
      <c r="U62" s="1159">
        <v>0</v>
      </c>
      <c r="V62" s="1134">
        <v>0</v>
      </c>
      <c r="W62" s="1134">
        <v>1</v>
      </c>
      <c r="X62" s="1135">
        <v>2</v>
      </c>
      <c r="Y62" s="799">
        <f t="shared" si="1"/>
        <v>7</v>
      </c>
      <c r="Z62" s="1136">
        <v>1</v>
      </c>
      <c r="AA62" s="1134">
        <v>1</v>
      </c>
      <c r="AB62" s="1135">
        <v>1</v>
      </c>
      <c r="AC62" s="1136">
        <v>1</v>
      </c>
      <c r="AD62" s="1134">
        <v>0</v>
      </c>
      <c r="AE62" s="1135">
        <v>1</v>
      </c>
      <c r="AF62" s="1136">
        <v>0</v>
      </c>
      <c r="AG62" s="1134">
        <v>0</v>
      </c>
      <c r="AH62" s="1138">
        <v>0</v>
      </c>
      <c r="AI62" s="1139">
        <v>3</v>
      </c>
      <c r="AJ62" s="1134">
        <v>0</v>
      </c>
      <c r="AK62" s="1136">
        <v>0</v>
      </c>
      <c r="AL62" s="1134">
        <v>0</v>
      </c>
      <c r="AM62" s="1140">
        <v>1</v>
      </c>
      <c r="AN62" s="1014" t="s">
        <v>547</v>
      </c>
    </row>
    <row r="63" spans="1:41" ht="14.25" customHeight="1">
      <c r="A63" s="1042"/>
      <c r="B63" s="1045" t="s">
        <v>548</v>
      </c>
      <c r="C63" s="1940">
        <v>1</v>
      </c>
      <c r="D63" s="1134">
        <v>0</v>
      </c>
      <c r="E63" s="1134">
        <v>1</v>
      </c>
      <c r="F63" s="1134">
        <v>0</v>
      </c>
      <c r="G63" s="1134">
        <v>0</v>
      </c>
      <c r="H63" s="1134">
        <v>5</v>
      </c>
      <c r="I63" s="1134">
        <v>0</v>
      </c>
      <c r="J63" s="1134">
        <v>0</v>
      </c>
      <c r="K63" s="1134">
        <v>1</v>
      </c>
      <c r="L63" s="1134">
        <v>0</v>
      </c>
      <c r="M63" s="1135">
        <v>1</v>
      </c>
      <c r="N63" s="799">
        <f t="shared" si="4"/>
        <v>9</v>
      </c>
      <c r="O63" s="1136">
        <v>1</v>
      </c>
      <c r="P63" s="1135">
        <v>0</v>
      </c>
      <c r="Q63" s="1136">
        <v>1</v>
      </c>
      <c r="R63" s="1134">
        <v>0</v>
      </c>
      <c r="S63" s="1134">
        <v>1</v>
      </c>
      <c r="T63" s="1159">
        <v>0</v>
      </c>
      <c r="U63" s="1159">
        <v>0</v>
      </c>
      <c r="V63" s="1134">
        <v>0</v>
      </c>
      <c r="W63" s="1134">
        <v>1</v>
      </c>
      <c r="X63" s="1135">
        <v>1</v>
      </c>
      <c r="Y63" s="799">
        <f t="shared" si="1"/>
        <v>5</v>
      </c>
      <c r="Z63" s="1136">
        <v>3</v>
      </c>
      <c r="AA63" s="1134">
        <v>1</v>
      </c>
      <c r="AB63" s="1135">
        <v>1</v>
      </c>
      <c r="AC63" s="1136">
        <v>1</v>
      </c>
      <c r="AD63" s="1134">
        <v>0</v>
      </c>
      <c r="AE63" s="1135">
        <v>1</v>
      </c>
      <c r="AF63" s="1136">
        <v>0</v>
      </c>
      <c r="AG63" s="1134">
        <v>0</v>
      </c>
      <c r="AH63" s="1138">
        <v>0</v>
      </c>
      <c r="AI63" s="1139">
        <v>0</v>
      </c>
      <c r="AJ63" s="1134">
        <v>0</v>
      </c>
      <c r="AK63" s="1136">
        <v>0</v>
      </c>
      <c r="AL63" s="1134">
        <v>0</v>
      </c>
      <c r="AM63" s="1140">
        <v>0</v>
      </c>
      <c r="AN63" s="1014" t="s">
        <v>548</v>
      </c>
      <c r="AO63" s="708"/>
    </row>
    <row r="64" spans="1:41" ht="14.25" customHeight="1">
      <c r="A64" s="1042"/>
      <c r="B64" s="1045" t="s">
        <v>836</v>
      </c>
      <c r="C64" s="1940">
        <v>1</v>
      </c>
      <c r="D64" s="1134">
        <v>0</v>
      </c>
      <c r="E64" s="1134">
        <v>1</v>
      </c>
      <c r="F64" s="1134">
        <v>0</v>
      </c>
      <c r="G64" s="1134">
        <v>1</v>
      </c>
      <c r="H64" s="1134">
        <v>9</v>
      </c>
      <c r="I64" s="1134">
        <v>0</v>
      </c>
      <c r="J64" s="1134">
        <v>1</v>
      </c>
      <c r="K64" s="1134">
        <v>0</v>
      </c>
      <c r="L64" s="1134">
        <v>0</v>
      </c>
      <c r="M64" s="1135">
        <v>0</v>
      </c>
      <c r="N64" s="799">
        <f t="shared" si="4"/>
        <v>13</v>
      </c>
      <c r="O64" s="1136">
        <v>1</v>
      </c>
      <c r="P64" s="1135">
        <v>0</v>
      </c>
      <c r="Q64" s="1136">
        <v>0</v>
      </c>
      <c r="R64" s="1134">
        <v>0</v>
      </c>
      <c r="S64" s="1134">
        <v>1</v>
      </c>
      <c r="T64" s="1159">
        <v>0</v>
      </c>
      <c r="U64" s="1159">
        <v>0</v>
      </c>
      <c r="V64" s="1134">
        <v>0</v>
      </c>
      <c r="W64" s="1134">
        <v>1</v>
      </c>
      <c r="X64" s="1135">
        <v>1</v>
      </c>
      <c r="Y64" s="799">
        <f t="shared" si="1"/>
        <v>4</v>
      </c>
      <c r="Z64" s="1136">
        <v>3</v>
      </c>
      <c r="AA64" s="1134">
        <v>1</v>
      </c>
      <c r="AB64" s="1135">
        <v>1</v>
      </c>
      <c r="AC64" s="1136">
        <v>1</v>
      </c>
      <c r="AD64" s="1134">
        <v>0</v>
      </c>
      <c r="AE64" s="1135">
        <v>1</v>
      </c>
      <c r="AF64" s="1136">
        <v>0</v>
      </c>
      <c r="AG64" s="1134">
        <v>0</v>
      </c>
      <c r="AH64" s="1138">
        <v>0</v>
      </c>
      <c r="AI64" s="1139">
        <v>0</v>
      </c>
      <c r="AJ64" s="1134">
        <v>0</v>
      </c>
      <c r="AK64" s="1136">
        <v>0</v>
      </c>
      <c r="AL64" s="1134">
        <v>0</v>
      </c>
      <c r="AM64" s="1140">
        <v>0</v>
      </c>
      <c r="AN64" s="1014" t="s">
        <v>836</v>
      </c>
      <c r="AO64" s="708"/>
    </row>
    <row r="65" spans="1:40" s="275" customFormat="1" ht="14.25" customHeight="1">
      <c r="A65" s="329"/>
      <c r="B65" s="1046" t="s">
        <v>549</v>
      </c>
      <c r="C65" s="1944">
        <v>0</v>
      </c>
      <c r="D65" s="1159">
        <v>0</v>
      </c>
      <c r="E65" s="1159">
        <v>0</v>
      </c>
      <c r="F65" s="1159">
        <v>0</v>
      </c>
      <c r="G65" s="1159">
        <v>0</v>
      </c>
      <c r="H65" s="1159">
        <v>0</v>
      </c>
      <c r="I65" s="1159">
        <v>0</v>
      </c>
      <c r="J65" s="1159">
        <v>0</v>
      </c>
      <c r="K65" s="1159">
        <v>0</v>
      </c>
      <c r="L65" s="1159">
        <v>0</v>
      </c>
      <c r="M65" s="1160">
        <v>0</v>
      </c>
      <c r="N65" s="812">
        <f t="shared" si="4"/>
        <v>0</v>
      </c>
      <c r="O65" s="1161">
        <v>0</v>
      </c>
      <c r="P65" s="1160">
        <v>0</v>
      </c>
      <c r="Q65" s="1161">
        <v>0</v>
      </c>
      <c r="R65" s="1159">
        <v>0</v>
      </c>
      <c r="S65" s="1159">
        <v>0</v>
      </c>
      <c r="T65" s="1159">
        <v>0</v>
      </c>
      <c r="U65" s="1159">
        <v>0</v>
      </c>
      <c r="V65" s="1159">
        <v>0</v>
      </c>
      <c r="W65" s="1159">
        <v>0</v>
      </c>
      <c r="X65" s="1160">
        <v>0</v>
      </c>
      <c r="Y65" s="812">
        <f t="shared" si="1"/>
        <v>0</v>
      </c>
      <c r="Z65" s="1161">
        <v>0</v>
      </c>
      <c r="AA65" s="1159">
        <v>0</v>
      </c>
      <c r="AB65" s="1160">
        <v>0</v>
      </c>
      <c r="AC65" s="1161">
        <v>0</v>
      </c>
      <c r="AD65" s="1159">
        <v>0</v>
      </c>
      <c r="AE65" s="1160">
        <v>0</v>
      </c>
      <c r="AF65" s="1161">
        <v>0</v>
      </c>
      <c r="AG65" s="1159">
        <v>0</v>
      </c>
      <c r="AH65" s="1162">
        <v>0</v>
      </c>
      <c r="AI65" s="1163">
        <v>0</v>
      </c>
      <c r="AJ65" s="1159">
        <v>0</v>
      </c>
      <c r="AK65" s="1161">
        <v>0</v>
      </c>
      <c r="AL65" s="1159">
        <v>0</v>
      </c>
      <c r="AM65" s="1164">
        <v>0</v>
      </c>
      <c r="AN65" s="1011" t="s">
        <v>549</v>
      </c>
    </row>
    <row r="66" spans="1:40" ht="14.25" customHeight="1">
      <c r="A66" s="1042"/>
      <c r="B66" s="1045" t="s">
        <v>550</v>
      </c>
      <c r="C66" s="1940">
        <v>1</v>
      </c>
      <c r="D66" s="1134">
        <v>0</v>
      </c>
      <c r="E66" s="1134">
        <v>1</v>
      </c>
      <c r="F66" s="1134">
        <v>0</v>
      </c>
      <c r="G66" s="1134">
        <v>1</v>
      </c>
      <c r="H66" s="1134">
        <v>8</v>
      </c>
      <c r="I66" s="1134">
        <v>0</v>
      </c>
      <c r="J66" s="1134">
        <v>1</v>
      </c>
      <c r="K66" s="1134">
        <v>0</v>
      </c>
      <c r="L66" s="1134">
        <v>0</v>
      </c>
      <c r="M66" s="1135">
        <v>1</v>
      </c>
      <c r="N66" s="799">
        <f t="shared" si="4"/>
        <v>13</v>
      </c>
      <c r="O66" s="1136">
        <v>1</v>
      </c>
      <c r="P66" s="1135">
        <v>0</v>
      </c>
      <c r="Q66" s="1136">
        <v>0</v>
      </c>
      <c r="R66" s="1134">
        <v>0</v>
      </c>
      <c r="S66" s="1134">
        <v>1</v>
      </c>
      <c r="T66" s="1159">
        <v>0</v>
      </c>
      <c r="U66" s="1159">
        <v>0</v>
      </c>
      <c r="V66" s="1134">
        <v>0</v>
      </c>
      <c r="W66" s="1134">
        <v>1</v>
      </c>
      <c r="X66" s="1135">
        <v>1</v>
      </c>
      <c r="Y66" s="799">
        <f t="shared" ref="Y66:Y96" si="5">SUM(O66:X66)</f>
        <v>4</v>
      </c>
      <c r="Z66" s="1136">
        <v>3</v>
      </c>
      <c r="AA66" s="1134">
        <v>1</v>
      </c>
      <c r="AB66" s="1135">
        <v>1</v>
      </c>
      <c r="AC66" s="1136">
        <v>1</v>
      </c>
      <c r="AD66" s="1134">
        <v>6</v>
      </c>
      <c r="AE66" s="1135">
        <v>1</v>
      </c>
      <c r="AF66" s="1136">
        <v>0</v>
      </c>
      <c r="AG66" s="1134">
        <v>0</v>
      </c>
      <c r="AH66" s="1138">
        <v>0</v>
      </c>
      <c r="AI66" s="1139">
        <v>1</v>
      </c>
      <c r="AJ66" s="1134">
        <v>0</v>
      </c>
      <c r="AK66" s="1136">
        <v>0</v>
      </c>
      <c r="AL66" s="1134">
        <v>0</v>
      </c>
      <c r="AM66" s="1140">
        <v>0</v>
      </c>
      <c r="AN66" s="1014" t="s">
        <v>550</v>
      </c>
    </row>
    <row r="67" spans="1:40" ht="14.25" customHeight="1">
      <c r="A67" s="1042"/>
      <c r="B67" s="1045" t="s">
        <v>551</v>
      </c>
      <c r="C67" s="1940">
        <v>0</v>
      </c>
      <c r="D67" s="1134">
        <v>0</v>
      </c>
      <c r="E67" s="1134">
        <v>1</v>
      </c>
      <c r="F67" s="1134">
        <v>0</v>
      </c>
      <c r="G67" s="1134">
        <v>1</v>
      </c>
      <c r="H67" s="1134">
        <v>3</v>
      </c>
      <c r="I67" s="1134">
        <v>0</v>
      </c>
      <c r="J67" s="1134">
        <v>0</v>
      </c>
      <c r="K67" s="1134">
        <v>0</v>
      </c>
      <c r="L67" s="1134">
        <v>0</v>
      </c>
      <c r="M67" s="1135">
        <v>0</v>
      </c>
      <c r="N67" s="799">
        <f t="shared" si="4"/>
        <v>5</v>
      </c>
      <c r="O67" s="1136">
        <v>1</v>
      </c>
      <c r="P67" s="1135">
        <v>0</v>
      </c>
      <c r="Q67" s="1136">
        <v>0</v>
      </c>
      <c r="R67" s="1134">
        <v>0</v>
      </c>
      <c r="S67" s="1134">
        <v>0</v>
      </c>
      <c r="T67" s="1159">
        <v>0</v>
      </c>
      <c r="U67" s="1159">
        <v>0</v>
      </c>
      <c r="V67" s="1134">
        <v>2</v>
      </c>
      <c r="W67" s="1134">
        <v>1</v>
      </c>
      <c r="X67" s="1135">
        <v>0</v>
      </c>
      <c r="Y67" s="799">
        <f t="shared" si="5"/>
        <v>4</v>
      </c>
      <c r="Z67" s="1136">
        <v>1</v>
      </c>
      <c r="AA67" s="1134">
        <v>1</v>
      </c>
      <c r="AB67" s="1135">
        <v>1</v>
      </c>
      <c r="AC67" s="1136">
        <v>1</v>
      </c>
      <c r="AD67" s="1134">
        <v>3</v>
      </c>
      <c r="AE67" s="1135">
        <v>1</v>
      </c>
      <c r="AF67" s="1136">
        <v>0</v>
      </c>
      <c r="AG67" s="1134">
        <v>0</v>
      </c>
      <c r="AH67" s="1138">
        <v>0</v>
      </c>
      <c r="AI67" s="1139">
        <v>0</v>
      </c>
      <c r="AJ67" s="1134">
        <v>0</v>
      </c>
      <c r="AK67" s="1136">
        <v>0</v>
      </c>
      <c r="AL67" s="1134">
        <v>0</v>
      </c>
      <c r="AM67" s="1140">
        <v>0</v>
      </c>
      <c r="AN67" s="1014" t="s">
        <v>551</v>
      </c>
    </row>
    <row r="68" spans="1:40" ht="14.25" customHeight="1">
      <c r="A68" s="1042"/>
      <c r="B68" s="1045" t="s">
        <v>552</v>
      </c>
      <c r="C68" s="1940">
        <v>0</v>
      </c>
      <c r="D68" s="1134">
        <v>0</v>
      </c>
      <c r="E68" s="1134">
        <v>1</v>
      </c>
      <c r="F68" s="1134">
        <v>0</v>
      </c>
      <c r="G68" s="1134">
        <v>0</v>
      </c>
      <c r="H68" s="1134">
        <v>5</v>
      </c>
      <c r="I68" s="1134">
        <v>0</v>
      </c>
      <c r="J68" s="1134">
        <v>0</v>
      </c>
      <c r="K68" s="1134">
        <v>0</v>
      </c>
      <c r="L68" s="1134">
        <v>0</v>
      </c>
      <c r="M68" s="1135">
        <v>0</v>
      </c>
      <c r="N68" s="799">
        <f t="shared" si="4"/>
        <v>6</v>
      </c>
      <c r="O68" s="1136">
        <v>1</v>
      </c>
      <c r="P68" s="1135">
        <v>0</v>
      </c>
      <c r="Q68" s="1136">
        <v>1</v>
      </c>
      <c r="R68" s="1134">
        <v>0</v>
      </c>
      <c r="S68" s="1134">
        <v>0</v>
      </c>
      <c r="T68" s="1159">
        <v>0</v>
      </c>
      <c r="U68" s="1159">
        <v>0</v>
      </c>
      <c r="V68" s="1134">
        <v>2</v>
      </c>
      <c r="W68" s="1134">
        <v>1</v>
      </c>
      <c r="X68" s="1135">
        <v>0</v>
      </c>
      <c r="Y68" s="799">
        <f t="shared" si="5"/>
        <v>5</v>
      </c>
      <c r="Z68" s="1136">
        <v>3</v>
      </c>
      <c r="AA68" s="1134">
        <v>1</v>
      </c>
      <c r="AB68" s="1135">
        <v>1</v>
      </c>
      <c r="AC68" s="1136">
        <v>1</v>
      </c>
      <c r="AD68" s="1134">
        <v>0</v>
      </c>
      <c r="AE68" s="1135">
        <v>0</v>
      </c>
      <c r="AF68" s="1136">
        <v>0</v>
      </c>
      <c r="AG68" s="1134">
        <v>0</v>
      </c>
      <c r="AH68" s="1138">
        <v>0</v>
      </c>
      <c r="AI68" s="1139">
        <v>0</v>
      </c>
      <c r="AJ68" s="1134">
        <v>0</v>
      </c>
      <c r="AK68" s="1136">
        <v>0</v>
      </c>
      <c r="AL68" s="1134">
        <v>0</v>
      </c>
      <c r="AM68" s="1140">
        <v>0</v>
      </c>
      <c r="AN68" s="1014" t="s">
        <v>552</v>
      </c>
    </row>
    <row r="69" spans="1:40" s="275" customFormat="1" ht="14.25" customHeight="1">
      <c r="A69" s="329"/>
      <c r="B69" s="1046" t="s">
        <v>553</v>
      </c>
      <c r="C69" s="1944">
        <v>0</v>
      </c>
      <c r="D69" s="1159">
        <v>0</v>
      </c>
      <c r="E69" s="1159">
        <v>0</v>
      </c>
      <c r="F69" s="1159">
        <v>0</v>
      </c>
      <c r="G69" s="1159">
        <v>0</v>
      </c>
      <c r="H69" s="1159">
        <v>0</v>
      </c>
      <c r="I69" s="1159">
        <v>0</v>
      </c>
      <c r="J69" s="1159">
        <v>0</v>
      </c>
      <c r="K69" s="1159">
        <v>0</v>
      </c>
      <c r="L69" s="1159">
        <v>0</v>
      </c>
      <c r="M69" s="1160">
        <v>0</v>
      </c>
      <c r="N69" s="812">
        <f t="shared" si="4"/>
        <v>0</v>
      </c>
      <c r="O69" s="1161">
        <v>0</v>
      </c>
      <c r="P69" s="1160">
        <v>0</v>
      </c>
      <c r="Q69" s="1161">
        <v>0</v>
      </c>
      <c r="R69" s="1159">
        <v>0</v>
      </c>
      <c r="S69" s="1159">
        <v>0</v>
      </c>
      <c r="T69" s="1159">
        <v>0</v>
      </c>
      <c r="U69" s="1159">
        <v>0</v>
      </c>
      <c r="V69" s="1159">
        <v>0</v>
      </c>
      <c r="W69" s="1159">
        <v>0</v>
      </c>
      <c r="X69" s="1160">
        <v>0</v>
      </c>
      <c r="Y69" s="812">
        <f t="shared" si="5"/>
        <v>0</v>
      </c>
      <c r="Z69" s="1161">
        <v>0</v>
      </c>
      <c r="AA69" s="1159">
        <v>0</v>
      </c>
      <c r="AB69" s="1160">
        <v>0</v>
      </c>
      <c r="AC69" s="1161">
        <v>0</v>
      </c>
      <c r="AD69" s="1159">
        <v>0</v>
      </c>
      <c r="AE69" s="1160">
        <v>0</v>
      </c>
      <c r="AF69" s="1161">
        <v>0</v>
      </c>
      <c r="AG69" s="1159">
        <v>0</v>
      </c>
      <c r="AH69" s="1162">
        <v>0</v>
      </c>
      <c r="AI69" s="1163">
        <v>0</v>
      </c>
      <c r="AJ69" s="1159">
        <v>0</v>
      </c>
      <c r="AK69" s="1161">
        <v>0</v>
      </c>
      <c r="AL69" s="1159">
        <v>0</v>
      </c>
      <c r="AM69" s="1164">
        <v>0</v>
      </c>
      <c r="AN69" s="1011" t="s">
        <v>553</v>
      </c>
    </row>
    <row r="70" spans="1:40" ht="14.25" customHeight="1">
      <c r="A70" s="1042"/>
      <c r="B70" s="1045" t="s">
        <v>554</v>
      </c>
      <c r="C70" s="1940">
        <v>1</v>
      </c>
      <c r="D70" s="1134">
        <v>0</v>
      </c>
      <c r="E70" s="1134">
        <v>1</v>
      </c>
      <c r="F70" s="1134">
        <v>0</v>
      </c>
      <c r="G70" s="1134">
        <v>1</v>
      </c>
      <c r="H70" s="1134">
        <v>7</v>
      </c>
      <c r="I70" s="1134">
        <v>0</v>
      </c>
      <c r="J70" s="1134">
        <v>1</v>
      </c>
      <c r="K70" s="1134">
        <v>0</v>
      </c>
      <c r="L70" s="1134">
        <v>1</v>
      </c>
      <c r="M70" s="1135">
        <v>0</v>
      </c>
      <c r="N70" s="799">
        <f t="shared" si="4"/>
        <v>12</v>
      </c>
      <c r="O70" s="1136">
        <v>1</v>
      </c>
      <c r="P70" s="1135">
        <v>0</v>
      </c>
      <c r="Q70" s="1136">
        <v>0</v>
      </c>
      <c r="R70" s="1134">
        <v>0</v>
      </c>
      <c r="S70" s="1134">
        <v>1</v>
      </c>
      <c r="T70" s="1159">
        <v>0</v>
      </c>
      <c r="U70" s="1159">
        <v>1</v>
      </c>
      <c r="V70" s="1134">
        <v>0</v>
      </c>
      <c r="W70" s="1134">
        <v>1</v>
      </c>
      <c r="X70" s="1135">
        <v>1</v>
      </c>
      <c r="Y70" s="799">
        <f t="shared" si="5"/>
        <v>5</v>
      </c>
      <c r="Z70" s="1136">
        <v>1</v>
      </c>
      <c r="AA70" s="1134">
        <v>1</v>
      </c>
      <c r="AB70" s="1135">
        <v>1</v>
      </c>
      <c r="AC70" s="1136">
        <v>1</v>
      </c>
      <c r="AD70" s="1134">
        <v>0</v>
      </c>
      <c r="AE70" s="1135">
        <v>1</v>
      </c>
      <c r="AF70" s="1136">
        <v>0</v>
      </c>
      <c r="AG70" s="1134">
        <v>0</v>
      </c>
      <c r="AH70" s="1138">
        <v>0</v>
      </c>
      <c r="AI70" s="1139">
        <v>1</v>
      </c>
      <c r="AJ70" s="1134">
        <v>0</v>
      </c>
      <c r="AK70" s="1136">
        <v>0</v>
      </c>
      <c r="AL70" s="1134">
        <v>0</v>
      </c>
      <c r="AM70" s="1140">
        <v>0</v>
      </c>
      <c r="AN70" s="1014" t="s">
        <v>554</v>
      </c>
    </row>
    <row r="71" spans="1:40" ht="14.25" customHeight="1">
      <c r="A71" s="1042"/>
      <c r="B71" s="1045" t="s">
        <v>555</v>
      </c>
      <c r="C71" s="1940">
        <v>1</v>
      </c>
      <c r="D71" s="1134">
        <v>0</v>
      </c>
      <c r="E71" s="1134">
        <v>1</v>
      </c>
      <c r="F71" s="1134">
        <v>0</v>
      </c>
      <c r="G71" s="1134">
        <v>1</v>
      </c>
      <c r="H71" s="1134">
        <v>9</v>
      </c>
      <c r="I71" s="1134">
        <v>0</v>
      </c>
      <c r="J71" s="1134">
        <v>1</v>
      </c>
      <c r="K71" s="1134">
        <v>1</v>
      </c>
      <c r="L71" s="1134">
        <v>1</v>
      </c>
      <c r="M71" s="1135">
        <v>2</v>
      </c>
      <c r="N71" s="799">
        <f t="shared" si="4"/>
        <v>17</v>
      </c>
      <c r="O71" s="1136">
        <v>1</v>
      </c>
      <c r="P71" s="1135">
        <v>0</v>
      </c>
      <c r="Q71" s="1136">
        <v>0</v>
      </c>
      <c r="R71" s="1134">
        <v>0</v>
      </c>
      <c r="S71" s="1134">
        <v>1</v>
      </c>
      <c r="T71" s="1159">
        <v>0</v>
      </c>
      <c r="U71" s="1159">
        <v>0</v>
      </c>
      <c r="V71" s="1134">
        <v>0</v>
      </c>
      <c r="W71" s="1134">
        <v>1</v>
      </c>
      <c r="X71" s="1135">
        <v>3</v>
      </c>
      <c r="Y71" s="799">
        <f t="shared" si="5"/>
        <v>6</v>
      </c>
      <c r="Z71" s="1136">
        <v>3</v>
      </c>
      <c r="AA71" s="1134">
        <v>1</v>
      </c>
      <c r="AB71" s="1135">
        <v>1</v>
      </c>
      <c r="AC71" s="1136">
        <v>1</v>
      </c>
      <c r="AD71" s="1134">
        <v>0</v>
      </c>
      <c r="AE71" s="1135">
        <v>0</v>
      </c>
      <c r="AF71" s="1136">
        <v>0</v>
      </c>
      <c r="AG71" s="1134">
        <v>0</v>
      </c>
      <c r="AH71" s="1138">
        <v>0</v>
      </c>
      <c r="AI71" s="1139">
        <v>2</v>
      </c>
      <c r="AJ71" s="1134">
        <v>0</v>
      </c>
      <c r="AK71" s="1136">
        <v>0</v>
      </c>
      <c r="AL71" s="1134">
        <v>0</v>
      </c>
      <c r="AM71" s="1140">
        <v>0</v>
      </c>
      <c r="AN71" s="1014" t="s">
        <v>555</v>
      </c>
    </row>
    <row r="72" spans="1:40" ht="14.25" customHeight="1">
      <c r="A72" s="1042"/>
      <c r="B72" s="1045" t="s">
        <v>556</v>
      </c>
      <c r="C72" s="1940">
        <v>0</v>
      </c>
      <c r="D72" s="1134">
        <v>0</v>
      </c>
      <c r="E72" s="1134">
        <v>1</v>
      </c>
      <c r="F72" s="1134">
        <v>0</v>
      </c>
      <c r="G72" s="1134">
        <v>0</v>
      </c>
      <c r="H72" s="1134">
        <v>4</v>
      </c>
      <c r="I72" s="1134">
        <v>0</v>
      </c>
      <c r="J72" s="1134">
        <v>0</v>
      </c>
      <c r="K72" s="1134">
        <v>0</v>
      </c>
      <c r="L72" s="1134">
        <v>0</v>
      </c>
      <c r="M72" s="1135">
        <v>0</v>
      </c>
      <c r="N72" s="799">
        <f t="shared" si="4"/>
        <v>5</v>
      </c>
      <c r="O72" s="1136">
        <v>1</v>
      </c>
      <c r="P72" s="1135">
        <v>0</v>
      </c>
      <c r="Q72" s="1136">
        <v>0</v>
      </c>
      <c r="R72" s="1134">
        <v>0</v>
      </c>
      <c r="S72" s="1134">
        <v>0</v>
      </c>
      <c r="T72" s="1159">
        <v>0</v>
      </c>
      <c r="U72" s="1159">
        <v>0</v>
      </c>
      <c r="V72" s="1134">
        <v>2</v>
      </c>
      <c r="W72" s="1134">
        <v>1</v>
      </c>
      <c r="X72" s="1135">
        <v>0</v>
      </c>
      <c r="Y72" s="799">
        <f t="shared" si="5"/>
        <v>4</v>
      </c>
      <c r="Z72" s="1136">
        <v>2</v>
      </c>
      <c r="AA72" s="1134">
        <v>1</v>
      </c>
      <c r="AB72" s="1135">
        <v>1</v>
      </c>
      <c r="AC72" s="1136">
        <v>1</v>
      </c>
      <c r="AD72" s="1134">
        <v>0</v>
      </c>
      <c r="AE72" s="1135">
        <v>0</v>
      </c>
      <c r="AF72" s="1136">
        <v>0</v>
      </c>
      <c r="AG72" s="1134">
        <v>0</v>
      </c>
      <c r="AH72" s="1138">
        <v>0</v>
      </c>
      <c r="AI72" s="1139">
        <v>0</v>
      </c>
      <c r="AJ72" s="1134">
        <v>0</v>
      </c>
      <c r="AK72" s="1136">
        <v>0</v>
      </c>
      <c r="AL72" s="1134">
        <v>0</v>
      </c>
      <c r="AM72" s="1140">
        <v>0</v>
      </c>
      <c r="AN72" s="1014" t="s">
        <v>556</v>
      </c>
    </row>
    <row r="73" spans="1:40" ht="14.25" customHeight="1">
      <c r="A73" s="234"/>
      <c r="B73" s="151" t="s">
        <v>557</v>
      </c>
      <c r="C73" s="1941">
        <v>0</v>
      </c>
      <c r="D73" s="1141">
        <v>0</v>
      </c>
      <c r="E73" s="1141">
        <v>1</v>
      </c>
      <c r="F73" s="1141">
        <v>0</v>
      </c>
      <c r="G73" s="1141">
        <v>1</v>
      </c>
      <c r="H73" s="1141">
        <v>8</v>
      </c>
      <c r="I73" s="1141">
        <v>0</v>
      </c>
      <c r="J73" s="1141">
        <v>1</v>
      </c>
      <c r="K73" s="1141">
        <v>0</v>
      </c>
      <c r="L73" s="1141">
        <v>0</v>
      </c>
      <c r="M73" s="1142">
        <v>1</v>
      </c>
      <c r="N73" s="800">
        <f t="shared" si="4"/>
        <v>12</v>
      </c>
      <c r="O73" s="1143">
        <v>0</v>
      </c>
      <c r="P73" s="1142">
        <v>0</v>
      </c>
      <c r="Q73" s="1143">
        <v>0</v>
      </c>
      <c r="R73" s="1141">
        <v>1</v>
      </c>
      <c r="S73" s="1141">
        <v>1</v>
      </c>
      <c r="T73" s="1141">
        <v>0</v>
      </c>
      <c r="U73" s="1141">
        <v>0</v>
      </c>
      <c r="V73" s="1141">
        <v>0</v>
      </c>
      <c r="W73" s="1141">
        <v>1</v>
      </c>
      <c r="X73" s="1142">
        <v>1</v>
      </c>
      <c r="Y73" s="800">
        <f t="shared" si="5"/>
        <v>4</v>
      </c>
      <c r="Z73" s="1143">
        <v>3</v>
      </c>
      <c r="AA73" s="1141">
        <v>1</v>
      </c>
      <c r="AB73" s="1142">
        <v>1</v>
      </c>
      <c r="AC73" s="1143">
        <v>1</v>
      </c>
      <c r="AD73" s="1141">
        <v>0</v>
      </c>
      <c r="AE73" s="1142">
        <v>1</v>
      </c>
      <c r="AF73" s="1143">
        <v>0</v>
      </c>
      <c r="AG73" s="1141">
        <v>0</v>
      </c>
      <c r="AH73" s="1144">
        <v>0</v>
      </c>
      <c r="AI73" s="1145">
        <v>0</v>
      </c>
      <c r="AJ73" s="1141">
        <v>0</v>
      </c>
      <c r="AK73" s="1143">
        <v>0</v>
      </c>
      <c r="AL73" s="1141">
        <v>0</v>
      </c>
      <c r="AM73" s="1146">
        <v>0</v>
      </c>
      <c r="AN73" s="151" t="s">
        <v>557</v>
      </c>
    </row>
    <row r="74" spans="1:40" ht="14.25" customHeight="1" thickBot="1">
      <c r="A74" s="332" t="s">
        <v>558</v>
      </c>
      <c r="B74" s="333"/>
      <c r="C74" s="801">
        <f t="shared" ref="C74:X74" si="6">SUM(C41:C73)</f>
        <v>24</v>
      </c>
      <c r="D74" s="802">
        <f t="shared" si="6"/>
        <v>0</v>
      </c>
      <c r="E74" s="802">
        <f t="shared" si="6"/>
        <v>31</v>
      </c>
      <c r="F74" s="802">
        <f t="shared" si="6"/>
        <v>3</v>
      </c>
      <c r="G74" s="802">
        <f t="shared" si="6"/>
        <v>28</v>
      </c>
      <c r="H74" s="802">
        <f t="shared" si="6"/>
        <v>403</v>
      </c>
      <c r="I74" s="802">
        <f t="shared" si="6"/>
        <v>0</v>
      </c>
      <c r="J74" s="802">
        <f t="shared" si="6"/>
        <v>27</v>
      </c>
      <c r="K74" s="802">
        <f t="shared" si="6"/>
        <v>7</v>
      </c>
      <c r="L74" s="802">
        <f t="shared" si="6"/>
        <v>4</v>
      </c>
      <c r="M74" s="803">
        <f t="shared" si="6"/>
        <v>47</v>
      </c>
      <c r="N74" s="804">
        <f t="shared" si="6"/>
        <v>574</v>
      </c>
      <c r="O74" s="805">
        <f t="shared" si="6"/>
        <v>35</v>
      </c>
      <c r="P74" s="803">
        <f t="shared" si="6"/>
        <v>1</v>
      </c>
      <c r="Q74" s="805">
        <f t="shared" si="6"/>
        <v>5</v>
      </c>
      <c r="R74" s="802">
        <f t="shared" si="6"/>
        <v>13</v>
      </c>
      <c r="S74" s="802">
        <f t="shared" si="6"/>
        <v>25</v>
      </c>
      <c r="T74" s="802">
        <f t="shared" si="6"/>
        <v>0</v>
      </c>
      <c r="U74" s="802">
        <f t="shared" si="6"/>
        <v>1</v>
      </c>
      <c r="V74" s="802">
        <f t="shared" si="6"/>
        <v>7</v>
      </c>
      <c r="W74" s="802">
        <f t="shared" si="6"/>
        <v>29</v>
      </c>
      <c r="X74" s="803">
        <f t="shared" si="6"/>
        <v>33</v>
      </c>
      <c r="Y74" s="804">
        <f t="shared" si="5"/>
        <v>149</v>
      </c>
      <c r="Z74" s="805">
        <f t="shared" ref="Z74:AM74" si="7">SUM(Z41:Z73)</f>
        <v>80</v>
      </c>
      <c r="AA74" s="802">
        <f t="shared" si="7"/>
        <v>33</v>
      </c>
      <c r="AB74" s="803">
        <f t="shared" si="7"/>
        <v>30</v>
      </c>
      <c r="AC74" s="805">
        <f t="shared" si="7"/>
        <v>30</v>
      </c>
      <c r="AD74" s="802">
        <f t="shared" si="7"/>
        <v>89</v>
      </c>
      <c r="AE74" s="803">
        <f t="shared" si="7"/>
        <v>26</v>
      </c>
      <c r="AF74" s="805">
        <f t="shared" si="7"/>
        <v>0</v>
      </c>
      <c r="AG74" s="802">
        <f t="shared" si="7"/>
        <v>1</v>
      </c>
      <c r="AH74" s="808">
        <f t="shared" si="7"/>
        <v>3</v>
      </c>
      <c r="AI74" s="809">
        <f t="shared" si="7"/>
        <v>24</v>
      </c>
      <c r="AJ74" s="802">
        <f t="shared" si="7"/>
        <v>0</v>
      </c>
      <c r="AK74" s="805">
        <f t="shared" si="7"/>
        <v>1</v>
      </c>
      <c r="AL74" s="802">
        <f t="shared" si="7"/>
        <v>0</v>
      </c>
      <c r="AM74" s="810">
        <f t="shared" si="7"/>
        <v>2</v>
      </c>
      <c r="AN74" s="1005" t="s">
        <v>558</v>
      </c>
    </row>
    <row r="75" spans="1:40" ht="14.25" customHeight="1">
      <c r="A75" s="1042" t="s">
        <v>559</v>
      </c>
      <c r="B75" s="1045" t="s">
        <v>13</v>
      </c>
      <c r="C75" s="1940">
        <v>1</v>
      </c>
      <c r="D75" s="1134">
        <v>0</v>
      </c>
      <c r="E75" s="1134">
        <v>1</v>
      </c>
      <c r="F75" s="1134">
        <v>1</v>
      </c>
      <c r="G75" s="1134">
        <v>0</v>
      </c>
      <c r="H75" s="1134">
        <v>38</v>
      </c>
      <c r="I75" s="1134">
        <v>0</v>
      </c>
      <c r="J75" s="1134">
        <v>1</v>
      </c>
      <c r="K75" s="1134">
        <v>0</v>
      </c>
      <c r="L75" s="1134">
        <v>1</v>
      </c>
      <c r="M75" s="1135">
        <v>6</v>
      </c>
      <c r="N75" s="799">
        <f t="shared" ref="N75:N82" si="8">SUM(C75:M75)</f>
        <v>49</v>
      </c>
      <c r="O75" s="1136">
        <v>3</v>
      </c>
      <c r="P75" s="1135">
        <v>0</v>
      </c>
      <c r="Q75" s="1136">
        <v>0</v>
      </c>
      <c r="R75" s="1134">
        <v>1</v>
      </c>
      <c r="S75" s="1134">
        <v>1</v>
      </c>
      <c r="T75" s="1134">
        <v>0</v>
      </c>
      <c r="U75" s="1134">
        <v>0</v>
      </c>
      <c r="V75" s="1134">
        <v>0</v>
      </c>
      <c r="W75" s="1134">
        <v>1</v>
      </c>
      <c r="X75" s="1135">
        <v>0</v>
      </c>
      <c r="Y75" s="799">
        <f t="shared" si="5"/>
        <v>6</v>
      </c>
      <c r="Z75" s="1136">
        <v>2</v>
      </c>
      <c r="AA75" s="1134">
        <v>2</v>
      </c>
      <c r="AB75" s="1135">
        <v>1</v>
      </c>
      <c r="AC75" s="1136">
        <v>1</v>
      </c>
      <c r="AD75" s="1134">
        <v>6</v>
      </c>
      <c r="AE75" s="1135">
        <v>1</v>
      </c>
      <c r="AF75" s="1136">
        <v>0</v>
      </c>
      <c r="AG75" s="1134">
        <v>0</v>
      </c>
      <c r="AH75" s="1138">
        <v>0</v>
      </c>
      <c r="AI75" s="1139">
        <v>3</v>
      </c>
      <c r="AJ75" s="1134">
        <v>0</v>
      </c>
      <c r="AK75" s="1136">
        <v>0</v>
      </c>
      <c r="AL75" s="1134">
        <v>0</v>
      </c>
      <c r="AM75" s="1140">
        <v>0</v>
      </c>
      <c r="AN75" s="1014" t="s">
        <v>13</v>
      </c>
    </row>
    <row r="76" spans="1:40" ht="14.25" customHeight="1">
      <c r="A76" s="324">
        <v>8</v>
      </c>
      <c r="B76" s="1045" t="s">
        <v>560</v>
      </c>
      <c r="C76" s="1940">
        <v>1</v>
      </c>
      <c r="D76" s="1134">
        <v>0</v>
      </c>
      <c r="E76" s="1134">
        <v>2</v>
      </c>
      <c r="F76" s="1134">
        <v>1</v>
      </c>
      <c r="G76" s="1134">
        <v>1</v>
      </c>
      <c r="H76" s="1134">
        <v>38</v>
      </c>
      <c r="I76" s="1134">
        <v>0</v>
      </c>
      <c r="J76" s="1134">
        <v>1</v>
      </c>
      <c r="K76" s="1134">
        <v>0</v>
      </c>
      <c r="L76" s="1134">
        <v>1</v>
      </c>
      <c r="M76" s="1135">
        <v>6</v>
      </c>
      <c r="N76" s="799">
        <f t="shared" si="8"/>
        <v>51</v>
      </c>
      <c r="O76" s="1136">
        <v>3</v>
      </c>
      <c r="P76" s="1135">
        <v>0</v>
      </c>
      <c r="Q76" s="1136">
        <v>0</v>
      </c>
      <c r="R76" s="1134">
        <v>1</v>
      </c>
      <c r="S76" s="1134">
        <v>1</v>
      </c>
      <c r="T76" s="1134">
        <v>0</v>
      </c>
      <c r="U76" s="1134">
        <v>0</v>
      </c>
      <c r="V76" s="1134">
        <v>0</v>
      </c>
      <c r="W76" s="1134">
        <v>1</v>
      </c>
      <c r="X76" s="1135">
        <v>0</v>
      </c>
      <c r="Y76" s="799">
        <f t="shared" si="5"/>
        <v>6</v>
      </c>
      <c r="Z76" s="1136">
        <v>2</v>
      </c>
      <c r="AA76" s="1134">
        <v>2</v>
      </c>
      <c r="AB76" s="1135">
        <v>1</v>
      </c>
      <c r="AC76" s="1136">
        <v>1</v>
      </c>
      <c r="AD76" s="1134">
        <v>6</v>
      </c>
      <c r="AE76" s="1135">
        <v>1</v>
      </c>
      <c r="AF76" s="1136">
        <v>0</v>
      </c>
      <c r="AG76" s="1134">
        <v>0</v>
      </c>
      <c r="AH76" s="1138">
        <v>0</v>
      </c>
      <c r="AI76" s="1139">
        <v>3</v>
      </c>
      <c r="AJ76" s="1134">
        <v>0</v>
      </c>
      <c r="AK76" s="1136">
        <v>0</v>
      </c>
      <c r="AL76" s="1134">
        <v>0</v>
      </c>
      <c r="AM76" s="1140">
        <v>0</v>
      </c>
      <c r="AN76" s="1014" t="s">
        <v>560</v>
      </c>
    </row>
    <row r="77" spans="1:40" ht="14.25" customHeight="1">
      <c r="A77" s="1042"/>
      <c r="B77" s="1045" t="s">
        <v>561</v>
      </c>
      <c r="C77" s="1940">
        <v>1</v>
      </c>
      <c r="D77" s="1134">
        <v>0</v>
      </c>
      <c r="E77" s="1134">
        <v>1</v>
      </c>
      <c r="F77" s="1134">
        <v>0</v>
      </c>
      <c r="G77" s="1134">
        <v>1</v>
      </c>
      <c r="H77" s="1134">
        <v>27</v>
      </c>
      <c r="I77" s="1134">
        <v>0</v>
      </c>
      <c r="J77" s="1134">
        <v>1</v>
      </c>
      <c r="K77" s="1134">
        <v>1</v>
      </c>
      <c r="L77" s="1134">
        <v>1</v>
      </c>
      <c r="M77" s="1135">
        <v>3</v>
      </c>
      <c r="N77" s="799">
        <f t="shared" si="8"/>
        <v>36</v>
      </c>
      <c r="O77" s="1136">
        <v>2</v>
      </c>
      <c r="P77" s="1135">
        <v>0</v>
      </c>
      <c r="Q77" s="1136">
        <v>0</v>
      </c>
      <c r="R77" s="1134">
        <v>1</v>
      </c>
      <c r="S77" s="1134">
        <v>1</v>
      </c>
      <c r="T77" s="1134">
        <v>0</v>
      </c>
      <c r="U77" s="1134">
        <v>0</v>
      </c>
      <c r="V77" s="1134">
        <v>0</v>
      </c>
      <c r="W77" s="1134">
        <v>1</v>
      </c>
      <c r="X77" s="1135">
        <v>0</v>
      </c>
      <c r="Y77" s="799">
        <f t="shared" si="5"/>
        <v>5</v>
      </c>
      <c r="Z77" s="1136">
        <v>1</v>
      </c>
      <c r="AA77" s="1134">
        <v>1</v>
      </c>
      <c r="AB77" s="1135">
        <v>1</v>
      </c>
      <c r="AC77" s="1136">
        <v>1</v>
      </c>
      <c r="AD77" s="1134">
        <v>6</v>
      </c>
      <c r="AE77" s="1135">
        <v>1</v>
      </c>
      <c r="AF77" s="1136">
        <v>0</v>
      </c>
      <c r="AG77" s="1134">
        <v>0</v>
      </c>
      <c r="AH77" s="1138">
        <v>0</v>
      </c>
      <c r="AI77" s="1139">
        <v>3</v>
      </c>
      <c r="AJ77" s="1134">
        <v>0</v>
      </c>
      <c r="AK77" s="1136">
        <v>0</v>
      </c>
      <c r="AL77" s="1134">
        <v>0</v>
      </c>
      <c r="AM77" s="1140">
        <v>0</v>
      </c>
      <c r="AN77" s="1014" t="s">
        <v>561</v>
      </c>
    </row>
    <row r="78" spans="1:40" ht="14.25" customHeight="1">
      <c r="A78" s="1042"/>
      <c r="B78" s="1045" t="s">
        <v>562</v>
      </c>
      <c r="C78" s="1940">
        <v>1</v>
      </c>
      <c r="D78" s="1134">
        <v>0</v>
      </c>
      <c r="E78" s="1134">
        <v>1</v>
      </c>
      <c r="F78" s="1134">
        <v>0</v>
      </c>
      <c r="G78" s="1134">
        <v>1</v>
      </c>
      <c r="H78" s="1134">
        <v>21</v>
      </c>
      <c r="I78" s="1134">
        <v>0</v>
      </c>
      <c r="J78" s="1134">
        <v>1</v>
      </c>
      <c r="K78" s="1134">
        <v>0</v>
      </c>
      <c r="L78" s="1134">
        <v>0</v>
      </c>
      <c r="M78" s="1135">
        <v>1</v>
      </c>
      <c r="N78" s="799">
        <f t="shared" si="8"/>
        <v>26</v>
      </c>
      <c r="O78" s="1136">
        <v>1</v>
      </c>
      <c r="P78" s="1135">
        <v>0</v>
      </c>
      <c r="Q78" s="1136">
        <v>0</v>
      </c>
      <c r="R78" s="1134">
        <v>1</v>
      </c>
      <c r="S78" s="1134">
        <v>1</v>
      </c>
      <c r="T78" s="1134">
        <v>0</v>
      </c>
      <c r="U78" s="1134">
        <v>0</v>
      </c>
      <c r="V78" s="1134">
        <v>0</v>
      </c>
      <c r="W78" s="1134">
        <v>1</v>
      </c>
      <c r="X78" s="1135">
        <v>0</v>
      </c>
      <c r="Y78" s="799">
        <f t="shared" si="5"/>
        <v>4</v>
      </c>
      <c r="Z78" s="1136">
        <v>2</v>
      </c>
      <c r="AA78" s="1134">
        <v>1</v>
      </c>
      <c r="AB78" s="1135">
        <v>1</v>
      </c>
      <c r="AC78" s="1136">
        <v>1</v>
      </c>
      <c r="AD78" s="1134">
        <v>6</v>
      </c>
      <c r="AE78" s="1135">
        <v>1</v>
      </c>
      <c r="AF78" s="1136">
        <v>0</v>
      </c>
      <c r="AG78" s="1134">
        <v>0</v>
      </c>
      <c r="AH78" s="1138">
        <v>0</v>
      </c>
      <c r="AI78" s="1139">
        <v>1</v>
      </c>
      <c r="AJ78" s="1134">
        <v>0</v>
      </c>
      <c r="AK78" s="1136">
        <v>0</v>
      </c>
      <c r="AL78" s="1134">
        <v>0</v>
      </c>
      <c r="AM78" s="1140">
        <v>0</v>
      </c>
      <c r="AN78" s="1014" t="s">
        <v>562</v>
      </c>
    </row>
    <row r="79" spans="1:40" ht="14.25" customHeight="1">
      <c r="A79" s="1042"/>
      <c r="B79" s="1045" t="s">
        <v>563</v>
      </c>
      <c r="C79" s="1940">
        <v>1</v>
      </c>
      <c r="D79" s="1134">
        <v>0</v>
      </c>
      <c r="E79" s="1134">
        <v>1</v>
      </c>
      <c r="F79" s="1134">
        <v>1</v>
      </c>
      <c r="G79" s="1134">
        <v>1</v>
      </c>
      <c r="H79" s="1134">
        <v>26</v>
      </c>
      <c r="I79" s="1134">
        <v>0</v>
      </c>
      <c r="J79" s="1134">
        <v>1</v>
      </c>
      <c r="K79" s="1134">
        <v>0</v>
      </c>
      <c r="L79" s="1134">
        <v>0</v>
      </c>
      <c r="M79" s="1135">
        <v>4</v>
      </c>
      <c r="N79" s="799">
        <f t="shared" si="8"/>
        <v>35</v>
      </c>
      <c r="O79" s="1136">
        <v>2</v>
      </c>
      <c r="P79" s="1135">
        <v>0</v>
      </c>
      <c r="Q79" s="1136">
        <v>0</v>
      </c>
      <c r="R79" s="1134">
        <v>1</v>
      </c>
      <c r="S79" s="1134">
        <v>1</v>
      </c>
      <c r="T79" s="1134">
        <v>0</v>
      </c>
      <c r="U79" s="1134">
        <v>0</v>
      </c>
      <c r="V79" s="1134">
        <v>0</v>
      </c>
      <c r="W79" s="1134">
        <v>1</v>
      </c>
      <c r="X79" s="1135">
        <v>0</v>
      </c>
      <c r="Y79" s="799">
        <f t="shared" si="5"/>
        <v>5</v>
      </c>
      <c r="Z79" s="1136">
        <v>2</v>
      </c>
      <c r="AA79" s="1134">
        <v>1</v>
      </c>
      <c r="AB79" s="1135">
        <v>1</v>
      </c>
      <c r="AC79" s="1136">
        <v>1</v>
      </c>
      <c r="AD79" s="1134">
        <v>6</v>
      </c>
      <c r="AE79" s="1135">
        <v>1</v>
      </c>
      <c r="AF79" s="1136">
        <v>0</v>
      </c>
      <c r="AG79" s="1134">
        <v>0</v>
      </c>
      <c r="AH79" s="1138">
        <v>1</v>
      </c>
      <c r="AI79" s="1139">
        <v>2</v>
      </c>
      <c r="AJ79" s="1134">
        <v>0</v>
      </c>
      <c r="AK79" s="1136">
        <v>0</v>
      </c>
      <c r="AL79" s="1134">
        <v>0</v>
      </c>
      <c r="AM79" s="1140">
        <v>0</v>
      </c>
      <c r="AN79" s="1014" t="s">
        <v>563</v>
      </c>
    </row>
    <row r="80" spans="1:40" ht="14.25" customHeight="1">
      <c r="A80" s="1042"/>
      <c r="B80" s="1045" t="s">
        <v>564</v>
      </c>
      <c r="C80" s="1940">
        <v>1</v>
      </c>
      <c r="D80" s="1134">
        <v>0</v>
      </c>
      <c r="E80" s="1134">
        <v>2</v>
      </c>
      <c r="F80" s="1134">
        <v>1</v>
      </c>
      <c r="G80" s="1134">
        <v>1</v>
      </c>
      <c r="H80" s="1134">
        <v>40</v>
      </c>
      <c r="I80" s="1134">
        <v>0</v>
      </c>
      <c r="J80" s="1134">
        <v>1</v>
      </c>
      <c r="K80" s="1134">
        <v>0</v>
      </c>
      <c r="L80" s="1134">
        <v>1</v>
      </c>
      <c r="M80" s="1135">
        <v>5</v>
      </c>
      <c r="N80" s="799">
        <f t="shared" si="8"/>
        <v>52</v>
      </c>
      <c r="O80" s="1136">
        <v>2</v>
      </c>
      <c r="P80" s="1135">
        <v>0</v>
      </c>
      <c r="Q80" s="1136">
        <v>0</v>
      </c>
      <c r="R80" s="1134">
        <v>1</v>
      </c>
      <c r="S80" s="1134">
        <v>1</v>
      </c>
      <c r="T80" s="1134">
        <v>0</v>
      </c>
      <c r="U80" s="1134">
        <v>0</v>
      </c>
      <c r="V80" s="1134">
        <v>0</v>
      </c>
      <c r="W80" s="1134">
        <v>1</v>
      </c>
      <c r="X80" s="1135">
        <v>0</v>
      </c>
      <c r="Y80" s="799">
        <f t="shared" si="5"/>
        <v>5</v>
      </c>
      <c r="Z80" s="1136">
        <v>2</v>
      </c>
      <c r="AA80" s="1134">
        <v>2</v>
      </c>
      <c r="AB80" s="1135">
        <v>1</v>
      </c>
      <c r="AC80" s="1136">
        <v>1</v>
      </c>
      <c r="AD80" s="1134">
        <v>6</v>
      </c>
      <c r="AE80" s="1135">
        <v>1</v>
      </c>
      <c r="AF80" s="1136">
        <v>0</v>
      </c>
      <c r="AG80" s="1134">
        <v>0</v>
      </c>
      <c r="AH80" s="1138">
        <v>0</v>
      </c>
      <c r="AI80" s="1139">
        <v>1</v>
      </c>
      <c r="AJ80" s="1134">
        <v>0</v>
      </c>
      <c r="AK80" s="1136">
        <v>0</v>
      </c>
      <c r="AL80" s="1134">
        <v>0</v>
      </c>
      <c r="AM80" s="1140">
        <v>0</v>
      </c>
      <c r="AN80" s="1014" t="s">
        <v>564</v>
      </c>
    </row>
    <row r="81" spans="1:42" ht="14.25" customHeight="1">
      <c r="A81" s="1042"/>
      <c r="B81" s="1045" t="s">
        <v>565</v>
      </c>
      <c r="C81" s="1940">
        <v>1</v>
      </c>
      <c r="D81" s="1134">
        <v>0</v>
      </c>
      <c r="E81" s="1134">
        <v>1</v>
      </c>
      <c r="F81" s="1134">
        <v>0</v>
      </c>
      <c r="G81" s="1134">
        <v>1</v>
      </c>
      <c r="H81" s="1134">
        <v>22</v>
      </c>
      <c r="I81" s="1134">
        <v>0</v>
      </c>
      <c r="J81" s="1134">
        <v>1</v>
      </c>
      <c r="K81" s="1134">
        <v>1</v>
      </c>
      <c r="L81" s="1134">
        <v>0</v>
      </c>
      <c r="M81" s="1135">
        <v>6</v>
      </c>
      <c r="N81" s="799">
        <f t="shared" si="8"/>
        <v>33</v>
      </c>
      <c r="O81" s="1136">
        <v>2</v>
      </c>
      <c r="P81" s="1135">
        <v>0</v>
      </c>
      <c r="Q81" s="1136">
        <v>0</v>
      </c>
      <c r="R81" s="1134">
        <v>1</v>
      </c>
      <c r="S81" s="1134">
        <v>1</v>
      </c>
      <c r="T81" s="1134">
        <v>0</v>
      </c>
      <c r="U81" s="1134">
        <v>0</v>
      </c>
      <c r="V81" s="1134">
        <v>0</v>
      </c>
      <c r="W81" s="1134">
        <v>1</v>
      </c>
      <c r="X81" s="1135">
        <v>0</v>
      </c>
      <c r="Y81" s="799">
        <f t="shared" si="5"/>
        <v>5</v>
      </c>
      <c r="Z81" s="1136">
        <v>2</v>
      </c>
      <c r="AA81" s="1134">
        <v>1</v>
      </c>
      <c r="AB81" s="1135">
        <v>1</v>
      </c>
      <c r="AC81" s="1136">
        <v>1</v>
      </c>
      <c r="AD81" s="1134">
        <v>6</v>
      </c>
      <c r="AE81" s="1135">
        <v>1</v>
      </c>
      <c r="AF81" s="1136">
        <v>0</v>
      </c>
      <c r="AG81" s="1134">
        <v>0</v>
      </c>
      <c r="AH81" s="1138">
        <v>1</v>
      </c>
      <c r="AI81" s="1139">
        <v>3</v>
      </c>
      <c r="AJ81" s="1134">
        <v>0</v>
      </c>
      <c r="AK81" s="1136">
        <v>0</v>
      </c>
      <c r="AL81" s="1134">
        <v>0</v>
      </c>
      <c r="AM81" s="1140">
        <v>0</v>
      </c>
      <c r="AN81" s="1014" t="s">
        <v>565</v>
      </c>
    </row>
    <row r="82" spans="1:42" ht="14.25" customHeight="1">
      <c r="A82" s="234"/>
      <c r="B82" s="151" t="s">
        <v>566</v>
      </c>
      <c r="C82" s="1941">
        <v>1</v>
      </c>
      <c r="D82" s="1141">
        <v>0</v>
      </c>
      <c r="E82" s="1141">
        <v>1</v>
      </c>
      <c r="F82" s="1141">
        <v>1</v>
      </c>
      <c r="G82" s="1141">
        <v>1</v>
      </c>
      <c r="H82" s="1141">
        <v>29</v>
      </c>
      <c r="I82" s="1141">
        <v>0</v>
      </c>
      <c r="J82" s="1141">
        <v>1</v>
      </c>
      <c r="K82" s="1141">
        <v>0</v>
      </c>
      <c r="L82" s="1141">
        <v>0</v>
      </c>
      <c r="M82" s="1142">
        <v>4</v>
      </c>
      <c r="N82" s="800">
        <f t="shared" si="8"/>
        <v>38</v>
      </c>
      <c r="O82" s="1143">
        <v>1</v>
      </c>
      <c r="P82" s="1142">
        <v>0</v>
      </c>
      <c r="Q82" s="1143">
        <v>0</v>
      </c>
      <c r="R82" s="1141">
        <v>1</v>
      </c>
      <c r="S82" s="1141">
        <v>1</v>
      </c>
      <c r="T82" s="1141">
        <v>0</v>
      </c>
      <c r="U82" s="1141">
        <v>0</v>
      </c>
      <c r="V82" s="1141">
        <v>0</v>
      </c>
      <c r="W82" s="1141">
        <v>1</v>
      </c>
      <c r="X82" s="1142">
        <v>0</v>
      </c>
      <c r="Y82" s="800">
        <f t="shared" si="5"/>
        <v>4</v>
      </c>
      <c r="Z82" s="1143">
        <v>2</v>
      </c>
      <c r="AA82" s="1141">
        <v>2</v>
      </c>
      <c r="AB82" s="1142">
        <v>1</v>
      </c>
      <c r="AC82" s="1143">
        <v>1</v>
      </c>
      <c r="AD82" s="1141">
        <v>6</v>
      </c>
      <c r="AE82" s="1142">
        <v>1</v>
      </c>
      <c r="AF82" s="1143">
        <v>0</v>
      </c>
      <c r="AG82" s="1141">
        <v>0</v>
      </c>
      <c r="AH82" s="1144">
        <v>0</v>
      </c>
      <c r="AI82" s="1145">
        <v>3</v>
      </c>
      <c r="AJ82" s="1141">
        <v>0</v>
      </c>
      <c r="AK82" s="1143">
        <v>0</v>
      </c>
      <c r="AL82" s="1141">
        <v>0</v>
      </c>
      <c r="AM82" s="1146">
        <v>0</v>
      </c>
      <c r="AN82" s="151" t="s">
        <v>566</v>
      </c>
    </row>
    <row r="83" spans="1:42" ht="14.25" customHeight="1" thickBot="1">
      <c r="A83" s="326" t="s">
        <v>567</v>
      </c>
      <c r="B83" s="327"/>
      <c r="C83" s="801">
        <f t="shared" ref="C83:X83" si="9">SUM(C75:C82)</f>
        <v>8</v>
      </c>
      <c r="D83" s="802">
        <f t="shared" si="9"/>
        <v>0</v>
      </c>
      <c r="E83" s="802">
        <f t="shared" si="9"/>
        <v>10</v>
      </c>
      <c r="F83" s="802">
        <f t="shared" si="9"/>
        <v>5</v>
      </c>
      <c r="G83" s="802">
        <f t="shared" si="9"/>
        <v>7</v>
      </c>
      <c r="H83" s="802">
        <f t="shared" si="9"/>
        <v>241</v>
      </c>
      <c r="I83" s="802">
        <f t="shared" si="9"/>
        <v>0</v>
      </c>
      <c r="J83" s="802">
        <f t="shared" si="9"/>
        <v>8</v>
      </c>
      <c r="K83" s="802">
        <f t="shared" si="9"/>
        <v>2</v>
      </c>
      <c r="L83" s="802">
        <f t="shared" si="9"/>
        <v>4</v>
      </c>
      <c r="M83" s="803">
        <f t="shared" si="9"/>
        <v>35</v>
      </c>
      <c r="N83" s="804">
        <f t="shared" si="9"/>
        <v>320</v>
      </c>
      <c r="O83" s="805">
        <f t="shared" si="9"/>
        <v>16</v>
      </c>
      <c r="P83" s="803">
        <f t="shared" si="9"/>
        <v>0</v>
      </c>
      <c r="Q83" s="805">
        <f t="shared" si="9"/>
        <v>0</v>
      </c>
      <c r="R83" s="802">
        <f t="shared" si="9"/>
        <v>8</v>
      </c>
      <c r="S83" s="802">
        <f t="shared" si="9"/>
        <v>8</v>
      </c>
      <c r="T83" s="802">
        <f t="shared" si="9"/>
        <v>0</v>
      </c>
      <c r="U83" s="802">
        <f t="shared" si="9"/>
        <v>0</v>
      </c>
      <c r="V83" s="802">
        <f t="shared" si="9"/>
        <v>0</v>
      </c>
      <c r="W83" s="802">
        <f t="shared" si="9"/>
        <v>8</v>
      </c>
      <c r="X83" s="803">
        <f t="shared" si="9"/>
        <v>0</v>
      </c>
      <c r="Y83" s="804">
        <f t="shared" si="5"/>
        <v>40</v>
      </c>
      <c r="Z83" s="805">
        <f t="shared" ref="Z83:AM83" si="10">SUM(Z75:Z82)</f>
        <v>15</v>
      </c>
      <c r="AA83" s="802">
        <f t="shared" si="10"/>
        <v>12</v>
      </c>
      <c r="AB83" s="803">
        <f t="shared" si="10"/>
        <v>8</v>
      </c>
      <c r="AC83" s="805">
        <f t="shared" si="10"/>
        <v>8</v>
      </c>
      <c r="AD83" s="802">
        <f t="shared" si="10"/>
        <v>48</v>
      </c>
      <c r="AE83" s="803">
        <f t="shared" si="10"/>
        <v>8</v>
      </c>
      <c r="AF83" s="805">
        <f t="shared" si="10"/>
        <v>0</v>
      </c>
      <c r="AG83" s="802">
        <f t="shared" si="10"/>
        <v>0</v>
      </c>
      <c r="AH83" s="808">
        <f t="shared" si="10"/>
        <v>2</v>
      </c>
      <c r="AI83" s="809">
        <f t="shared" si="10"/>
        <v>19</v>
      </c>
      <c r="AJ83" s="802">
        <f>SUM(AJ75:AJ82)</f>
        <v>0</v>
      </c>
      <c r="AK83" s="805">
        <f t="shared" si="10"/>
        <v>0</v>
      </c>
      <c r="AL83" s="802">
        <f t="shared" si="10"/>
        <v>0</v>
      </c>
      <c r="AM83" s="810">
        <f t="shared" si="10"/>
        <v>0</v>
      </c>
      <c r="AN83" s="1005" t="s">
        <v>567</v>
      </c>
    </row>
    <row r="84" spans="1:42" ht="14.25" customHeight="1">
      <c r="A84" s="334" t="s">
        <v>568</v>
      </c>
      <c r="B84" s="305" t="s">
        <v>14</v>
      </c>
      <c r="C84" s="1942">
        <v>1</v>
      </c>
      <c r="D84" s="1137">
        <v>0</v>
      </c>
      <c r="E84" s="1137">
        <v>1</v>
      </c>
      <c r="F84" s="1137">
        <v>1</v>
      </c>
      <c r="G84" s="1137">
        <v>1</v>
      </c>
      <c r="H84" s="1137">
        <v>32</v>
      </c>
      <c r="I84" s="1137">
        <v>0</v>
      </c>
      <c r="J84" s="1137">
        <v>1</v>
      </c>
      <c r="K84" s="1137">
        <v>0</v>
      </c>
      <c r="L84" s="1137">
        <v>0</v>
      </c>
      <c r="M84" s="1147">
        <v>5</v>
      </c>
      <c r="N84" s="811">
        <f t="shared" ref="N84:N96" si="11">SUM(C84:M84)</f>
        <v>42</v>
      </c>
      <c r="O84" s="1148">
        <v>2</v>
      </c>
      <c r="P84" s="1147">
        <v>1</v>
      </c>
      <c r="Q84" s="1148">
        <v>0</v>
      </c>
      <c r="R84" s="1137">
        <v>0</v>
      </c>
      <c r="S84" s="1137">
        <v>0</v>
      </c>
      <c r="T84" s="1137">
        <v>0</v>
      </c>
      <c r="U84" s="1137">
        <v>0</v>
      </c>
      <c r="V84" s="1137">
        <v>0</v>
      </c>
      <c r="W84" s="1137">
        <v>2</v>
      </c>
      <c r="X84" s="1147">
        <v>0</v>
      </c>
      <c r="Y84" s="811">
        <f t="shared" si="5"/>
        <v>5</v>
      </c>
      <c r="Z84" s="1148">
        <v>1</v>
      </c>
      <c r="AA84" s="1137">
        <v>1</v>
      </c>
      <c r="AB84" s="1147">
        <v>1</v>
      </c>
      <c r="AC84" s="1148">
        <v>1</v>
      </c>
      <c r="AD84" s="1137">
        <v>5</v>
      </c>
      <c r="AE84" s="1147">
        <v>1</v>
      </c>
      <c r="AF84" s="1165">
        <v>0</v>
      </c>
      <c r="AG84" s="1166">
        <v>0</v>
      </c>
      <c r="AH84" s="1149">
        <v>0</v>
      </c>
      <c r="AI84" s="1150">
        <v>1</v>
      </c>
      <c r="AJ84" s="1166">
        <v>0</v>
      </c>
      <c r="AK84" s="1148">
        <v>0</v>
      </c>
      <c r="AL84" s="1134">
        <v>0</v>
      </c>
      <c r="AM84" s="1140">
        <v>0</v>
      </c>
      <c r="AN84" s="1014" t="s">
        <v>14</v>
      </c>
    </row>
    <row r="85" spans="1:42" ht="14.25" customHeight="1">
      <c r="A85" s="324">
        <v>13</v>
      </c>
      <c r="B85" s="1045" t="s">
        <v>705</v>
      </c>
      <c r="C85" s="1940">
        <v>1</v>
      </c>
      <c r="D85" s="1134">
        <v>0</v>
      </c>
      <c r="E85" s="1134">
        <v>1</v>
      </c>
      <c r="F85" s="1134">
        <v>0</v>
      </c>
      <c r="G85" s="1134">
        <v>1</v>
      </c>
      <c r="H85" s="1134">
        <v>5</v>
      </c>
      <c r="I85" s="1134">
        <v>0</v>
      </c>
      <c r="J85" s="1134">
        <v>1</v>
      </c>
      <c r="K85" s="1134">
        <v>0</v>
      </c>
      <c r="L85" s="1134">
        <v>0</v>
      </c>
      <c r="M85" s="1135">
        <v>2</v>
      </c>
      <c r="N85" s="799">
        <f t="shared" si="11"/>
        <v>11</v>
      </c>
      <c r="O85" s="1136">
        <v>1</v>
      </c>
      <c r="P85" s="1135">
        <v>1</v>
      </c>
      <c r="Q85" s="1136">
        <v>0</v>
      </c>
      <c r="R85" s="1134">
        <v>0</v>
      </c>
      <c r="S85" s="1134">
        <v>0</v>
      </c>
      <c r="T85" s="1134">
        <v>0</v>
      </c>
      <c r="U85" s="1134">
        <v>0</v>
      </c>
      <c r="V85" s="1134">
        <v>0</v>
      </c>
      <c r="W85" s="1134">
        <v>1</v>
      </c>
      <c r="X85" s="1135">
        <v>0</v>
      </c>
      <c r="Y85" s="799">
        <f t="shared" si="5"/>
        <v>3</v>
      </c>
      <c r="Z85" s="1136">
        <v>1</v>
      </c>
      <c r="AA85" s="1134">
        <v>1</v>
      </c>
      <c r="AB85" s="1135">
        <v>1</v>
      </c>
      <c r="AC85" s="1136">
        <v>1</v>
      </c>
      <c r="AD85" s="1134">
        <v>0</v>
      </c>
      <c r="AE85" s="1135">
        <v>1</v>
      </c>
      <c r="AF85" s="1167">
        <v>0</v>
      </c>
      <c r="AG85" s="1168">
        <v>0</v>
      </c>
      <c r="AH85" s="1138">
        <v>0</v>
      </c>
      <c r="AI85" s="1139">
        <v>0</v>
      </c>
      <c r="AJ85" s="1168">
        <v>0</v>
      </c>
      <c r="AK85" s="1169">
        <v>0</v>
      </c>
      <c r="AL85" s="1134">
        <v>0</v>
      </c>
      <c r="AM85" s="1140">
        <v>0</v>
      </c>
      <c r="AN85" s="1014" t="s">
        <v>569</v>
      </c>
    </row>
    <row r="86" spans="1:42" ht="14.25" customHeight="1">
      <c r="A86" s="1042"/>
      <c r="B86" s="1045" t="s">
        <v>570</v>
      </c>
      <c r="C86" s="1940">
        <v>1</v>
      </c>
      <c r="D86" s="1134">
        <v>0</v>
      </c>
      <c r="E86" s="1134">
        <v>1</v>
      </c>
      <c r="F86" s="1134">
        <v>0</v>
      </c>
      <c r="G86" s="1134">
        <v>1</v>
      </c>
      <c r="H86" s="1134">
        <v>26</v>
      </c>
      <c r="I86" s="1134">
        <v>0</v>
      </c>
      <c r="J86" s="1134">
        <v>1</v>
      </c>
      <c r="K86" s="1134">
        <v>0</v>
      </c>
      <c r="L86" s="1134">
        <v>0</v>
      </c>
      <c r="M86" s="1135">
        <v>3</v>
      </c>
      <c r="N86" s="799">
        <f t="shared" si="11"/>
        <v>33</v>
      </c>
      <c r="O86" s="1136">
        <v>1</v>
      </c>
      <c r="P86" s="1135">
        <v>0</v>
      </c>
      <c r="Q86" s="1136">
        <v>0</v>
      </c>
      <c r="R86" s="1134">
        <v>0</v>
      </c>
      <c r="S86" s="1134">
        <v>0</v>
      </c>
      <c r="T86" s="1134">
        <v>0</v>
      </c>
      <c r="U86" s="1134">
        <v>0</v>
      </c>
      <c r="V86" s="1134">
        <v>0</v>
      </c>
      <c r="W86" s="1134">
        <v>2</v>
      </c>
      <c r="X86" s="1135">
        <v>0</v>
      </c>
      <c r="Y86" s="799">
        <f t="shared" si="5"/>
        <v>3</v>
      </c>
      <c r="Z86" s="1136">
        <v>1</v>
      </c>
      <c r="AA86" s="1134">
        <v>1</v>
      </c>
      <c r="AB86" s="1135">
        <v>1</v>
      </c>
      <c r="AC86" s="1136">
        <v>1</v>
      </c>
      <c r="AD86" s="1134">
        <v>4</v>
      </c>
      <c r="AE86" s="1135">
        <v>1</v>
      </c>
      <c r="AF86" s="1167">
        <v>0</v>
      </c>
      <c r="AG86" s="1168">
        <v>0</v>
      </c>
      <c r="AH86" s="1138">
        <v>0</v>
      </c>
      <c r="AI86" s="1139">
        <v>1</v>
      </c>
      <c r="AJ86" s="1168">
        <v>0</v>
      </c>
      <c r="AK86" s="1169">
        <v>0</v>
      </c>
      <c r="AL86" s="1134">
        <v>0</v>
      </c>
      <c r="AM86" s="1140">
        <v>0</v>
      </c>
      <c r="AN86" s="1014" t="s">
        <v>570</v>
      </c>
    </row>
    <row r="87" spans="1:42" ht="14.25" customHeight="1">
      <c r="A87" s="1042"/>
      <c r="B87" s="1045" t="s">
        <v>571</v>
      </c>
      <c r="C87" s="1940">
        <v>1</v>
      </c>
      <c r="D87" s="1134">
        <v>0</v>
      </c>
      <c r="E87" s="1134">
        <v>1</v>
      </c>
      <c r="F87" s="1134">
        <v>0</v>
      </c>
      <c r="G87" s="1134">
        <v>0</v>
      </c>
      <c r="H87" s="1134">
        <v>7</v>
      </c>
      <c r="I87" s="1134">
        <v>0</v>
      </c>
      <c r="J87" s="1134">
        <v>1</v>
      </c>
      <c r="K87" s="1134">
        <v>0</v>
      </c>
      <c r="L87" s="1134">
        <v>0</v>
      </c>
      <c r="M87" s="1135">
        <v>2</v>
      </c>
      <c r="N87" s="799">
        <f t="shared" si="11"/>
        <v>12</v>
      </c>
      <c r="O87" s="1136">
        <v>1</v>
      </c>
      <c r="P87" s="1135">
        <v>1</v>
      </c>
      <c r="Q87" s="1136">
        <v>0</v>
      </c>
      <c r="R87" s="1134">
        <v>0</v>
      </c>
      <c r="S87" s="1134">
        <v>0</v>
      </c>
      <c r="T87" s="1134">
        <v>0</v>
      </c>
      <c r="U87" s="1134">
        <v>0</v>
      </c>
      <c r="V87" s="1134">
        <v>0</v>
      </c>
      <c r="W87" s="1134">
        <v>1</v>
      </c>
      <c r="X87" s="1135">
        <v>0</v>
      </c>
      <c r="Y87" s="799">
        <f t="shared" si="5"/>
        <v>3</v>
      </c>
      <c r="Z87" s="1136">
        <v>1</v>
      </c>
      <c r="AA87" s="1134">
        <v>1</v>
      </c>
      <c r="AB87" s="1135">
        <v>1</v>
      </c>
      <c r="AC87" s="1136">
        <v>1</v>
      </c>
      <c r="AD87" s="1134">
        <v>0</v>
      </c>
      <c r="AE87" s="1135">
        <v>1</v>
      </c>
      <c r="AF87" s="1167">
        <v>0</v>
      </c>
      <c r="AG87" s="1168">
        <v>0</v>
      </c>
      <c r="AH87" s="1138">
        <v>0</v>
      </c>
      <c r="AI87" s="1139">
        <v>0</v>
      </c>
      <c r="AJ87" s="1168">
        <v>0</v>
      </c>
      <c r="AK87" s="1169">
        <v>0</v>
      </c>
      <c r="AL87" s="1134">
        <v>0</v>
      </c>
      <c r="AM87" s="1140">
        <v>0</v>
      </c>
      <c r="AN87" s="1014" t="s">
        <v>571</v>
      </c>
    </row>
    <row r="88" spans="1:42" ht="14.25" customHeight="1">
      <c r="A88" s="1042"/>
      <c r="B88" s="1045" t="s">
        <v>572</v>
      </c>
      <c r="C88" s="1940">
        <v>1</v>
      </c>
      <c r="D88" s="1134">
        <v>0</v>
      </c>
      <c r="E88" s="1134">
        <v>1</v>
      </c>
      <c r="F88" s="1134">
        <v>0</v>
      </c>
      <c r="G88" s="1134">
        <v>1</v>
      </c>
      <c r="H88" s="1134">
        <v>7</v>
      </c>
      <c r="I88" s="1134">
        <v>0</v>
      </c>
      <c r="J88" s="1134">
        <v>1</v>
      </c>
      <c r="K88" s="1134">
        <v>0</v>
      </c>
      <c r="L88" s="1134">
        <v>0</v>
      </c>
      <c r="M88" s="1135">
        <v>2</v>
      </c>
      <c r="N88" s="799">
        <f t="shared" si="11"/>
        <v>13</v>
      </c>
      <c r="O88" s="1136">
        <v>1</v>
      </c>
      <c r="P88" s="1135">
        <v>0</v>
      </c>
      <c r="Q88" s="1167">
        <v>0</v>
      </c>
      <c r="R88" s="1168">
        <v>0</v>
      </c>
      <c r="S88" s="1168">
        <v>0</v>
      </c>
      <c r="T88" s="1168">
        <v>0</v>
      </c>
      <c r="U88" s="1168">
        <v>0</v>
      </c>
      <c r="V88" s="1168">
        <v>0</v>
      </c>
      <c r="W88" s="1134">
        <v>1</v>
      </c>
      <c r="X88" s="1135">
        <v>0</v>
      </c>
      <c r="Y88" s="799">
        <f t="shared" si="5"/>
        <v>2</v>
      </c>
      <c r="Z88" s="1136">
        <v>1</v>
      </c>
      <c r="AA88" s="1134">
        <v>1</v>
      </c>
      <c r="AB88" s="1135">
        <v>1</v>
      </c>
      <c r="AC88" s="1136">
        <v>1</v>
      </c>
      <c r="AD88" s="1134">
        <v>0</v>
      </c>
      <c r="AE88" s="1135">
        <v>1</v>
      </c>
      <c r="AF88" s="1167">
        <v>0</v>
      </c>
      <c r="AG88" s="1168">
        <v>0</v>
      </c>
      <c r="AH88" s="1138">
        <v>0</v>
      </c>
      <c r="AI88" s="1139">
        <v>1</v>
      </c>
      <c r="AJ88" s="1168">
        <v>0</v>
      </c>
      <c r="AK88" s="1136">
        <v>0</v>
      </c>
      <c r="AL88" s="1151">
        <v>0</v>
      </c>
      <c r="AM88" s="1140">
        <v>0</v>
      </c>
      <c r="AN88" s="1014" t="s">
        <v>572</v>
      </c>
    </row>
    <row r="89" spans="1:42" ht="14.25" customHeight="1">
      <c r="A89" s="1042"/>
      <c r="B89" s="1045" t="s">
        <v>573</v>
      </c>
      <c r="C89" s="1940">
        <v>1</v>
      </c>
      <c r="D89" s="1134">
        <v>0</v>
      </c>
      <c r="E89" s="1134">
        <v>1</v>
      </c>
      <c r="F89" s="1134">
        <v>0</v>
      </c>
      <c r="G89" s="1134">
        <v>1</v>
      </c>
      <c r="H89" s="1134">
        <v>8</v>
      </c>
      <c r="I89" s="1134">
        <v>0</v>
      </c>
      <c r="J89" s="1134">
        <v>1</v>
      </c>
      <c r="K89" s="1134">
        <v>0</v>
      </c>
      <c r="L89" s="1134">
        <v>0</v>
      </c>
      <c r="M89" s="1135">
        <v>1</v>
      </c>
      <c r="N89" s="799">
        <f t="shared" si="11"/>
        <v>13</v>
      </c>
      <c r="O89" s="1136">
        <v>1</v>
      </c>
      <c r="P89" s="1135">
        <v>0</v>
      </c>
      <c r="Q89" s="1167">
        <v>0</v>
      </c>
      <c r="R89" s="1168">
        <v>0</v>
      </c>
      <c r="S89" s="1168">
        <v>0</v>
      </c>
      <c r="T89" s="1168">
        <v>0</v>
      </c>
      <c r="U89" s="1168">
        <v>0</v>
      </c>
      <c r="V89" s="1168">
        <v>0</v>
      </c>
      <c r="W89" s="1134">
        <v>1</v>
      </c>
      <c r="X89" s="1135">
        <v>0</v>
      </c>
      <c r="Y89" s="799">
        <f t="shared" si="5"/>
        <v>2</v>
      </c>
      <c r="Z89" s="1136">
        <v>1</v>
      </c>
      <c r="AA89" s="1134">
        <v>1</v>
      </c>
      <c r="AB89" s="1135">
        <v>1</v>
      </c>
      <c r="AC89" s="1136">
        <v>1</v>
      </c>
      <c r="AD89" s="1134">
        <v>0</v>
      </c>
      <c r="AE89" s="1135">
        <v>1</v>
      </c>
      <c r="AF89" s="1167">
        <v>0</v>
      </c>
      <c r="AG89" s="1168">
        <v>0</v>
      </c>
      <c r="AH89" s="1138">
        <v>0</v>
      </c>
      <c r="AI89" s="1139">
        <v>0</v>
      </c>
      <c r="AJ89" s="1168">
        <v>0</v>
      </c>
      <c r="AK89" s="1136">
        <v>0</v>
      </c>
      <c r="AL89" s="1151">
        <v>0</v>
      </c>
      <c r="AM89" s="1140">
        <v>0</v>
      </c>
      <c r="AN89" s="1034" t="s">
        <v>573</v>
      </c>
    </row>
    <row r="90" spans="1:42" ht="14.25" customHeight="1">
      <c r="A90" s="1042"/>
      <c r="B90" s="1045" t="s">
        <v>574</v>
      </c>
      <c r="C90" s="1940">
        <v>1</v>
      </c>
      <c r="D90" s="1134">
        <v>0</v>
      </c>
      <c r="E90" s="1134">
        <v>1</v>
      </c>
      <c r="F90" s="1134">
        <v>0</v>
      </c>
      <c r="G90" s="1134">
        <v>0</v>
      </c>
      <c r="H90" s="1134">
        <v>11</v>
      </c>
      <c r="I90" s="1134">
        <v>0</v>
      </c>
      <c r="J90" s="1134">
        <v>1</v>
      </c>
      <c r="K90" s="1134">
        <v>0</v>
      </c>
      <c r="L90" s="1134">
        <v>0</v>
      </c>
      <c r="M90" s="1135">
        <v>0</v>
      </c>
      <c r="N90" s="799">
        <f t="shared" si="11"/>
        <v>14</v>
      </c>
      <c r="O90" s="1136">
        <v>1</v>
      </c>
      <c r="P90" s="1135">
        <v>0</v>
      </c>
      <c r="Q90" s="1136">
        <v>0</v>
      </c>
      <c r="R90" s="1134">
        <v>0</v>
      </c>
      <c r="S90" s="1134">
        <v>0</v>
      </c>
      <c r="T90" s="1134">
        <v>0</v>
      </c>
      <c r="U90" s="1134">
        <v>0</v>
      </c>
      <c r="V90" s="1134">
        <v>0</v>
      </c>
      <c r="W90" s="1134">
        <v>1</v>
      </c>
      <c r="X90" s="1170">
        <v>0</v>
      </c>
      <c r="Y90" s="799">
        <f t="shared" si="5"/>
        <v>2</v>
      </c>
      <c r="Z90" s="1136">
        <v>1</v>
      </c>
      <c r="AA90" s="1134">
        <v>1</v>
      </c>
      <c r="AB90" s="1135">
        <v>1</v>
      </c>
      <c r="AC90" s="1136">
        <v>1</v>
      </c>
      <c r="AD90" s="1134">
        <v>0</v>
      </c>
      <c r="AE90" s="1135">
        <v>0</v>
      </c>
      <c r="AF90" s="1167">
        <v>0</v>
      </c>
      <c r="AG90" s="1168">
        <v>0</v>
      </c>
      <c r="AH90" s="1138">
        <v>0</v>
      </c>
      <c r="AI90" s="1139">
        <v>0</v>
      </c>
      <c r="AJ90" s="1168">
        <v>0</v>
      </c>
      <c r="AK90" s="1136">
        <v>0</v>
      </c>
      <c r="AL90" s="1151">
        <v>0</v>
      </c>
      <c r="AM90" s="1140">
        <v>1</v>
      </c>
      <c r="AN90" s="1014" t="s">
        <v>574</v>
      </c>
      <c r="AP90" s="28"/>
    </row>
    <row r="91" spans="1:42" ht="14.25" customHeight="1">
      <c r="A91" s="1042"/>
      <c r="B91" s="1045" t="s">
        <v>575</v>
      </c>
      <c r="C91" s="1940">
        <v>1</v>
      </c>
      <c r="D91" s="1134">
        <v>0</v>
      </c>
      <c r="E91" s="1134">
        <v>1</v>
      </c>
      <c r="F91" s="1134">
        <v>0</v>
      </c>
      <c r="G91" s="1134">
        <v>1</v>
      </c>
      <c r="H91" s="1134">
        <v>9</v>
      </c>
      <c r="I91" s="1134">
        <v>0</v>
      </c>
      <c r="J91" s="1134">
        <v>1</v>
      </c>
      <c r="K91" s="1134">
        <v>0</v>
      </c>
      <c r="L91" s="1134">
        <v>0</v>
      </c>
      <c r="M91" s="1135">
        <v>0</v>
      </c>
      <c r="N91" s="799">
        <f t="shared" si="11"/>
        <v>13</v>
      </c>
      <c r="O91" s="1136">
        <v>1</v>
      </c>
      <c r="P91" s="1135">
        <v>0</v>
      </c>
      <c r="Q91" s="1136">
        <v>0</v>
      </c>
      <c r="R91" s="1134">
        <v>0</v>
      </c>
      <c r="S91" s="1134">
        <v>0</v>
      </c>
      <c r="T91" s="1134">
        <v>0</v>
      </c>
      <c r="U91" s="1134">
        <v>0</v>
      </c>
      <c r="V91" s="1134">
        <v>0</v>
      </c>
      <c r="W91" s="1134">
        <v>1</v>
      </c>
      <c r="X91" s="1135">
        <v>0</v>
      </c>
      <c r="Y91" s="799">
        <f t="shared" si="5"/>
        <v>2</v>
      </c>
      <c r="Z91" s="1136">
        <v>1</v>
      </c>
      <c r="AA91" s="1134">
        <v>1</v>
      </c>
      <c r="AB91" s="1135">
        <v>1</v>
      </c>
      <c r="AC91" s="1136">
        <v>1</v>
      </c>
      <c r="AD91" s="1134">
        <v>0</v>
      </c>
      <c r="AE91" s="1135">
        <v>1</v>
      </c>
      <c r="AF91" s="1167">
        <v>0</v>
      </c>
      <c r="AG91" s="1168">
        <v>0</v>
      </c>
      <c r="AH91" s="1138">
        <v>0</v>
      </c>
      <c r="AI91" s="1139">
        <v>0</v>
      </c>
      <c r="AJ91" s="1168">
        <v>0</v>
      </c>
      <c r="AK91" s="1136">
        <v>0</v>
      </c>
      <c r="AL91" s="1151">
        <v>0</v>
      </c>
      <c r="AM91" s="1140">
        <v>0</v>
      </c>
      <c r="AN91" s="1014" t="s">
        <v>575</v>
      </c>
    </row>
    <row r="92" spans="1:42" ht="14.25" customHeight="1">
      <c r="A92" s="1042"/>
      <c r="B92" s="96" t="s">
        <v>576</v>
      </c>
      <c r="C92" s="1940">
        <v>1</v>
      </c>
      <c r="D92" s="1134">
        <v>0</v>
      </c>
      <c r="E92" s="1134">
        <v>1</v>
      </c>
      <c r="F92" s="1134">
        <v>0</v>
      </c>
      <c r="G92" s="1134">
        <v>1</v>
      </c>
      <c r="H92" s="1134">
        <v>15</v>
      </c>
      <c r="I92" s="1134">
        <v>0</v>
      </c>
      <c r="J92" s="1134">
        <v>0</v>
      </c>
      <c r="K92" s="1134">
        <v>1</v>
      </c>
      <c r="L92" s="1134">
        <v>0</v>
      </c>
      <c r="M92" s="1135">
        <v>2</v>
      </c>
      <c r="N92" s="799">
        <f t="shared" si="11"/>
        <v>21</v>
      </c>
      <c r="O92" s="1136">
        <v>1</v>
      </c>
      <c r="P92" s="1135">
        <v>0</v>
      </c>
      <c r="Q92" s="1136">
        <v>0</v>
      </c>
      <c r="R92" s="1134">
        <v>0</v>
      </c>
      <c r="S92" s="1134">
        <v>0</v>
      </c>
      <c r="T92" s="1134">
        <v>0</v>
      </c>
      <c r="U92" s="1134">
        <v>0</v>
      </c>
      <c r="V92" s="1134">
        <v>0</v>
      </c>
      <c r="W92" s="1134">
        <v>1</v>
      </c>
      <c r="X92" s="1135">
        <v>0</v>
      </c>
      <c r="Y92" s="799">
        <f t="shared" si="5"/>
        <v>2</v>
      </c>
      <c r="Z92" s="1136">
        <v>1</v>
      </c>
      <c r="AA92" s="1134">
        <v>1</v>
      </c>
      <c r="AB92" s="1135">
        <v>1</v>
      </c>
      <c r="AC92" s="1136">
        <v>1</v>
      </c>
      <c r="AD92" s="1134">
        <v>1</v>
      </c>
      <c r="AE92" s="1135">
        <v>1</v>
      </c>
      <c r="AF92" s="1167">
        <v>0</v>
      </c>
      <c r="AG92" s="1168">
        <v>0</v>
      </c>
      <c r="AH92" s="1138">
        <v>0</v>
      </c>
      <c r="AI92" s="1139">
        <v>0</v>
      </c>
      <c r="AJ92" s="1168">
        <v>0</v>
      </c>
      <c r="AK92" s="1136">
        <v>0</v>
      </c>
      <c r="AL92" s="1151">
        <v>0</v>
      </c>
      <c r="AM92" s="1140">
        <v>0</v>
      </c>
      <c r="AN92" s="1014" t="s">
        <v>576</v>
      </c>
    </row>
    <row r="93" spans="1:42" ht="14.25" customHeight="1">
      <c r="A93" s="1042"/>
      <c r="B93" s="1045" t="s">
        <v>577</v>
      </c>
      <c r="C93" s="1940">
        <v>1</v>
      </c>
      <c r="D93" s="1134">
        <v>0</v>
      </c>
      <c r="E93" s="1134">
        <v>1</v>
      </c>
      <c r="F93" s="1134">
        <v>0</v>
      </c>
      <c r="G93" s="1134">
        <v>0</v>
      </c>
      <c r="H93" s="1134">
        <v>19</v>
      </c>
      <c r="I93" s="1134">
        <v>0</v>
      </c>
      <c r="J93" s="1134">
        <v>1</v>
      </c>
      <c r="K93" s="1134">
        <v>0</v>
      </c>
      <c r="L93" s="1134">
        <v>1</v>
      </c>
      <c r="M93" s="1135">
        <v>3</v>
      </c>
      <c r="N93" s="799">
        <f t="shared" si="11"/>
        <v>26</v>
      </c>
      <c r="O93" s="1136">
        <v>2</v>
      </c>
      <c r="P93" s="1135">
        <v>0</v>
      </c>
      <c r="Q93" s="1136">
        <v>0</v>
      </c>
      <c r="R93" s="1134">
        <v>0</v>
      </c>
      <c r="S93" s="1134">
        <v>0</v>
      </c>
      <c r="T93" s="1134">
        <v>0</v>
      </c>
      <c r="U93" s="1134">
        <v>0</v>
      </c>
      <c r="V93" s="1134">
        <v>0</v>
      </c>
      <c r="W93" s="1134">
        <v>1</v>
      </c>
      <c r="X93" s="1135">
        <v>0</v>
      </c>
      <c r="Y93" s="799">
        <f t="shared" si="5"/>
        <v>3</v>
      </c>
      <c r="Z93" s="1136">
        <v>1</v>
      </c>
      <c r="AA93" s="1134">
        <v>1</v>
      </c>
      <c r="AB93" s="1135">
        <v>1</v>
      </c>
      <c r="AC93" s="1136">
        <v>1</v>
      </c>
      <c r="AD93" s="1134">
        <v>0</v>
      </c>
      <c r="AE93" s="1135">
        <v>1</v>
      </c>
      <c r="AF93" s="1167">
        <v>0</v>
      </c>
      <c r="AG93" s="1168">
        <v>0</v>
      </c>
      <c r="AH93" s="1138">
        <v>0</v>
      </c>
      <c r="AI93" s="1139">
        <v>1</v>
      </c>
      <c r="AJ93" s="1168">
        <v>0</v>
      </c>
      <c r="AK93" s="1136">
        <v>0</v>
      </c>
      <c r="AL93" s="1134">
        <v>0</v>
      </c>
      <c r="AM93" s="1140">
        <v>0</v>
      </c>
      <c r="AN93" s="1014" t="s">
        <v>577</v>
      </c>
    </row>
    <row r="94" spans="1:42" ht="14.25" customHeight="1">
      <c r="A94" s="1042"/>
      <c r="B94" s="1045" t="s">
        <v>578</v>
      </c>
      <c r="C94" s="1940">
        <v>1</v>
      </c>
      <c r="D94" s="1134">
        <v>0</v>
      </c>
      <c r="E94" s="1134">
        <v>1</v>
      </c>
      <c r="F94" s="1134">
        <v>0</v>
      </c>
      <c r="G94" s="1134">
        <v>2</v>
      </c>
      <c r="H94" s="1134">
        <v>8</v>
      </c>
      <c r="I94" s="1134">
        <v>0</v>
      </c>
      <c r="J94" s="1134">
        <v>1</v>
      </c>
      <c r="K94" s="1134">
        <v>0</v>
      </c>
      <c r="L94" s="1134">
        <v>0</v>
      </c>
      <c r="M94" s="1135">
        <v>1</v>
      </c>
      <c r="N94" s="799">
        <f t="shared" si="11"/>
        <v>14</v>
      </c>
      <c r="O94" s="1136">
        <v>1</v>
      </c>
      <c r="P94" s="1135">
        <v>0</v>
      </c>
      <c r="Q94" s="1136">
        <v>0</v>
      </c>
      <c r="R94" s="1134">
        <v>0</v>
      </c>
      <c r="S94" s="1134">
        <v>0</v>
      </c>
      <c r="T94" s="1134">
        <v>0</v>
      </c>
      <c r="U94" s="1134">
        <v>0</v>
      </c>
      <c r="V94" s="1134">
        <v>0</v>
      </c>
      <c r="W94" s="1134">
        <v>1</v>
      </c>
      <c r="X94" s="1135">
        <v>0</v>
      </c>
      <c r="Y94" s="799">
        <f>SUM(O94:X94)</f>
        <v>2</v>
      </c>
      <c r="Z94" s="1136">
        <v>1</v>
      </c>
      <c r="AA94" s="1134">
        <v>1</v>
      </c>
      <c r="AB94" s="1135">
        <v>1</v>
      </c>
      <c r="AC94" s="1136">
        <v>1</v>
      </c>
      <c r="AD94" s="1134">
        <v>0</v>
      </c>
      <c r="AE94" s="1135">
        <v>1</v>
      </c>
      <c r="AF94" s="1167">
        <v>0</v>
      </c>
      <c r="AG94" s="1168">
        <v>0</v>
      </c>
      <c r="AH94" s="1138">
        <v>0</v>
      </c>
      <c r="AI94" s="1139">
        <v>0</v>
      </c>
      <c r="AJ94" s="1168">
        <v>0</v>
      </c>
      <c r="AK94" s="1136">
        <v>0</v>
      </c>
      <c r="AL94" s="1134">
        <v>0</v>
      </c>
      <c r="AM94" s="1140">
        <v>1</v>
      </c>
      <c r="AN94" s="1014" t="s">
        <v>578</v>
      </c>
      <c r="AO94" s="708"/>
    </row>
    <row r="95" spans="1:42" ht="14.25" customHeight="1">
      <c r="A95" s="1042"/>
      <c r="B95" s="1045" t="s">
        <v>579</v>
      </c>
      <c r="C95" s="1940">
        <v>1</v>
      </c>
      <c r="D95" s="1134">
        <v>0</v>
      </c>
      <c r="E95" s="1134">
        <v>1</v>
      </c>
      <c r="F95" s="1134">
        <v>0</v>
      </c>
      <c r="G95" s="1134">
        <v>0</v>
      </c>
      <c r="H95" s="1134">
        <v>6</v>
      </c>
      <c r="I95" s="1134">
        <v>0</v>
      </c>
      <c r="J95" s="1134">
        <v>1</v>
      </c>
      <c r="K95" s="1134">
        <v>0</v>
      </c>
      <c r="L95" s="1134">
        <v>0</v>
      </c>
      <c r="M95" s="1135">
        <v>1</v>
      </c>
      <c r="N95" s="799">
        <f>SUM(C95:M95)</f>
        <v>10</v>
      </c>
      <c r="O95" s="1136">
        <v>1</v>
      </c>
      <c r="P95" s="1135">
        <v>0</v>
      </c>
      <c r="Q95" s="1136">
        <v>0</v>
      </c>
      <c r="R95" s="1134">
        <v>0</v>
      </c>
      <c r="S95" s="1134">
        <v>0</v>
      </c>
      <c r="T95" s="1134">
        <v>0</v>
      </c>
      <c r="U95" s="1134">
        <v>0</v>
      </c>
      <c r="V95" s="1134">
        <v>0</v>
      </c>
      <c r="W95" s="1134">
        <v>1</v>
      </c>
      <c r="X95" s="1135">
        <v>0</v>
      </c>
      <c r="Y95" s="799">
        <f>SUM(O95:X95)</f>
        <v>2</v>
      </c>
      <c r="Z95" s="1136">
        <v>1</v>
      </c>
      <c r="AA95" s="1134">
        <v>1</v>
      </c>
      <c r="AB95" s="1135">
        <v>1</v>
      </c>
      <c r="AC95" s="1136">
        <v>1</v>
      </c>
      <c r="AD95" s="1134">
        <v>0</v>
      </c>
      <c r="AE95" s="1135">
        <v>1</v>
      </c>
      <c r="AF95" s="1167">
        <v>0</v>
      </c>
      <c r="AG95" s="1168">
        <v>0</v>
      </c>
      <c r="AH95" s="1138">
        <v>0</v>
      </c>
      <c r="AI95" s="1139">
        <v>0</v>
      </c>
      <c r="AJ95" s="1168">
        <v>0</v>
      </c>
      <c r="AK95" s="1136">
        <v>0</v>
      </c>
      <c r="AL95" s="1134">
        <v>0</v>
      </c>
      <c r="AM95" s="1140">
        <v>0</v>
      </c>
      <c r="AN95" s="1014" t="s">
        <v>579</v>
      </c>
    </row>
    <row r="96" spans="1:42" ht="14.25" customHeight="1">
      <c r="A96" s="1042"/>
      <c r="B96" s="1045" t="s">
        <v>580</v>
      </c>
      <c r="C96" s="1940">
        <v>1</v>
      </c>
      <c r="D96" s="1134">
        <v>0</v>
      </c>
      <c r="E96" s="1134">
        <v>1</v>
      </c>
      <c r="F96" s="1134">
        <v>0</v>
      </c>
      <c r="G96" s="1134">
        <v>1</v>
      </c>
      <c r="H96" s="1134">
        <v>26</v>
      </c>
      <c r="I96" s="1134">
        <v>0</v>
      </c>
      <c r="J96" s="1134">
        <v>1</v>
      </c>
      <c r="K96" s="1134">
        <v>0</v>
      </c>
      <c r="L96" s="1134">
        <v>1</v>
      </c>
      <c r="M96" s="1135">
        <v>4</v>
      </c>
      <c r="N96" s="799">
        <f t="shared" si="11"/>
        <v>35</v>
      </c>
      <c r="O96" s="1136">
        <v>1</v>
      </c>
      <c r="P96" s="1135">
        <v>0</v>
      </c>
      <c r="Q96" s="1136">
        <v>0</v>
      </c>
      <c r="R96" s="1134">
        <v>0</v>
      </c>
      <c r="S96" s="1134">
        <v>0</v>
      </c>
      <c r="T96" s="1134">
        <v>0</v>
      </c>
      <c r="U96" s="1134">
        <v>0</v>
      </c>
      <c r="V96" s="1134">
        <v>0</v>
      </c>
      <c r="W96" s="1134">
        <v>2</v>
      </c>
      <c r="X96" s="1135">
        <v>0</v>
      </c>
      <c r="Y96" s="799">
        <f t="shared" si="5"/>
        <v>3</v>
      </c>
      <c r="Z96" s="1136">
        <v>1</v>
      </c>
      <c r="AA96" s="1134">
        <v>1</v>
      </c>
      <c r="AB96" s="1135">
        <v>1</v>
      </c>
      <c r="AC96" s="1136">
        <v>1</v>
      </c>
      <c r="AD96" s="1134">
        <v>4</v>
      </c>
      <c r="AE96" s="1135">
        <v>1</v>
      </c>
      <c r="AF96" s="1167">
        <v>0</v>
      </c>
      <c r="AG96" s="1168">
        <v>0</v>
      </c>
      <c r="AH96" s="1138">
        <v>1</v>
      </c>
      <c r="AI96" s="1139">
        <v>1</v>
      </c>
      <c r="AJ96" s="1168">
        <v>0</v>
      </c>
      <c r="AK96" s="1136">
        <v>0</v>
      </c>
      <c r="AL96" s="1134">
        <v>0</v>
      </c>
      <c r="AM96" s="1140">
        <v>0</v>
      </c>
      <c r="AN96" s="236" t="s">
        <v>580</v>
      </c>
    </row>
    <row r="97" spans="1:40" ht="14.25" customHeight="1" thickBot="1">
      <c r="A97" s="326" t="s">
        <v>581</v>
      </c>
      <c r="B97" s="327"/>
      <c r="C97" s="813">
        <f t="shared" ref="C97:AM97" si="12">SUM(C84:C96)</f>
        <v>13</v>
      </c>
      <c r="D97" s="807">
        <f t="shared" si="12"/>
        <v>0</v>
      </c>
      <c r="E97" s="807">
        <f t="shared" si="12"/>
        <v>13</v>
      </c>
      <c r="F97" s="807">
        <f t="shared" si="12"/>
        <v>1</v>
      </c>
      <c r="G97" s="807">
        <f t="shared" si="12"/>
        <v>10</v>
      </c>
      <c r="H97" s="807">
        <f t="shared" si="12"/>
        <v>179</v>
      </c>
      <c r="I97" s="807">
        <f t="shared" si="12"/>
        <v>0</v>
      </c>
      <c r="J97" s="807">
        <f t="shared" si="12"/>
        <v>12</v>
      </c>
      <c r="K97" s="807">
        <f t="shared" si="12"/>
        <v>1</v>
      </c>
      <c r="L97" s="807">
        <f t="shared" si="12"/>
        <v>2</v>
      </c>
      <c r="M97" s="814">
        <f t="shared" si="12"/>
        <v>26</v>
      </c>
      <c r="N97" s="815">
        <f t="shared" si="12"/>
        <v>257</v>
      </c>
      <c r="O97" s="806">
        <f t="shared" si="12"/>
        <v>15</v>
      </c>
      <c r="P97" s="814">
        <f t="shared" si="12"/>
        <v>3</v>
      </c>
      <c r="Q97" s="806">
        <f t="shared" si="12"/>
        <v>0</v>
      </c>
      <c r="R97" s="807">
        <f t="shared" si="12"/>
        <v>0</v>
      </c>
      <c r="S97" s="807">
        <f t="shared" si="12"/>
        <v>0</v>
      </c>
      <c r="T97" s="807">
        <f t="shared" si="12"/>
        <v>0</v>
      </c>
      <c r="U97" s="807">
        <f t="shared" si="12"/>
        <v>0</v>
      </c>
      <c r="V97" s="807">
        <f t="shared" si="12"/>
        <v>0</v>
      </c>
      <c r="W97" s="807">
        <f t="shared" si="12"/>
        <v>16</v>
      </c>
      <c r="X97" s="814">
        <f t="shared" si="12"/>
        <v>0</v>
      </c>
      <c r="Y97" s="815">
        <f t="shared" si="12"/>
        <v>34</v>
      </c>
      <c r="Z97" s="806">
        <f t="shared" si="12"/>
        <v>13</v>
      </c>
      <c r="AA97" s="807">
        <f t="shared" si="12"/>
        <v>13</v>
      </c>
      <c r="AB97" s="814">
        <f t="shared" si="12"/>
        <v>13</v>
      </c>
      <c r="AC97" s="806">
        <f t="shared" si="12"/>
        <v>13</v>
      </c>
      <c r="AD97" s="807">
        <f t="shared" si="12"/>
        <v>14</v>
      </c>
      <c r="AE97" s="814">
        <f t="shared" si="12"/>
        <v>12</v>
      </c>
      <c r="AF97" s="806">
        <f t="shared" si="12"/>
        <v>0</v>
      </c>
      <c r="AG97" s="807">
        <f t="shared" si="12"/>
        <v>0</v>
      </c>
      <c r="AH97" s="816">
        <f t="shared" si="12"/>
        <v>1</v>
      </c>
      <c r="AI97" s="817">
        <f t="shared" si="12"/>
        <v>5</v>
      </c>
      <c r="AJ97" s="807">
        <f t="shared" si="12"/>
        <v>0</v>
      </c>
      <c r="AK97" s="806">
        <f t="shared" si="12"/>
        <v>0</v>
      </c>
      <c r="AL97" s="807">
        <f t="shared" si="12"/>
        <v>0</v>
      </c>
      <c r="AM97" s="818">
        <f t="shared" si="12"/>
        <v>2</v>
      </c>
      <c r="AN97" s="1005" t="s">
        <v>581</v>
      </c>
    </row>
    <row r="98" spans="1:40" ht="14.25" customHeight="1">
      <c r="A98" s="1042" t="s">
        <v>582</v>
      </c>
      <c r="B98" s="1045" t="s">
        <v>15</v>
      </c>
      <c r="C98" s="1940">
        <v>1</v>
      </c>
      <c r="D98" s="1134">
        <v>0</v>
      </c>
      <c r="E98" s="1134">
        <v>1</v>
      </c>
      <c r="F98" s="1134">
        <v>0</v>
      </c>
      <c r="G98" s="1134">
        <v>1</v>
      </c>
      <c r="H98" s="1134">
        <v>21</v>
      </c>
      <c r="I98" s="1134">
        <v>0</v>
      </c>
      <c r="J98" s="1134">
        <v>1</v>
      </c>
      <c r="K98" s="1134">
        <v>0</v>
      </c>
      <c r="L98" s="1134">
        <v>0</v>
      </c>
      <c r="M98" s="1135">
        <v>3</v>
      </c>
      <c r="N98" s="799">
        <f>SUM(C98:M98)</f>
        <v>28</v>
      </c>
      <c r="O98" s="1136">
        <v>3</v>
      </c>
      <c r="P98" s="1135">
        <v>0</v>
      </c>
      <c r="Q98" s="1136">
        <v>0</v>
      </c>
      <c r="R98" s="1134">
        <v>0</v>
      </c>
      <c r="S98" s="1134">
        <v>0</v>
      </c>
      <c r="T98" s="1134">
        <v>0</v>
      </c>
      <c r="U98" s="1134">
        <v>0</v>
      </c>
      <c r="V98" s="1134">
        <v>0</v>
      </c>
      <c r="W98" s="1134">
        <v>1</v>
      </c>
      <c r="X98" s="1135">
        <v>0</v>
      </c>
      <c r="Y98" s="799">
        <f>SUM(O98:X98)</f>
        <v>4</v>
      </c>
      <c r="Z98" s="1136">
        <v>1</v>
      </c>
      <c r="AA98" s="1134">
        <v>1</v>
      </c>
      <c r="AB98" s="1135">
        <v>1</v>
      </c>
      <c r="AC98" s="1136">
        <v>1</v>
      </c>
      <c r="AD98" s="1134">
        <v>6</v>
      </c>
      <c r="AE98" s="1135">
        <v>1</v>
      </c>
      <c r="AF98" s="1136">
        <v>0</v>
      </c>
      <c r="AG98" s="1134">
        <v>0</v>
      </c>
      <c r="AH98" s="1138">
        <v>0</v>
      </c>
      <c r="AI98" s="1139">
        <v>1</v>
      </c>
      <c r="AJ98" s="1134">
        <v>0</v>
      </c>
      <c r="AK98" s="1136">
        <v>0</v>
      </c>
      <c r="AL98" s="1134">
        <v>0</v>
      </c>
      <c r="AM98" s="1140">
        <v>0</v>
      </c>
      <c r="AN98" s="1014" t="s">
        <v>15</v>
      </c>
    </row>
    <row r="99" spans="1:40" ht="14.25" customHeight="1">
      <c r="A99" s="324">
        <v>14</v>
      </c>
      <c r="B99" s="1045" t="s">
        <v>583</v>
      </c>
      <c r="C99" s="1940">
        <v>1</v>
      </c>
      <c r="D99" s="1134">
        <v>0</v>
      </c>
      <c r="E99" s="1134">
        <v>1</v>
      </c>
      <c r="F99" s="1134">
        <v>0</v>
      </c>
      <c r="G99" s="1134">
        <v>0</v>
      </c>
      <c r="H99" s="1134">
        <v>28</v>
      </c>
      <c r="I99" s="1134">
        <v>0</v>
      </c>
      <c r="J99" s="1134">
        <v>1</v>
      </c>
      <c r="K99" s="1134">
        <v>0</v>
      </c>
      <c r="L99" s="1134">
        <v>0</v>
      </c>
      <c r="M99" s="1135">
        <v>3</v>
      </c>
      <c r="N99" s="799">
        <f t="shared" ref="N99:N111" si="13">SUM(C99:M99)</f>
        <v>34</v>
      </c>
      <c r="O99" s="1136">
        <v>1</v>
      </c>
      <c r="P99" s="1135">
        <v>0</v>
      </c>
      <c r="Q99" s="1136">
        <v>0</v>
      </c>
      <c r="R99" s="1134">
        <v>0</v>
      </c>
      <c r="S99" s="1134">
        <v>0</v>
      </c>
      <c r="T99" s="1134">
        <v>0</v>
      </c>
      <c r="U99" s="1134">
        <v>0</v>
      </c>
      <c r="V99" s="1134">
        <v>0</v>
      </c>
      <c r="W99" s="1134">
        <v>1</v>
      </c>
      <c r="X99" s="1135">
        <v>0</v>
      </c>
      <c r="Y99" s="799">
        <f>SUM(O99:X99)</f>
        <v>2</v>
      </c>
      <c r="Z99" s="1136">
        <v>1</v>
      </c>
      <c r="AA99" s="1134">
        <v>1</v>
      </c>
      <c r="AB99" s="1135">
        <v>1</v>
      </c>
      <c r="AC99" s="1136">
        <v>1</v>
      </c>
      <c r="AD99" s="1134">
        <v>6</v>
      </c>
      <c r="AE99" s="1135">
        <v>1</v>
      </c>
      <c r="AF99" s="1136">
        <v>0</v>
      </c>
      <c r="AG99" s="1134">
        <v>0</v>
      </c>
      <c r="AH99" s="1138">
        <v>0</v>
      </c>
      <c r="AI99" s="1139">
        <v>3</v>
      </c>
      <c r="AJ99" s="1134">
        <v>0</v>
      </c>
      <c r="AK99" s="1136">
        <v>1</v>
      </c>
      <c r="AL99" s="1134">
        <v>0</v>
      </c>
      <c r="AM99" s="1140">
        <v>0</v>
      </c>
      <c r="AN99" s="1014" t="s">
        <v>583</v>
      </c>
    </row>
    <row r="100" spans="1:40" ht="14.25" customHeight="1">
      <c r="A100" s="269" t="s">
        <v>528</v>
      </c>
      <c r="B100" s="1045" t="s">
        <v>584</v>
      </c>
      <c r="C100" s="1940">
        <v>1</v>
      </c>
      <c r="D100" s="1134">
        <v>0</v>
      </c>
      <c r="E100" s="1134">
        <v>1</v>
      </c>
      <c r="F100" s="1134">
        <v>0</v>
      </c>
      <c r="G100" s="1134">
        <v>1</v>
      </c>
      <c r="H100" s="1134">
        <v>8</v>
      </c>
      <c r="I100" s="1134">
        <v>0</v>
      </c>
      <c r="J100" s="1134">
        <v>1</v>
      </c>
      <c r="K100" s="1134">
        <v>0</v>
      </c>
      <c r="L100" s="1134">
        <v>0</v>
      </c>
      <c r="M100" s="1135">
        <v>0</v>
      </c>
      <c r="N100" s="799">
        <f t="shared" si="13"/>
        <v>12</v>
      </c>
      <c r="O100" s="1136">
        <v>1</v>
      </c>
      <c r="P100" s="1135">
        <v>1</v>
      </c>
      <c r="Q100" s="1136">
        <v>0</v>
      </c>
      <c r="R100" s="1134">
        <v>0</v>
      </c>
      <c r="S100" s="1134">
        <v>0</v>
      </c>
      <c r="T100" s="1134">
        <v>0</v>
      </c>
      <c r="U100" s="1134">
        <v>0</v>
      </c>
      <c r="V100" s="1134">
        <v>0</v>
      </c>
      <c r="W100" s="1134">
        <v>0</v>
      </c>
      <c r="X100" s="1135">
        <v>0</v>
      </c>
      <c r="Y100" s="799">
        <f>SUM(O100:X100)</f>
        <v>2</v>
      </c>
      <c r="Z100" s="1136">
        <v>1</v>
      </c>
      <c r="AA100" s="1134">
        <v>1</v>
      </c>
      <c r="AB100" s="1135">
        <v>1</v>
      </c>
      <c r="AC100" s="1136">
        <v>1</v>
      </c>
      <c r="AD100" s="1134">
        <v>0</v>
      </c>
      <c r="AE100" s="1135">
        <v>1</v>
      </c>
      <c r="AF100" s="1136">
        <v>0</v>
      </c>
      <c r="AG100" s="1134">
        <v>0</v>
      </c>
      <c r="AH100" s="1138">
        <v>0</v>
      </c>
      <c r="AI100" s="1139">
        <v>1</v>
      </c>
      <c r="AJ100" s="1134">
        <v>0</v>
      </c>
      <c r="AK100" s="1136">
        <v>0</v>
      </c>
      <c r="AL100" s="1134">
        <v>0</v>
      </c>
      <c r="AM100" s="1140">
        <v>0</v>
      </c>
      <c r="AN100" s="1014" t="s">
        <v>584</v>
      </c>
    </row>
    <row r="101" spans="1:40" ht="14.25" customHeight="1">
      <c r="A101" s="1042"/>
      <c r="B101" s="1045" t="s">
        <v>585</v>
      </c>
      <c r="C101" s="1940">
        <v>1</v>
      </c>
      <c r="D101" s="1134">
        <v>0</v>
      </c>
      <c r="E101" s="1134">
        <v>1</v>
      </c>
      <c r="F101" s="1134">
        <v>0</v>
      </c>
      <c r="G101" s="1134">
        <v>1</v>
      </c>
      <c r="H101" s="1134">
        <v>8</v>
      </c>
      <c r="I101" s="1134">
        <v>0</v>
      </c>
      <c r="J101" s="1134">
        <v>1</v>
      </c>
      <c r="K101" s="1134">
        <v>0</v>
      </c>
      <c r="L101" s="1134">
        <v>0</v>
      </c>
      <c r="M101" s="1135">
        <v>1</v>
      </c>
      <c r="N101" s="799">
        <f t="shared" si="13"/>
        <v>13</v>
      </c>
      <c r="O101" s="1136">
        <v>1</v>
      </c>
      <c r="P101" s="1135">
        <v>0</v>
      </c>
      <c r="Q101" s="1136">
        <v>0</v>
      </c>
      <c r="R101" s="1134">
        <v>0</v>
      </c>
      <c r="S101" s="1134">
        <v>0</v>
      </c>
      <c r="T101" s="1134">
        <v>0</v>
      </c>
      <c r="U101" s="1134">
        <v>0</v>
      </c>
      <c r="V101" s="1134">
        <v>0</v>
      </c>
      <c r="W101" s="1134">
        <v>0</v>
      </c>
      <c r="X101" s="1135">
        <v>0</v>
      </c>
      <c r="Y101" s="799">
        <f t="shared" ref="Y101:Y111" si="14">SUM(O101:X101)</f>
        <v>1</v>
      </c>
      <c r="Z101" s="1136">
        <v>1</v>
      </c>
      <c r="AA101" s="1134">
        <v>1</v>
      </c>
      <c r="AB101" s="1135">
        <v>1</v>
      </c>
      <c r="AC101" s="1136">
        <v>1</v>
      </c>
      <c r="AD101" s="1134">
        <v>0</v>
      </c>
      <c r="AE101" s="1135">
        <v>1</v>
      </c>
      <c r="AF101" s="1136">
        <v>0</v>
      </c>
      <c r="AG101" s="1134">
        <v>0</v>
      </c>
      <c r="AH101" s="1138">
        <v>0</v>
      </c>
      <c r="AI101" s="1139">
        <v>1</v>
      </c>
      <c r="AJ101" s="1134">
        <v>0</v>
      </c>
      <c r="AK101" s="1136">
        <v>0</v>
      </c>
      <c r="AL101" s="1134">
        <v>0</v>
      </c>
      <c r="AM101" s="1140">
        <v>0</v>
      </c>
      <c r="AN101" s="1014" t="s">
        <v>585</v>
      </c>
    </row>
    <row r="102" spans="1:40" ht="14.25" customHeight="1">
      <c r="A102" s="1042"/>
      <c r="B102" s="1045" t="s">
        <v>586</v>
      </c>
      <c r="C102" s="1940">
        <v>1</v>
      </c>
      <c r="D102" s="1134">
        <v>0</v>
      </c>
      <c r="E102" s="1134">
        <v>1</v>
      </c>
      <c r="F102" s="1134">
        <v>0</v>
      </c>
      <c r="G102" s="1134">
        <v>1</v>
      </c>
      <c r="H102" s="1134">
        <v>7</v>
      </c>
      <c r="I102" s="1134">
        <v>0</v>
      </c>
      <c r="J102" s="1134">
        <v>1</v>
      </c>
      <c r="K102" s="1134">
        <v>0</v>
      </c>
      <c r="L102" s="1134">
        <v>0</v>
      </c>
      <c r="M102" s="1135">
        <v>1</v>
      </c>
      <c r="N102" s="799">
        <f t="shared" si="13"/>
        <v>12</v>
      </c>
      <c r="O102" s="1136">
        <v>1</v>
      </c>
      <c r="P102" s="1135">
        <v>0</v>
      </c>
      <c r="Q102" s="1136">
        <v>0</v>
      </c>
      <c r="R102" s="1134">
        <v>0</v>
      </c>
      <c r="S102" s="1134">
        <v>0</v>
      </c>
      <c r="T102" s="1134">
        <v>0</v>
      </c>
      <c r="U102" s="1134">
        <v>0</v>
      </c>
      <c r="V102" s="1134">
        <v>0</v>
      </c>
      <c r="W102" s="1134">
        <v>0</v>
      </c>
      <c r="X102" s="1135">
        <v>0</v>
      </c>
      <c r="Y102" s="799">
        <f t="shared" si="14"/>
        <v>1</v>
      </c>
      <c r="Z102" s="1136">
        <v>1</v>
      </c>
      <c r="AA102" s="1134">
        <v>1</v>
      </c>
      <c r="AB102" s="1135">
        <v>1</v>
      </c>
      <c r="AC102" s="1136">
        <v>1</v>
      </c>
      <c r="AD102" s="1134">
        <v>0</v>
      </c>
      <c r="AE102" s="1135">
        <v>1</v>
      </c>
      <c r="AF102" s="1136">
        <v>0</v>
      </c>
      <c r="AG102" s="1134">
        <v>0</v>
      </c>
      <c r="AH102" s="1138">
        <v>0</v>
      </c>
      <c r="AI102" s="1139">
        <v>0</v>
      </c>
      <c r="AJ102" s="1134">
        <v>0</v>
      </c>
      <c r="AK102" s="1136">
        <v>0</v>
      </c>
      <c r="AL102" s="1134">
        <v>0</v>
      </c>
      <c r="AM102" s="1140">
        <v>0</v>
      </c>
      <c r="AN102" s="1014" t="s">
        <v>586</v>
      </c>
    </row>
    <row r="103" spans="1:40" ht="14.25" customHeight="1">
      <c r="A103" s="1042"/>
      <c r="B103" s="1045" t="s">
        <v>587</v>
      </c>
      <c r="C103" s="1940">
        <v>1</v>
      </c>
      <c r="D103" s="1134">
        <v>0</v>
      </c>
      <c r="E103" s="1134">
        <v>1</v>
      </c>
      <c r="F103" s="1134">
        <v>0</v>
      </c>
      <c r="G103" s="1134">
        <v>0</v>
      </c>
      <c r="H103" s="1134">
        <v>11</v>
      </c>
      <c r="I103" s="1134">
        <v>0</v>
      </c>
      <c r="J103" s="1134">
        <v>1</v>
      </c>
      <c r="K103" s="1134">
        <v>0</v>
      </c>
      <c r="L103" s="1134">
        <v>0</v>
      </c>
      <c r="M103" s="1135">
        <v>1</v>
      </c>
      <c r="N103" s="799">
        <f t="shared" si="13"/>
        <v>15</v>
      </c>
      <c r="O103" s="1136">
        <v>1</v>
      </c>
      <c r="P103" s="1135">
        <v>0</v>
      </c>
      <c r="Q103" s="1136">
        <v>0</v>
      </c>
      <c r="R103" s="1134">
        <v>0</v>
      </c>
      <c r="S103" s="1134">
        <v>0</v>
      </c>
      <c r="T103" s="1134">
        <v>0</v>
      </c>
      <c r="U103" s="1134">
        <v>0</v>
      </c>
      <c r="V103" s="1134">
        <v>0</v>
      </c>
      <c r="W103" s="1134">
        <v>0</v>
      </c>
      <c r="X103" s="1135">
        <v>0</v>
      </c>
      <c r="Y103" s="799">
        <f t="shared" si="14"/>
        <v>1</v>
      </c>
      <c r="Z103" s="1136">
        <v>1</v>
      </c>
      <c r="AA103" s="1134">
        <v>1</v>
      </c>
      <c r="AB103" s="1135">
        <v>1</v>
      </c>
      <c r="AC103" s="1136">
        <v>1</v>
      </c>
      <c r="AD103" s="1134">
        <v>0</v>
      </c>
      <c r="AE103" s="1135">
        <v>1</v>
      </c>
      <c r="AF103" s="1136">
        <v>0</v>
      </c>
      <c r="AG103" s="1134">
        <v>0</v>
      </c>
      <c r="AH103" s="1138">
        <v>0</v>
      </c>
      <c r="AI103" s="1139">
        <v>0</v>
      </c>
      <c r="AJ103" s="1134">
        <v>0</v>
      </c>
      <c r="AK103" s="1136">
        <v>1</v>
      </c>
      <c r="AL103" s="1134">
        <v>0</v>
      </c>
      <c r="AM103" s="1140">
        <v>1</v>
      </c>
      <c r="AN103" s="1014" t="s">
        <v>587</v>
      </c>
    </row>
    <row r="104" spans="1:40" ht="14.25" customHeight="1">
      <c r="A104" s="1042"/>
      <c r="B104" s="1045" t="s">
        <v>588</v>
      </c>
      <c r="C104" s="1940">
        <v>1</v>
      </c>
      <c r="D104" s="1134">
        <v>0</v>
      </c>
      <c r="E104" s="1134">
        <v>1</v>
      </c>
      <c r="F104" s="1134">
        <v>0</v>
      </c>
      <c r="G104" s="1134">
        <v>1</v>
      </c>
      <c r="H104" s="1134">
        <v>10</v>
      </c>
      <c r="I104" s="1134">
        <v>0</v>
      </c>
      <c r="J104" s="1134">
        <v>1</v>
      </c>
      <c r="K104" s="1134">
        <v>0</v>
      </c>
      <c r="L104" s="1134">
        <v>0</v>
      </c>
      <c r="M104" s="1135">
        <v>0</v>
      </c>
      <c r="N104" s="799">
        <f t="shared" si="13"/>
        <v>14</v>
      </c>
      <c r="O104" s="1136">
        <v>1</v>
      </c>
      <c r="P104" s="1135">
        <v>0</v>
      </c>
      <c r="Q104" s="1136">
        <v>0</v>
      </c>
      <c r="R104" s="1134">
        <v>0</v>
      </c>
      <c r="S104" s="1134">
        <v>0</v>
      </c>
      <c r="T104" s="1134">
        <v>0</v>
      </c>
      <c r="U104" s="1134">
        <v>0</v>
      </c>
      <c r="V104" s="1134">
        <v>0</v>
      </c>
      <c r="W104" s="1134">
        <v>0</v>
      </c>
      <c r="X104" s="1135">
        <v>0</v>
      </c>
      <c r="Y104" s="799">
        <f t="shared" si="14"/>
        <v>1</v>
      </c>
      <c r="Z104" s="1136">
        <v>1</v>
      </c>
      <c r="AA104" s="1134">
        <v>1</v>
      </c>
      <c r="AB104" s="1135">
        <v>1</v>
      </c>
      <c r="AC104" s="1136">
        <v>1</v>
      </c>
      <c r="AD104" s="1134">
        <v>0</v>
      </c>
      <c r="AE104" s="1135">
        <v>1</v>
      </c>
      <c r="AF104" s="1136">
        <v>0</v>
      </c>
      <c r="AG104" s="1134">
        <v>0</v>
      </c>
      <c r="AH104" s="1138">
        <v>0</v>
      </c>
      <c r="AI104" s="1139">
        <v>0</v>
      </c>
      <c r="AJ104" s="1134">
        <v>0</v>
      </c>
      <c r="AK104" s="1136">
        <v>0</v>
      </c>
      <c r="AL104" s="1134">
        <v>0</v>
      </c>
      <c r="AM104" s="1140">
        <v>0</v>
      </c>
      <c r="AN104" s="1014" t="s">
        <v>588</v>
      </c>
    </row>
    <row r="105" spans="1:40" ht="14.25" customHeight="1">
      <c r="A105" s="1042"/>
      <c r="B105" s="96" t="s">
        <v>589</v>
      </c>
      <c r="C105" s="1940">
        <v>1</v>
      </c>
      <c r="D105" s="1134">
        <v>0</v>
      </c>
      <c r="E105" s="1134">
        <v>1</v>
      </c>
      <c r="F105" s="1134">
        <v>1</v>
      </c>
      <c r="G105" s="1134">
        <v>0</v>
      </c>
      <c r="H105" s="1134">
        <v>33</v>
      </c>
      <c r="I105" s="1134">
        <v>0</v>
      </c>
      <c r="J105" s="1134">
        <v>1</v>
      </c>
      <c r="K105" s="1134">
        <v>1</v>
      </c>
      <c r="L105" s="1134">
        <v>1</v>
      </c>
      <c r="M105" s="1135">
        <v>3</v>
      </c>
      <c r="N105" s="799">
        <f t="shared" si="13"/>
        <v>42</v>
      </c>
      <c r="O105" s="1136">
        <v>2</v>
      </c>
      <c r="P105" s="1135">
        <v>0</v>
      </c>
      <c r="Q105" s="1136">
        <v>0</v>
      </c>
      <c r="R105" s="1134">
        <v>0</v>
      </c>
      <c r="S105" s="1134">
        <v>0</v>
      </c>
      <c r="T105" s="1134">
        <v>0</v>
      </c>
      <c r="U105" s="1134">
        <v>0</v>
      </c>
      <c r="V105" s="1134">
        <v>0</v>
      </c>
      <c r="W105" s="1134">
        <v>0</v>
      </c>
      <c r="X105" s="1135">
        <v>0</v>
      </c>
      <c r="Y105" s="799">
        <f t="shared" si="14"/>
        <v>2</v>
      </c>
      <c r="Z105" s="1136">
        <v>2</v>
      </c>
      <c r="AA105" s="1134">
        <v>2</v>
      </c>
      <c r="AB105" s="1135">
        <v>1</v>
      </c>
      <c r="AC105" s="1136">
        <v>1</v>
      </c>
      <c r="AD105" s="1134">
        <v>6</v>
      </c>
      <c r="AE105" s="1135">
        <v>1</v>
      </c>
      <c r="AF105" s="1136">
        <v>0</v>
      </c>
      <c r="AG105" s="1134">
        <v>0</v>
      </c>
      <c r="AH105" s="1138">
        <v>0</v>
      </c>
      <c r="AI105" s="1139">
        <v>1</v>
      </c>
      <c r="AJ105" s="1134">
        <v>0</v>
      </c>
      <c r="AK105" s="1136">
        <v>0</v>
      </c>
      <c r="AL105" s="1134">
        <v>0</v>
      </c>
      <c r="AM105" s="1140">
        <v>0</v>
      </c>
      <c r="AN105" s="1014" t="s">
        <v>589</v>
      </c>
    </row>
    <row r="106" spans="1:40" ht="14.25" customHeight="1">
      <c r="A106" s="1042"/>
      <c r="B106" s="1045" t="s">
        <v>590</v>
      </c>
      <c r="C106" s="1940">
        <v>1</v>
      </c>
      <c r="D106" s="1134">
        <v>0</v>
      </c>
      <c r="E106" s="1134">
        <v>1</v>
      </c>
      <c r="F106" s="1134">
        <v>0</v>
      </c>
      <c r="G106" s="1134">
        <v>2</v>
      </c>
      <c r="H106" s="1134">
        <v>10</v>
      </c>
      <c r="I106" s="1134">
        <v>0</v>
      </c>
      <c r="J106" s="1134">
        <v>1</v>
      </c>
      <c r="K106" s="1134">
        <v>0</v>
      </c>
      <c r="L106" s="1134">
        <v>1</v>
      </c>
      <c r="M106" s="1135">
        <v>1</v>
      </c>
      <c r="N106" s="799">
        <f t="shared" si="13"/>
        <v>17</v>
      </c>
      <c r="O106" s="1136">
        <v>1</v>
      </c>
      <c r="P106" s="1135">
        <v>0</v>
      </c>
      <c r="Q106" s="1136">
        <v>0</v>
      </c>
      <c r="R106" s="1134">
        <v>0</v>
      </c>
      <c r="S106" s="1134">
        <v>0</v>
      </c>
      <c r="T106" s="1134">
        <v>0</v>
      </c>
      <c r="U106" s="1134">
        <v>0</v>
      </c>
      <c r="V106" s="1134">
        <v>0</v>
      </c>
      <c r="W106" s="1134">
        <v>0</v>
      </c>
      <c r="X106" s="1135">
        <v>0</v>
      </c>
      <c r="Y106" s="799">
        <f t="shared" si="14"/>
        <v>1</v>
      </c>
      <c r="Z106" s="1136">
        <v>1</v>
      </c>
      <c r="AA106" s="1134">
        <v>1</v>
      </c>
      <c r="AB106" s="1135">
        <v>1</v>
      </c>
      <c r="AC106" s="1136">
        <v>1</v>
      </c>
      <c r="AD106" s="1134">
        <v>0</v>
      </c>
      <c r="AE106" s="1135">
        <v>1</v>
      </c>
      <c r="AF106" s="1136">
        <v>0</v>
      </c>
      <c r="AG106" s="1134">
        <v>0</v>
      </c>
      <c r="AH106" s="1138">
        <v>0</v>
      </c>
      <c r="AI106" s="1139">
        <v>1</v>
      </c>
      <c r="AJ106" s="1134">
        <v>0</v>
      </c>
      <c r="AK106" s="1136">
        <v>1</v>
      </c>
      <c r="AL106" s="1134">
        <v>0</v>
      </c>
      <c r="AM106" s="1140">
        <v>0</v>
      </c>
      <c r="AN106" s="1014" t="s">
        <v>590</v>
      </c>
    </row>
    <row r="107" spans="1:40" s="275" customFormat="1" ht="14.25" customHeight="1">
      <c r="A107" s="329"/>
      <c r="B107" s="1046" t="s">
        <v>591</v>
      </c>
      <c r="C107" s="1944">
        <v>0</v>
      </c>
      <c r="D107" s="1159">
        <v>0</v>
      </c>
      <c r="E107" s="1159">
        <v>0</v>
      </c>
      <c r="F107" s="1159">
        <v>0</v>
      </c>
      <c r="G107" s="1159">
        <v>0</v>
      </c>
      <c r="H107" s="1159">
        <v>1</v>
      </c>
      <c r="I107" s="1159">
        <v>0</v>
      </c>
      <c r="J107" s="1159">
        <v>0</v>
      </c>
      <c r="K107" s="1159">
        <v>0</v>
      </c>
      <c r="L107" s="1159">
        <v>0</v>
      </c>
      <c r="M107" s="1160">
        <v>0</v>
      </c>
      <c r="N107" s="812">
        <f t="shared" si="13"/>
        <v>1</v>
      </c>
      <c r="O107" s="1161">
        <v>0</v>
      </c>
      <c r="P107" s="1160">
        <v>0</v>
      </c>
      <c r="Q107" s="1161">
        <v>0</v>
      </c>
      <c r="R107" s="1159">
        <v>0</v>
      </c>
      <c r="S107" s="1159">
        <v>0</v>
      </c>
      <c r="T107" s="1159">
        <v>0</v>
      </c>
      <c r="U107" s="1159">
        <v>0</v>
      </c>
      <c r="V107" s="1159">
        <v>0</v>
      </c>
      <c r="W107" s="1159">
        <v>0</v>
      </c>
      <c r="X107" s="1160">
        <v>0</v>
      </c>
      <c r="Y107" s="812">
        <f t="shared" si="14"/>
        <v>0</v>
      </c>
      <c r="Z107" s="1161">
        <v>0</v>
      </c>
      <c r="AA107" s="1159">
        <v>0</v>
      </c>
      <c r="AB107" s="1160">
        <v>0</v>
      </c>
      <c r="AC107" s="1161">
        <v>0</v>
      </c>
      <c r="AD107" s="1159">
        <v>0</v>
      </c>
      <c r="AE107" s="1160">
        <v>0</v>
      </c>
      <c r="AF107" s="1161">
        <v>0</v>
      </c>
      <c r="AG107" s="1159">
        <v>0</v>
      </c>
      <c r="AH107" s="1162">
        <v>0</v>
      </c>
      <c r="AI107" s="1163">
        <v>0</v>
      </c>
      <c r="AJ107" s="1159">
        <v>0</v>
      </c>
      <c r="AK107" s="1161">
        <v>0</v>
      </c>
      <c r="AL107" s="1159">
        <v>0</v>
      </c>
      <c r="AM107" s="1164">
        <v>0</v>
      </c>
      <c r="AN107" s="1011" t="s">
        <v>591</v>
      </c>
    </row>
    <row r="108" spans="1:40" s="275" customFormat="1" ht="14.25" customHeight="1">
      <c r="A108" s="329"/>
      <c r="B108" s="1046" t="s">
        <v>592</v>
      </c>
      <c r="C108" s="1944">
        <v>0</v>
      </c>
      <c r="D108" s="1159">
        <v>0</v>
      </c>
      <c r="E108" s="1159">
        <v>0</v>
      </c>
      <c r="F108" s="1159">
        <v>0</v>
      </c>
      <c r="G108" s="1159">
        <v>0</v>
      </c>
      <c r="H108" s="1159">
        <v>1</v>
      </c>
      <c r="I108" s="1159">
        <v>0</v>
      </c>
      <c r="J108" s="1159">
        <v>0</v>
      </c>
      <c r="K108" s="1159">
        <v>0</v>
      </c>
      <c r="L108" s="1159">
        <v>0</v>
      </c>
      <c r="M108" s="1160">
        <v>1</v>
      </c>
      <c r="N108" s="812">
        <f t="shared" si="13"/>
        <v>2</v>
      </c>
      <c r="O108" s="1161">
        <v>0</v>
      </c>
      <c r="P108" s="1160">
        <v>0</v>
      </c>
      <c r="Q108" s="1161">
        <v>0</v>
      </c>
      <c r="R108" s="1159">
        <v>0</v>
      </c>
      <c r="S108" s="1159">
        <v>0</v>
      </c>
      <c r="T108" s="1159">
        <v>0</v>
      </c>
      <c r="U108" s="1159">
        <v>0</v>
      </c>
      <c r="V108" s="1159">
        <v>0</v>
      </c>
      <c r="W108" s="1159">
        <v>0</v>
      </c>
      <c r="X108" s="1160">
        <v>0</v>
      </c>
      <c r="Y108" s="812">
        <f t="shared" si="14"/>
        <v>0</v>
      </c>
      <c r="Z108" s="1161">
        <v>0</v>
      </c>
      <c r="AA108" s="1159">
        <v>0</v>
      </c>
      <c r="AB108" s="1160">
        <v>0</v>
      </c>
      <c r="AC108" s="1161">
        <v>0</v>
      </c>
      <c r="AD108" s="1159">
        <v>0</v>
      </c>
      <c r="AE108" s="1160">
        <v>0</v>
      </c>
      <c r="AF108" s="1161">
        <v>0</v>
      </c>
      <c r="AG108" s="1159">
        <v>0</v>
      </c>
      <c r="AH108" s="1162">
        <v>0</v>
      </c>
      <c r="AI108" s="1163">
        <v>0</v>
      </c>
      <c r="AJ108" s="1159">
        <v>0</v>
      </c>
      <c r="AK108" s="1161">
        <v>0</v>
      </c>
      <c r="AL108" s="1159">
        <v>0</v>
      </c>
      <c r="AM108" s="1164">
        <v>0</v>
      </c>
      <c r="AN108" s="1011" t="s">
        <v>592</v>
      </c>
    </row>
    <row r="109" spans="1:40" ht="14.25" customHeight="1">
      <c r="A109" s="1042"/>
      <c r="B109" s="1045" t="s">
        <v>593</v>
      </c>
      <c r="C109" s="1940">
        <v>1</v>
      </c>
      <c r="D109" s="1134">
        <v>0</v>
      </c>
      <c r="E109" s="1134">
        <v>1</v>
      </c>
      <c r="F109" s="1134">
        <v>0</v>
      </c>
      <c r="G109" s="1134">
        <v>1</v>
      </c>
      <c r="H109" s="1134">
        <v>12</v>
      </c>
      <c r="I109" s="1134">
        <v>0</v>
      </c>
      <c r="J109" s="1134">
        <v>1</v>
      </c>
      <c r="K109" s="1134">
        <v>0</v>
      </c>
      <c r="L109" s="1134">
        <v>0</v>
      </c>
      <c r="M109" s="1135">
        <v>2</v>
      </c>
      <c r="N109" s="799">
        <f t="shared" si="13"/>
        <v>18</v>
      </c>
      <c r="O109" s="1136">
        <v>1</v>
      </c>
      <c r="P109" s="1135">
        <v>0</v>
      </c>
      <c r="Q109" s="1136">
        <v>0</v>
      </c>
      <c r="R109" s="1134">
        <v>0</v>
      </c>
      <c r="S109" s="1134">
        <v>0</v>
      </c>
      <c r="T109" s="1134">
        <v>0</v>
      </c>
      <c r="U109" s="1134">
        <v>0</v>
      </c>
      <c r="V109" s="1134">
        <v>0</v>
      </c>
      <c r="W109" s="1134">
        <v>0</v>
      </c>
      <c r="X109" s="1135">
        <v>0</v>
      </c>
      <c r="Y109" s="799">
        <f t="shared" si="14"/>
        <v>1</v>
      </c>
      <c r="Z109" s="1136">
        <v>1</v>
      </c>
      <c r="AA109" s="1134">
        <v>1</v>
      </c>
      <c r="AB109" s="1135">
        <v>1</v>
      </c>
      <c r="AC109" s="1136">
        <v>1</v>
      </c>
      <c r="AD109" s="1134">
        <v>0</v>
      </c>
      <c r="AE109" s="1135">
        <v>1</v>
      </c>
      <c r="AF109" s="1136">
        <v>0</v>
      </c>
      <c r="AG109" s="1134">
        <v>0</v>
      </c>
      <c r="AH109" s="1138">
        <v>0</v>
      </c>
      <c r="AI109" s="1139">
        <v>0</v>
      </c>
      <c r="AJ109" s="1134">
        <v>0</v>
      </c>
      <c r="AK109" s="1136">
        <v>0</v>
      </c>
      <c r="AL109" s="1134">
        <v>0</v>
      </c>
      <c r="AM109" s="1140">
        <v>0</v>
      </c>
      <c r="AN109" s="1014" t="s">
        <v>593</v>
      </c>
    </row>
    <row r="110" spans="1:40" s="275" customFormat="1" ht="14.25" customHeight="1">
      <c r="A110" s="329"/>
      <c r="B110" s="330" t="s">
        <v>594</v>
      </c>
      <c r="C110" s="1944">
        <v>0</v>
      </c>
      <c r="D110" s="1159">
        <v>0</v>
      </c>
      <c r="E110" s="1159">
        <v>0</v>
      </c>
      <c r="F110" s="1159">
        <v>0</v>
      </c>
      <c r="G110" s="1159">
        <v>0</v>
      </c>
      <c r="H110" s="1159">
        <v>2</v>
      </c>
      <c r="I110" s="1159">
        <v>0</v>
      </c>
      <c r="J110" s="1159">
        <v>0</v>
      </c>
      <c r="K110" s="1159">
        <v>0</v>
      </c>
      <c r="L110" s="1159">
        <v>0</v>
      </c>
      <c r="M110" s="1160">
        <v>1</v>
      </c>
      <c r="N110" s="812">
        <f t="shared" si="13"/>
        <v>3</v>
      </c>
      <c r="O110" s="1161">
        <v>0</v>
      </c>
      <c r="P110" s="1160">
        <v>0</v>
      </c>
      <c r="Q110" s="1161">
        <v>0</v>
      </c>
      <c r="R110" s="1159">
        <v>0</v>
      </c>
      <c r="S110" s="1159">
        <v>0</v>
      </c>
      <c r="T110" s="1159">
        <v>0</v>
      </c>
      <c r="U110" s="1159">
        <v>0</v>
      </c>
      <c r="V110" s="1159">
        <v>0</v>
      </c>
      <c r="W110" s="1159">
        <v>0</v>
      </c>
      <c r="X110" s="1160">
        <v>0</v>
      </c>
      <c r="Y110" s="812">
        <f t="shared" si="14"/>
        <v>0</v>
      </c>
      <c r="Z110" s="1161">
        <v>0</v>
      </c>
      <c r="AA110" s="1159">
        <v>0</v>
      </c>
      <c r="AB110" s="1160">
        <v>0</v>
      </c>
      <c r="AC110" s="1161">
        <v>0</v>
      </c>
      <c r="AD110" s="1159">
        <v>0</v>
      </c>
      <c r="AE110" s="1160">
        <v>0</v>
      </c>
      <c r="AF110" s="1161">
        <v>0</v>
      </c>
      <c r="AG110" s="1159">
        <v>0</v>
      </c>
      <c r="AH110" s="1162">
        <v>0</v>
      </c>
      <c r="AI110" s="1163">
        <v>1</v>
      </c>
      <c r="AJ110" s="1159">
        <v>0</v>
      </c>
      <c r="AK110" s="1161">
        <v>0</v>
      </c>
      <c r="AL110" s="1159">
        <v>0</v>
      </c>
      <c r="AM110" s="1164">
        <v>0</v>
      </c>
      <c r="AN110" s="331" t="s">
        <v>594</v>
      </c>
    </row>
    <row r="111" spans="1:40" ht="14.25" customHeight="1">
      <c r="A111" s="1042"/>
      <c r="B111" s="1047" t="s">
        <v>595</v>
      </c>
      <c r="C111" s="1941">
        <v>1</v>
      </c>
      <c r="D111" s="1141">
        <v>0</v>
      </c>
      <c r="E111" s="1141">
        <v>1</v>
      </c>
      <c r="F111" s="1141">
        <v>0</v>
      </c>
      <c r="G111" s="1141">
        <v>1</v>
      </c>
      <c r="H111" s="1141">
        <v>20</v>
      </c>
      <c r="I111" s="1141">
        <v>0</v>
      </c>
      <c r="J111" s="1141">
        <v>1</v>
      </c>
      <c r="K111" s="1141">
        <v>0</v>
      </c>
      <c r="L111" s="1141">
        <v>1</v>
      </c>
      <c r="M111" s="1142">
        <v>1</v>
      </c>
      <c r="N111" s="800">
        <f t="shared" si="13"/>
        <v>26</v>
      </c>
      <c r="O111" s="1143">
        <v>1</v>
      </c>
      <c r="P111" s="1142">
        <v>0</v>
      </c>
      <c r="Q111" s="1143">
        <v>0</v>
      </c>
      <c r="R111" s="1141">
        <v>0</v>
      </c>
      <c r="S111" s="1141">
        <v>0</v>
      </c>
      <c r="T111" s="1141">
        <v>0</v>
      </c>
      <c r="U111" s="1141">
        <v>0</v>
      </c>
      <c r="V111" s="1141">
        <v>0</v>
      </c>
      <c r="W111" s="1141">
        <v>0</v>
      </c>
      <c r="X111" s="1142">
        <v>0</v>
      </c>
      <c r="Y111" s="800">
        <f t="shared" si="14"/>
        <v>1</v>
      </c>
      <c r="Z111" s="1143">
        <v>1</v>
      </c>
      <c r="AA111" s="1141">
        <v>1</v>
      </c>
      <c r="AB111" s="1142">
        <v>1</v>
      </c>
      <c r="AC111" s="1143">
        <v>1</v>
      </c>
      <c r="AD111" s="1141">
        <v>1</v>
      </c>
      <c r="AE111" s="1142">
        <v>1</v>
      </c>
      <c r="AF111" s="1143">
        <v>0</v>
      </c>
      <c r="AG111" s="1141">
        <v>0</v>
      </c>
      <c r="AH111" s="1144">
        <v>0</v>
      </c>
      <c r="AI111" s="1145">
        <v>1</v>
      </c>
      <c r="AJ111" s="1141">
        <v>0</v>
      </c>
      <c r="AK111" s="1143">
        <v>0</v>
      </c>
      <c r="AL111" s="1141">
        <v>0</v>
      </c>
      <c r="AM111" s="1146">
        <v>0</v>
      </c>
      <c r="AN111" s="1015" t="s">
        <v>595</v>
      </c>
    </row>
    <row r="112" spans="1:40" ht="14.25" customHeight="1" thickBot="1">
      <c r="A112" s="326" t="s">
        <v>596</v>
      </c>
      <c r="B112" s="327"/>
      <c r="C112" s="801">
        <f t="shared" ref="C112:X112" si="15">SUM(C98:C111)</f>
        <v>11</v>
      </c>
      <c r="D112" s="802">
        <f t="shared" si="15"/>
        <v>0</v>
      </c>
      <c r="E112" s="802">
        <f t="shared" si="15"/>
        <v>11</v>
      </c>
      <c r="F112" s="802">
        <f t="shared" si="15"/>
        <v>1</v>
      </c>
      <c r="G112" s="802">
        <f t="shared" si="15"/>
        <v>9</v>
      </c>
      <c r="H112" s="802">
        <f t="shared" si="15"/>
        <v>172</v>
      </c>
      <c r="I112" s="802">
        <f t="shared" si="15"/>
        <v>0</v>
      </c>
      <c r="J112" s="802">
        <f t="shared" si="15"/>
        <v>11</v>
      </c>
      <c r="K112" s="802">
        <f t="shared" si="15"/>
        <v>1</v>
      </c>
      <c r="L112" s="802">
        <f t="shared" si="15"/>
        <v>3</v>
      </c>
      <c r="M112" s="803">
        <f t="shared" si="15"/>
        <v>18</v>
      </c>
      <c r="N112" s="804">
        <f t="shared" si="15"/>
        <v>237</v>
      </c>
      <c r="O112" s="805">
        <f t="shared" si="15"/>
        <v>14</v>
      </c>
      <c r="P112" s="803">
        <f t="shared" si="15"/>
        <v>1</v>
      </c>
      <c r="Q112" s="805">
        <f t="shared" si="15"/>
        <v>0</v>
      </c>
      <c r="R112" s="802">
        <f t="shared" si="15"/>
        <v>0</v>
      </c>
      <c r="S112" s="802">
        <f t="shared" si="15"/>
        <v>0</v>
      </c>
      <c r="T112" s="802">
        <f t="shared" si="15"/>
        <v>0</v>
      </c>
      <c r="U112" s="802">
        <f t="shared" si="15"/>
        <v>0</v>
      </c>
      <c r="V112" s="802">
        <f t="shared" si="15"/>
        <v>0</v>
      </c>
      <c r="W112" s="802">
        <f t="shared" si="15"/>
        <v>2</v>
      </c>
      <c r="X112" s="803">
        <f t="shared" si="15"/>
        <v>0</v>
      </c>
      <c r="Y112" s="804">
        <f>SUM(O112:X112)</f>
        <v>17</v>
      </c>
      <c r="Z112" s="805">
        <f t="shared" ref="Z112:AM112" si="16">SUM(Z98:Z111)</f>
        <v>12</v>
      </c>
      <c r="AA112" s="802">
        <f t="shared" si="16"/>
        <v>12</v>
      </c>
      <c r="AB112" s="803">
        <f t="shared" si="16"/>
        <v>11</v>
      </c>
      <c r="AC112" s="805">
        <f t="shared" si="16"/>
        <v>11</v>
      </c>
      <c r="AD112" s="802">
        <f t="shared" si="16"/>
        <v>19</v>
      </c>
      <c r="AE112" s="803">
        <f t="shared" si="16"/>
        <v>11</v>
      </c>
      <c r="AF112" s="805">
        <f t="shared" si="16"/>
        <v>0</v>
      </c>
      <c r="AG112" s="802">
        <f t="shared" si="16"/>
        <v>0</v>
      </c>
      <c r="AH112" s="808">
        <f t="shared" si="16"/>
        <v>0</v>
      </c>
      <c r="AI112" s="809">
        <f t="shared" si="16"/>
        <v>10</v>
      </c>
      <c r="AJ112" s="802">
        <f>SUM(AJ98:AJ111)</f>
        <v>0</v>
      </c>
      <c r="AK112" s="805">
        <f t="shared" si="16"/>
        <v>3</v>
      </c>
      <c r="AL112" s="802">
        <f t="shared" si="16"/>
        <v>0</v>
      </c>
      <c r="AM112" s="810">
        <f t="shared" si="16"/>
        <v>1</v>
      </c>
      <c r="AN112" s="1005" t="s">
        <v>596</v>
      </c>
    </row>
    <row r="113" spans="1:42" ht="14.25" customHeight="1">
      <c r="A113" s="334" t="s">
        <v>597</v>
      </c>
      <c r="B113" s="1044" t="s">
        <v>598</v>
      </c>
      <c r="C113" s="1942">
        <v>1</v>
      </c>
      <c r="D113" s="1137">
        <v>0</v>
      </c>
      <c r="E113" s="1137">
        <v>1</v>
      </c>
      <c r="F113" s="1137">
        <v>0</v>
      </c>
      <c r="G113" s="1137">
        <v>1</v>
      </c>
      <c r="H113" s="1137">
        <v>21</v>
      </c>
      <c r="I113" s="1137">
        <v>0</v>
      </c>
      <c r="J113" s="1137">
        <v>1</v>
      </c>
      <c r="K113" s="1137">
        <v>0</v>
      </c>
      <c r="L113" s="1137">
        <v>0</v>
      </c>
      <c r="M113" s="1147">
        <v>3</v>
      </c>
      <c r="N113" s="811">
        <f>SUM(C113:M113)</f>
        <v>28</v>
      </c>
      <c r="O113" s="1148">
        <v>1</v>
      </c>
      <c r="P113" s="1147">
        <v>0</v>
      </c>
      <c r="Q113" s="1148">
        <v>0</v>
      </c>
      <c r="R113" s="1137">
        <v>0</v>
      </c>
      <c r="S113" s="1137">
        <v>0</v>
      </c>
      <c r="T113" s="1137">
        <v>0</v>
      </c>
      <c r="U113" s="1137">
        <v>0</v>
      </c>
      <c r="V113" s="1137">
        <v>0</v>
      </c>
      <c r="W113" s="1137">
        <v>0</v>
      </c>
      <c r="X113" s="1147">
        <v>0</v>
      </c>
      <c r="Y113" s="811">
        <f t="shared" ref="Y113:Y178" si="17">SUM(O113:X113)</f>
        <v>1</v>
      </c>
      <c r="Z113" s="1148">
        <v>2</v>
      </c>
      <c r="AA113" s="1137">
        <v>2</v>
      </c>
      <c r="AB113" s="1147">
        <v>1</v>
      </c>
      <c r="AC113" s="1148">
        <v>1</v>
      </c>
      <c r="AD113" s="1137">
        <v>6</v>
      </c>
      <c r="AE113" s="1147">
        <v>1</v>
      </c>
      <c r="AF113" s="1148">
        <v>0</v>
      </c>
      <c r="AG113" s="1137">
        <v>0</v>
      </c>
      <c r="AH113" s="1149">
        <v>0</v>
      </c>
      <c r="AI113" s="1150">
        <v>2</v>
      </c>
      <c r="AJ113" s="1137">
        <v>0</v>
      </c>
      <c r="AK113" s="1148">
        <v>0</v>
      </c>
      <c r="AL113" s="1137">
        <v>0</v>
      </c>
      <c r="AM113" s="1158">
        <v>1</v>
      </c>
      <c r="AN113" s="1007" t="s">
        <v>598</v>
      </c>
    </row>
    <row r="114" spans="1:42" ht="14.25" customHeight="1">
      <c r="A114" s="324">
        <v>8</v>
      </c>
      <c r="B114" s="1045" t="s">
        <v>599</v>
      </c>
      <c r="C114" s="1940">
        <v>1</v>
      </c>
      <c r="D114" s="1134">
        <v>0</v>
      </c>
      <c r="E114" s="1134">
        <v>1</v>
      </c>
      <c r="F114" s="1134">
        <v>0</v>
      </c>
      <c r="G114" s="1134">
        <v>0</v>
      </c>
      <c r="H114" s="1134">
        <v>9</v>
      </c>
      <c r="I114" s="1134">
        <v>0</v>
      </c>
      <c r="J114" s="1134">
        <v>0</v>
      </c>
      <c r="K114" s="1134">
        <v>1</v>
      </c>
      <c r="L114" s="1134">
        <v>0</v>
      </c>
      <c r="M114" s="1135">
        <v>3</v>
      </c>
      <c r="N114" s="799">
        <f t="shared" ref="N114:N120" si="18">SUM(C114:M114)</f>
        <v>15</v>
      </c>
      <c r="O114" s="1136">
        <v>1</v>
      </c>
      <c r="P114" s="1135">
        <v>0</v>
      </c>
      <c r="Q114" s="1136">
        <v>0</v>
      </c>
      <c r="R114" s="1134">
        <v>0</v>
      </c>
      <c r="S114" s="1134">
        <v>0</v>
      </c>
      <c r="T114" s="1134">
        <v>0</v>
      </c>
      <c r="U114" s="1134">
        <v>0</v>
      </c>
      <c r="V114" s="1134">
        <v>0</v>
      </c>
      <c r="W114" s="1134">
        <v>0</v>
      </c>
      <c r="X114" s="1135">
        <v>0</v>
      </c>
      <c r="Y114" s="799">
        <f t="shared" si="17"/>
        <v>1</v>
      </c>
      <c r="Z114" s="1136">
        <v>1</v>
      </c>
      <c r="AA114" s="1134">
        <v>1</v>
      </c>
      <c r="AB114" s="1135">
        <v>1</v>
      </c>
      <c r="AC114" s="1136">
        <v>1</v>
      </c>
      <c r="AD114" s="1134">
        <v>6</v>
      </c>
      <c r="AE114" s="1135">
        <v>1</v>
      </c>
      <c r="AF114" s="1136">
        <v>0</v>
      </c>
      <c r="AG114" s="1134">
        <v>0</v>
      </c>
      <c r="AH114" s="1138">
        <v>0</v>
      </c>
      <c r="AI114" s="1139">
        <v>2</v>
      </c>
      <c r="AJ114" s="1134">
        <v>0</v>
      </c>
      <c r="AK114" s="1136">
        <v>0</v>
      </c>
      <c r="AL114" s="1134">
        <v>0</v>
      </c>
      <c r="AM114" s="1140">
        <v>0</v>
      </c>
      <c r="AN114" s="1014" t="s">
        <v>599</v>
      </c>
    </row>
    <row r="115" spans="1:42" ht="14.25" customHeight="1">
      <c r="A115" s="269" t="s">
        <v>600</v>
      </c>
      <c r="B115" s="1045" t="s">
        <v>601</v>
      </c>
      <c r="C115" s="1940">
        <v>1</v>
      </c>
      <c r="D115" s="1134">
        <v>0</v>
      </c>
      <c r="E115" s="1134">
        <v>1</v>
      </c>
      <c r="F115" s="1134">
        <v>0</v>
      </c>
      <c r="G115" s="1134">
        <v>0</v>
      </c>
      <c r="H115" s="1134">
        <v>13</v>
      </c>
      <c r="I115" s="1134">
        <v>0</v>
      </c>
      <c r="J115" s="1134">
        <v>1</v>
      </c>
      <c r="K115" s="1134">
        <v>0</v>
      </c>
      <c r="L115" s="1134">
        <v>0</v>
      </c>
      <c r="M115" s="1135">
        <v>1</v>
      </c>
      <c r="N115" s="799">
        <f t="shared" si="18"/>
        <v>17</v>
      </c>
      <c r="O115" s="1136">
        <v>1</v>
      </c>
      <c r="P115" s="1135">
        <v>0</v>
      </c>
      <c r="Q115" s="1136">
        <v>0</v>
      </c>
      <c r="R115" s="1134">
        <v>0</v>
      </c>
      <c r="S115" s="1134">
        <v>0</v>
      </c>
      <c r="T115" s="1134">
        <v>0</v>
      </c>
      <c r="U115" s="1134">
        <v>0</v>
      </c>
      <c r="V115" s="1134">
        <v>0</v>
      </c>
      <c r="W115" s="1134">
        <v>0</v>
      </c>
      <c r="X115" s="1135">
        <v>0</v>
      </c>
      <c r="Y115" s="799">
        <f t="shared" si="17"/>
        <v>1</v>
      </c>
      <c r="Z115" s="1136">
        <v>1</v>
      </c>
      <c r="AA115" s="1134">
        <v>1</v>
      </c>
      <c r="AB115" s="1135">
        <v>1</v>
      </c>
      <c r="AC115" s="1136">
        <v>1</v>
      </c>
      <c r="AD115" s="1134">
        <v>6</v>
      </c>
      <c r="AE115" s="1135">
        <v>1</v>
      </c>
      <c r="AF115" s="1136">
        <v>0</v>
      </c>
      <c r="AG115" s="1134">
        <v>0</v>
      </c>
      <c r="AH115" s="1138">
        <v>0</v>
      </c>
      <c r="AI115" s="1139">
        <v>0</v>
      </c>
      <c r="AJ115" s="1134">
        <v>0</v>
      </c>
      <c r="AK115" s="1136">
        <v>0</v>
      </c>
      <c r="AL115" s="1134">
        <v>0</v>
      </c>
      <c r="AM115" s="1140">
        <v>0</v>
      </c>
      <c r="AN115" s="1014" t="s">
        <v>601</v>
      </c>
    </row>
    <row r="116" spans="1:42" ht="14.25" customHeight="1">
      <c r="A116" s="1042"/>
      <c r="B116" s="1045" t="s">
        <v>602</v>
      </c>
      <c r="C116" s="1940">
        <v>1</v>
      </c>
      <c r="D116" s="1134">
        <v>0</v>
      </c>
      <c r="E116" s="1134">
        <v>1</v>
      </c>
      <c r="F116" s="1134">
        <v>0</v>
      </c>
      <c r="G116" s="1134">
        <v>0</v>
      </c>
      <c r="H116" s="1134">
        <v>12</v>
      </c>
      <c r="I116" s="1134">
        <v>0</v>
      </c>
      <c r="J116" s="1134">
        <v>1</v>
      </c>
      <c r="K116" s="1134">
        <v>0</v>
      </c>
      <c r="L116" s="1134">
        <v>0</v>
      </c>
      <c r="M116" s="1135">
        <v>1</v>
      </c>
      <c r="N116" s="799">
        <f t="shared" si="18"/>
        <v>16</v>
      </c>
      <c r="O116" s="1136">
        <v>1</v>
      </c>
      <c r="P116" s="1135">
        <v>1</v>
      </c>
      <c r="Q116" s="1136">
        <v>0</v>
      </c>
      <c r="R116" s="1134">
        <v>0</v>
      </c>
      <c r="S116" s="1134">
        <v>0</v>
      </c>
      <c r="T116" s="1134">
        <v>0</v>
      </c>
      <c r="U116" s="1134">
        <v>0</v>
      </c>
      <c r="V116" s="1134">
        <v>0</v>
      </c>
      <c r="W116" s="1134">
        <v>0</v>
      </c>
      <c r="X116" s="1135">
        <v>0</v>
      </c>
      <c r="Y116" s="799">
        <f t="shared" si="17"/>
        <v>2</v>
      </c>
      <c r="Z116" s="1136">
        <v>1</v>
      </c>
      <c r="AA116" s="1134">
        <v>1</v>
      </c>
      <c r="AB116" s="1135">
        <v>1</v>
      </c>
      <c r="AC116" s="1136">
        <v>1</v>
      </c>
      <c r="AD116" s="1134">
        <v>6</v>
      </c>
      <c r="AE116" s="1135">
        <v>1</v>
      </c>
      <c r="AF116" s="1136">
        <v>0</v>
      </c>
      <c r="AG116" s="1134">
        <v>0</v>
      </c>
      <c r="AH116" s="1138">
        <v>0</v>
      </c>
      <c r="AI116" s="1139">
        <v>1</v>
      </c>
      <c r="AJ116" s="1134">
        <v>0</v>
      </c>
      <c r="AK116" s="1136">
        <v>0</v>
      </c>
      <c r="AL116" s="1134">
        <v>0</v>
      </c>
      <c r="AM116" s="1140">
        <v>0</v>
      </c>
      <c r="AN116" s="1014" t="s">
        <v>602</v>
      </c>
    </row>
    <row r="117" spans="1:42" ht="14.25" customHeight="1">
      <c r="A117" s="1042"/>
      <c r="B117" s="1045" t="s">
        <v>603</v>
      </c>
      <c r="C117" s="1940">
        <v>1</v>
      </c>
      <c r="D117" s="1134">
        <v>0</v>
      </c>
      <c r="E117" s="1134">
        <v>1</v>
      </c>
      <c r="F117" s="1134">
        <v>0</v>
      </c>
      <c r="G117" s="1134">
        <v>1</v>
      </c>
      <c r="H117" s="1134">
        <v>9</v>
      </c>
      <c r="I117" s="1134">
        <v>0</v>
      </c>
      <c r="J117" s="1134">
        <v>1</v>
      </c>
      <c r="K117" s="1134">
        <v>0</v>
      </c>
      <c r="L117" s="1134">
        <v>0</v>
      </c>
      <c r="M117" s="1135">
        <v>2</v>
      </c>
      <c r="N117" s="799">
        <f t="shared" si="18"/>
        <v>15</v>
      </c>
      <c r="O117" s="1136">
        <v>1</v>
      </c>
      <c r="P117" s="1135">
        <v>0</v>
      </c>
      <c r="Q117" s="1136">
        <v>0</v>
      </c>
      <c r="R117" s="1134">
        <v>0</v>
      </c>
      <c r="S117" s="1134">
        <v>0</v>
      </c>
      <c r="T117" s="1134">
        <v>0</v>
      </c>
      <c r="U117" s="1134">
        <v>0</v>
      </c>
      <c r="V117" s="1134">
        <v>0</v>
      </c>
      <c r="W117" s="1134">
        <v>0</v>
      </c>
      <c r="X117" s="1135">
        <v>0</v>
      </c>
      <c r="Y117" s="799">
        <f t="shared" si="17"/>
        <v>1</v>
      </c>
      <c r="Z117" s="1136">
        <v>1</v>
      </c>
      <c r="AA117" s="1134">
        <v>1</v>
      </c>
      <c r="AB117" s="1135">
        <v>1</v>
      </c>
      <c r="AC117" s="1136">
        <v>1</v>
      </c>
      <c r="AD117" s="1134">
        <v>6</v>
      </c>
      <c r="AE117" s="1135">
        <v>1</v>
      </c>
      <c r="AF117" s="1136">
        <v>0</v>
      </c>
      <c r="AG117" s="1134">
        <v>0</v>
      </c>
      <c r="AH117" s="1138">
        <v>0</v>
      </c>
      <c r="AI117" s="1139">
        <v>1</v>
      </c>
      <c r="AJ117" s="1134">
        <v>0</v>
      </c>
      <c r="AK117" s="1136">
        <v>0</v>
      </c>
      <c r="AL117" s="1134">
        <v>0</v>
      </c>
      <c r="AM117" s="1140">
        <v>0</v>
      </c>
      <c r="AN117" s="1014" t="s">
        <v>603</v>
      </c>
    </row>
    <row r="118" spans="1:42" ht="14.25" customHeight="1">
      <c r="A118" s="1042"/>
      <c r="B118" s="1045" t="s">
        <v>604</v>
      </c>
      <c r="C118" s="1940">
        <v>1</v>
      </c>
      <c r="D118" s="1134">
        <v>0</v>
      </c>
      <c r="E118" s="1134">
        <v>1</v>
      </c>
      <c r="F118" s="1134">
        <v>0</v>
      </c>
      <c r="G118" s="1134">
        <v>0</v>
      </c>
      <c r="H118" s="1134">
        <v>9</v>
      </c>
      <c r="I118" s="1134">
        <v>0</v>
      </c>
      <c r="J118" s="1134">
        <v>1</v>
      </c>
      <c r="K118" s="1134">
        <v>0</v>
      </c>
      <c r="L118" s="1134">
        <v>0</v>
      </c>
      <c r="M118" s="1135">
        <v>1</v>
      </c>
      <c r="N118" s="799">
        <f t="shared" si="18"/>
        <v>13</v>
      </c>
      <c r="O118" s="1136">
        <v>1</v>
      </c>
      <c r="P118" s="1135">
        <v>0</v>
      </c>
      <c r="Q118" s="1136">
        <v>0</v>
      </c>
      <c r="R118" s="1134">
        <v>0</v>
      </c>
      <c r="S118" s="1134">
        <v>0</v>
      </c>
      <c r="T118" s="1134">
        <v>0</v>
      </c>
      <c r="U118" s="1134">
        <v>0</v>
      </c>
      <c r="V118" s="1134">
        <v>0</v>
      </c>
      <c r="W118" s="1134">
        <v>0</v>
      </c>
      <c r="X118" s="1135">
        <v>0</v>
      </c>
      <c r="Y118" s="799">
        <f t="shared" si="17"/>
        <v>1</v>
      </c>
      <c r="Z118" s="1136">
        <v>1</v>
      </c>
      <c r="AA118" s="1134">
        <v>1</v>
      </c>
      <c r="AB118" s="1135">
        <v>1</v>
      </c>
      <c r="AC118" s="1136">
        <v>1</v>
      </c>
      <c r="AD118" s="1134">
        <v>6</v>
      </c>
      <c r="AE118" s="1135">
        <v>1</v>
      </c>
      <c r="AF118" s="1136">
        <v>0</v>
      </c>
      <c r="AG118" s="1134">
        <v>0</v>
      </c>
      <c r="AH118" s="1138">
        <v>0</v>
      </c>
      <c r="AI118" s="1139">
        <v>0</v>
      </c>
      <c r="AJ118" s="1134">
        <v>0</v>
      </c>
      <c r="AK118" s="1136">
        <v>0</v>
      </c>
      <c r="AL118" s="1134">
        <v>0</v>
      </c>
      <c r="AM118" s="1140">
        <v>1</v>
      </c>
      <c r="AN118" s="1014" t="s">
        <v>604</v>
      </c>
    </row>
    <row r="119" spans="1:42" s="275" customFormat="1" ht="14.25" customHeight="1">
      <c r="A119" s="329"/>
      <c r="B119" s="1046" t="s">
        <v>605</v>
      </c>
      <c r="C119" s="1944">
        <v>0</v>
      </c>
      <c r="D119" s="1159">
        <v>0</v>
      </c>
      <c r="E119" s="1159">
        <v>0</v>
      </c>
      <c r="F119" s="1159">
        <v>0</v>
      </c>
      <c r="G119" s="1159">
        <v>0</v>
      </c>
      <c r="H119" s="1159">
        <v>2</v>
      </c>
      <c r="I119" s="1159">
        <v>0</v>
      </c>
      <c r="J119" s="1159">
        <v>0</v>
      </c>
      <c r="K119" s="1159">
        <v>0</v>
      </c>
      <c r="L119" s="1159">
        <v>0</v>
      </c>
      <c r="M119" s="1160">
        <v>0</v>
      </c>
      <c r="N119" s="812">
        <f t="shared" si="18"/>
        <v>2</v>
      </c>
      <c r="O119" s="1161">
        <v>0</v>
      </c>
      <c r="P119" s="1160">
        <v>0</v>
      </c>
      <c r="Q119" s="1161">
        <v>0</v>
      </c>
      <c r="R119" s="1159">
        <v>0</v>
      </c>
      <c r="S119" s="1159">
        <v>0</v>
      </c>
      <c r="T119" s="1159">
        <v>0</v>
      </c>
      <c r="U119" s="1159">
        <v>0</v>
      </c>
      <c r="V119" s="1159">
        <v>0</v>
      </c>
      <c r="W119" s="1159">
        <v>0</v>
      </c>
      <c r="X119" s="1160">
        <v>0</v>
      </c>
      <c r="Y119" s="812">
        <f t="shared" si="17"/>
        <v>0</v>
      </c>
      <c r="Z119" s="1161">
        <v>1</v>
      </c>
      <c r="AA119" s="1159">
        <v>1</v>
      </c>
      <c r="AB119" s="1160">
        <v>1</v>
      </c>
      <c r="AC119" s="1161">
        <v>0</v>
      </c>
      <c r="AD119" s="1159">
        <v>2</v>
      </c>
      <c r="AE119" s="1160">
        <v>0</v>
      </c>
      <c r="AF119" s="1161">
        <v>0</v>
      </c>
      <c r="AG119" s="1159">
        <v>0</v>
      </c>
      <c r="AH119" s="1162">
        <v>0</v>
      </c>
      <c r="AI119" s="1163">
        <v>0</v>
      </c>
      <c r="AJ119" s="1159">
        <v>0</v>
      </c>
      <c r="AK119" s="1161">
        <v>0</v>
      </c>
      <c r="AL119" s="1159">
        <v>0</v>
      </c>
      <c r="AM119" s="1164">
        <v>0</v>
      </c>
      <c r="AN119" s="1011" t="s">
        <v>605</v>
      </c>
    </row>
    <row r="120" spans="1:42" ht="14.25" customHeight="1">
      <c r="A120" s="234"/>
      <c r="B120" s="151" t="s">
        <v>606</v>
      </c>
      <c r="C120" s="1941">
        <v>1</v>
      </c>
      <c r="D120" s="1141">
        <v>0</v>
      </c>
      <c r="E120" s="1141">
        <v>2</v>
      </c>
      <c r="F120" s="1141">
        <v>0</v>
      </c>
      <c r="G120" s="1141">
        <v>1</v>
      </c>
      <c r="H120" s="1141">
        <v>21</v>
      </c>
      <c r="I120" s="1141">
        <v>0</v>
      </c>
      <c r="J120" s="1141">
        <v>1</v>
      </c>
      <c r="K120" s="1141">
        <v>0</v>
      </c>
      <c r="L120" s="1141">
        <v>1</v>
      </c>
      <c r="M120" s="1142">
        <v>2</v>
      </c>
      <c r="N120" s="800">
        <f t="shared" si="18"/>
        <v>29</v>
      </c>
      <c r="O120" s="1143">
        <v>1</v>
      </c>
      <c r="P120" s="1142">
        <v>0</v>
      </c>
      <c r="Q120" s="1143">
        <v>0</v>
      </c>
      <c r="R120" s="1141">
        <v>0</v>
      </c>
      <c r="S120" s="1141">
        <v>0</v>
      </c>
      <c r="T120" s="1141">
        <v>0</v>
      </c>
      <c r="U120" s="1141">
        <v>0</v>
      </c>
      <c r="V120" s="1141">
        <v>0</v>
      </c>
      <c r="W120" s="1141">
        <v>0</v>
      </c>
      <c r="X120" s="1142">
        <v>0</v>
      </c>
      <c r="Y120" s="800">
        <f t="shared" si="17"/>
        <v>1</v>
      </c>
      <c r="Z120" s="1143">
        <v>2</v>
      </c>
      <c r="AA120" s="1141">
        <v>2</v>
      </c>
      <c r="AB120" s="1142">
        <v>1</v>
      </c>
      <c r="AC120" s="1143">
        <v>1</v>
      </c>
      <c r="AD120" s="1141">
        <v>6</v>
      </c>
      <c r="AE120" s="1142">
        <v>1</v>
      </c>
      <c r="AF120" s="1143">
        <v>0</v>
      </c>
      <c r="AG120" s="1141">
        <v>0</v>
      </c>
      <c r="AH120" s="1144">
        <v>0</v>
      </c>
      <c r="AI120" s="1145">
        <v>1</v>
      </c>
      <c r="AJ120" s="1141">
        <v>0</v>
      </c>
      <c r="AK120" s="1143">
        <v>0</v>
      </c>
      <c r="AL120" s="1141">
        <v>0</v>
      </c>
      <c r="AM120" s="1146">
        <v>0</v>
      </c>
      <c r="AN120" s="151" t="s">
        <v>606</v>
      </c>
      <c r="AP120" s="28"/>
    </row>
    <row r="121" spans="1:42" ht="14.25" customHeight="1" thickBot="1">
      <c r="A121" s="326" t="s">
        <v>607</v>
      </c>
      <c r="B121" s="327"/>
      <c r="C121" s="801">
        <f t="shared" ref="C121:X121" si="19">SUM(C113:C120)</f>
        <v>7</v>
      </c>
      <c r="D121" s="802">
        <f t="shared" si="19"/>
        <v>0</v>
      </c>
      <c r="E121" s="802">
        <f t="shared" si="19"/>
        <v>8</v>
      </c>
      <c r="F121" s="802">
        <f t="shared" si="19"/>
        <v>0</v>
      </c>
      <c r="G121" s="802">
        <f t="shared" si="19"/>
        <v>3</v>
      </c>
      <c r="H121" s="802">
        <f t="shared" si="19"/>
        <v>96</v>
      </c>
      <c r="I121" s="802">
        <f t="shared" si="19"/>
        <v>0</v>
      </c>
      <c r="J121" s="802">
        <f t="shared" si="19"/>
        <v>6</v>
      </c>
      <c r="K121" s="802">
        <f t="shared" si="19"/>
        <v>1</v>
      </c>
      <c r="L121" s="802">
        <f t="shared" si="19"/>
        <v>1</v>
      </c>
      <c r="M121" s="803">
        <f t="shared" si="19"/>
        <v>13</v>
      </c>
      <c r="N121" s="804">
        <f t="shared" si="19"/>
        <v>135</v>
      </c>
      <c r="O121" s="805">
        <f t="shared" si="19"/>
        <v>7</v>
      </c>
      <c r="P121" s="803">
        <f t="shared" si="19"/>
        <v>1</v>
      </c>
      <c r="Q121" s="805">
        <f t="shared" si="19"/>
        <v>0</v>
      </c>
      <c r="R121" s="802">
        <f t="shared" si="19"/>
        <v>0</v>
      </c>
      <c r="S121" s="802">
        <f t="shared" si="19"/>
        <v>0</v>
      </c>
      <c r="T121" s="802">
        <f t="shared" si="19"/>
        <v>0</v>
      </c>
      <c r="U121" s="802">
        <f t="shared" si="19"/>
        <v>0</v>
      </c>
      <c r="V121" s="802">
        <f t="shared" si="19"/>
        <v>0</v>
      </c>
      <c r="W121" s="802">
        <f t="shared" si="19"/>
        <v>0</v>
      </c>
      <c r="X121" s="803">
        <f t="shared" si="19"/>
        <v>0</v>
      </c>
      <c r="Y121" s="804">
        <f t="shared" si="17"/>
        <v>8</v>
      </c>
      <c r="Z121" s="805">
        <f t="shared" ref="Z121:AM121" si="20">SUM(Z113:Z120)</f>
        <v>10</v>
      </c>
      <c r="AA121" s="802">
        <f t="shared" si="20"/>
        <v>10</v>
      </c>
      <c r="AB121" s="803">
        <f t="shared" si="20"/>
        <v>8</v>
      </c>
      <c r="AC121" s="805">
        <f t="shared" si="20"/>
        <v>7</v>
      </c>
      <c r="AD121" s="802">
        <f t="shared" si="20"/>
        <v>44</v>
      </c>
      <c r="AE121" s="803">
        <f t="shared" si="20"/>
        <v>7</v>
      </c>
      <c r="AF121" s="805">
        <f t="shared" si="20"/>
        <v>0</v>
      </c>
      <c r="AG121" s="802">
        <f t="shared" si="20"/>
        <v>0</v>
      </c>
      <c r="AH121" s="808">
        <f t="shared" si="20"/>
        <v>0</v>
      </c>
      <c r="AI121" s="809">
        <f t="shared" si="20"/>
        <v>7</v>
      </c>
      <c r="AJ121" s="802">
        <f>SUM(AJ113:AJ120)</f>
        <v>0</v>
      </c>
      <c r="AK121" s="805">
        <f t="shared" si="20"/>
        <v>0</v>
      </c>
      <c r="AL121" s="802">
        <f t="shared" si="20"/>
        <v>0</v>
      </c>
      <c r="AM121" s="810">
        <f t="shared" si="20"/>
        <v>2</v>
      </c>
      <c r="AN121" s="1005" t="s">
        <v>607</v>
      </c>
    </row>
    <row r="122" spans="1:42" ht="14.25" customHeight="1">
      <c r="A122" s="1042" t="s">
        <v>608</v>
      </c>
      <c r="B122" s="1045" t="s">
        <v>609</v>
      </c>
      <c r="C122" s="1940">
        <v>1</v>
      </c>
      <c r="D122" s="1134">
        <v>0</v>
      </c>
      <c r="E122" s="1134">
        <v>1</v>
      </c>
      <c r="F122" s="1134">
        <v>0</v>
      </c>
      <c r="G122" s="1134">
        <v>1</v>
      </c>
      <c r="H122" s="1134">
        <v>27</v>
      </c>
      <c r="I122" s="1134">
        <v>0</v>
      </c>
      <c r="J122" s="1134">
        <v>1</v>
      </c>
      <c r="K122" s="1134">
        <v>0</v>
      </c>
      <c r="L122" s="1134">
        <v>0</v>
      </c>
      <c r="M122" s="1135">
        <v>3</v>
      </c>
      <c r="N122" s="799">
        <f>SUM(C122:M122)</f>
        <v>34</v>
      </c>
      <c r="O122" s="1136">
        <v>1</v>
      </c>
      <c r="P122" s="1135">
        <v>0</v>
      </c>
      <c r="Q122" s="1136">
        <v>0</v>
      </c>
      <c r="R122" s="1134">
        <v>0</v>
      </c>
      <c r="S122" s="1134">
        <v>0</v>
      </c>
      <c r="T122" s="1134">
        <v>0</v>
      </c>
      <c r="U122" s="1134">
        <v>0</v>
      </c>
      <c r="V122" s="1134">
        <v>0</v>
      </c>
      <c r="W122" s="1134">
        <v>0</v>
      </c>
      <c r="X122" s="1135">
        <v>0</v>
      </c>
      <c r="Y122" s="799">
        <f t="shared" si="17"/>
        <v>1</v>
      </c>
      <c r="Z122" s="1136">
        <v>3</v>
      </c>
      <c r="AA122" s="1134">
        <v>1</v>
      </c>
      <c r="AB122" s="1135">
        <v>1</v>
      </c>
      <c r="AC122" s="1136">
        <v>1</v>
      </c>
      <c r="AD122" s="1134">
        <v>6</v>
      </c>
      <c r="AE122" s="1135">
        <v>1</v>
      </c>
      <c r="AF122" s="1136">
        <v>0</v>
      </c>
      <c r="AG122" s="1134">
        <v>0</v>
      </c>
      <c r="AH122" s="1138">
        <v>0</v>
      </c>
      <c r="AI122" s="1139">
        <v>0</v>
      </c>
      <c r="AJ122" s="1134">
        <v>0</v>
      </c>
      <c r="AK122" s="1136">
        <v>0</v>
      </c>
      <c r="AL122" s="1134">
        <v>0</v>
      </c>
      <c r="AM122" s="1140">
        <v>0</v>
      </c>
      <c r="AN122" s="1014" t="s">
        <v>609</v>
      </c>
    </row>
    <row r="123" spans="1:42" ht="14.25" customHeight="1">
      <c r="A123" s="324">
        <v>8</v>
      </c>
      <c r="B123" s="1045" t="s">
        <v>610</v>
      </c>
      <c r="C123" s="1940">
        <v>1</v>
      </c>
      <c r="D123" s="1134">
        <v>0</v>
      </c>
      <c r="E123" s="1134">
        <v>1</v>
      </c>
      <c r="F123" s="1134">
        <v>0</v>
      </c>
      <c r="G123" s="1134">
        <v>1</v>
      </c>
      <c r="H123" s="1134">
        <v>8</v>
      </c>
      <c r="I123" s="1134">
        <v>0</v>
      </c>
      <c r="J123" s="1134">
        <v>1</v>
      </c>
      <c r="K123" s="1134">
        <v>0</v>
      </c>
      <c r="L123" s="1134">
        <v>0</v>
      </c>
      <c r="M123" s="1135">
        <v>0</v>
      </c>
      <c r="N123" s="799">
        <f t="shared" ref="N123:N129" si="21">SUM(C123:M123)</f>
        <v>12</v>
      </c>
      <c r="O123" s="1136">
        <v>1</v>
      </c>
      <c r="P123" s="1135">
        <v>0</v>
      </c>
      <c r="Q123" s="1136">
        <v>0</v>
      </c>
      <c r="R123" s="1134">
        <v>0</v>
      </c>
      <c r="S123" s="1134">
        <v>0</v>
      </c>
      <c r="T123" s="1134">
        <v>0</v>
      </c>
      <c r="U123" s="1134">
        <v>0</v>
      </c>
      <c r="V123" s="1134">
        <v>0</v>
      </c>
      <c r="W123" s="1134">
        <v>0</v>
      </c>
      <c r="X123" s="1135">
        <v>0</v>
      </c>
      <c r="Y123" s="799">
        <f t="shared" si="17"/>
        <v>1</v>
      </c>
      <c r="Z123" s="1136">
        <v>3</v>
      </c>
      <c r="AA123" s="1134">
        <v>1</v>
      </c>
      <c r="AB123" s="1135">
        <v>1</v>
      </c>
      <c r="AC123" s="1136">
        <v>1</v>
      </c>
      <c r="AD123" s="1134">
        <v>0</v>
      </c>
      <c r="AE123" s="1135">
        <v>1</v>
      </c>
      <c r="AF123" s="1136">
        <v>0</v>
      </c>
      <c r="AG123" s="1134">
        <v>0</v>
      </c>
      <c r="AH123" s="1138">
        <v>0</v>
      </c>
      <c r="AI123" s="1139">
        <v>0</v>
      </c>
      <c r="AJ123" s="1134">
        <v>0</v>
      </c>
      <c r="AK123" s="1136">
        <v>0</v>
      </c>
      <c r="AL123" s="1134">
        <v>0</v>
      </c>
      <c r="AM123" s="1140">
        <v>0</v>
      </c>
      <c r="AN123" s="1014" t="s">
        <v>610</v>
      </c>
    </row>
    <row r="124" spans="1:42" ht="14.25" customHeight="1">
      <c r="A124" s="1042"/>
      <c r="B124" s="1045" t="s">
        <v>611</v>
      </c>
      <c r="C124" s="1940">
        <v>1</v>
      </c>
      <c r="D124" s="1134">
        <v>0</v>
      </c>
      <c r="E124" s="1134">
        <v>1</v>
      </c>
      <c r="F124" s="1134">
        <v>0</v>
      </c>
      <c r="G124" s="1134">
        <v>2</v>
      </c>
      <c r="H124" s="1134">
        <v>21</v>
      </c>
      <c r="I124" s="1134">
        <v>0</v>
      </c>
      <c r="J124" s="1134">
        <v>0</v>
      </c>
      <c r="K124" s="1134">
        <v>1</v>
      </c>
      <c r="L124" s="1134">
        <v>0</v>
      </c>
      <c r="M124" s="1135">
        <v>4</v>
      </c>
      <c r="N124" s="799">
        <f t="shared" si="21"/>
        <v>30</v>
      </c>
      <c r="O124" s="1136">
        <v>1</v>
      </c>
      <c r="P124" s="1135">
        <v>0</v>
      </c>
      <c r="Q124" s="1136">
        <v>0</v>
      </c>
      <c r="R124" s="1134">
        <v>0</v>
      </c>
      <c r="S124" s="1134">
        <v>0</v>
      </c>
      <c r="T124" s="1134">
        <v>0</v>
      </c>
      <c r="U124" s="1134">
        <v>0</v>
      </c>
      <c r="V124" s="1134">
        <v>0</v>
      </c>
      <c r="W124" s="1134">
        <v>0</v>
      </c>
      <c r="X124" s="1135">
        <v>0</v>
      </c>
      <c r="Y124" s="799">
        <f t="shared" si="17"/>
        <v>1</v>
      </c>
      <c r="Z124" s="1136">
        <v>3</v>
      </c>
      <c r="AA124" s="1134">
        <v>1</v>
      </c>
      <c r="AB124" s="1135">
        <v>1</v>
      </c>
      <c r="AC124" s="1136">
        <v>1</v>
      </c>
      <c r="AD124" s="1134">
        <v>6</v>
      </c>
      <c r="AE124" s="1135">
        <v>1</v>
      </c>
      <c r="AF124" s="1136">
        <v>0</v>
      </c>
      <c r="AG124" s="1134">
        <v>0</v>
      </c>
      <c r="AH124" s="1138">
        <v>0</v>
      </c>
      <c r="AI124" s="1139">
        <v>0</v>
      </c>
      <c r="AJ124" s="1134">
        <v>0</v>
      </c>
      <c r="AK124" s="1136">
        <v>0</v>
      </c>
      <c r="AL124" s="1134">
        <v>0</v>
      </c>
      <c r="AM124" s="1140">
        <v>0</v>
      </c>
      <c r="AN124" s="1014" t="s">
        <v>611</v>
      </c>
    </row>
    <row r="125" spans="1:42" ht="14.25" customHeight="1">
      <c r="A125" s="1042"/>
      <c r="B125" s="1045" t="s">
        <v>612</v>
      </c>
      <c r="C125" s="1940">
        <v>1</v>
      </c>
      <c r="D125" s="1134">
        <v>0</v>
      </c>
      <c r="E125" s="1134">
        <v>1</v>
      </c>
      <c r="F125" s="1134">
        <v>0</v>
      </c>
      <c r="G125" s="1134">
        <v>1</v>
      </c>
      <c r="H125" s="1134">
        <v>9</v>
      </c>
      <c r="I125" s="1134">
        <v>0</v>
      </c>
      <c r="J125" s="1134">
        <v>1</v>
      </c>
      <c r="K125" s="1134">
        <v>1</v>
      </c>
      <c r="L125" s="1134">
        <v>0</v>
      </c>
      <c r="M125" s="1135">
        <v>3</v>
      </c>
      <c r="N125" s="799">
        <f t="shared" si="21"/>
        <v>17</v>
      </c>
      <c r="O125" s="1136">
        <v>1</v>
      </c>
      <c r="P125" s="1135">
        <v>0</v>
      </c>
      <c r="Q125" s="1136">
        <v>0</v>
      </c>
      <c r="R125" s="1134">
        <v>0</v>
      </c>
      <c r="S125" s="1134">
        <v>0</v>
      </c>
      <c r="T125" s="1134">
        <v>0</v>
      </c>
      <c r="U125" s="1134">
        <v>0</v>
      </c>
      <c r="V125" s="1134">
        <v>0</v>
      </c>
      <c r="W125" s="1134">
        <v>0</v>
      </c>
      <c r="X125" s="1135">
        <v>0</v>
      </c>
      <c r="Y125" s="799">
        <f t="shared" si="17"/>
        <v>1</v>
      </c>
      <c r="Z125" s="1136">
        <v>3</v>
      </c>
      <c r="AA125" s="1134">
        <v>1</v>
      </c>
      <c r="AB125" s="1135">
        <v>1</v>
      </c>
      <c r="AC125" s="1136">
        <v>1</v>
      </c>
      <c r="AD125" s="1134">
        <v>0</v>
      </c>
      <c r="AE125" s="1135">
        <v>1</v>
      </c>
      <c r="AF125" s="1136">
        <v>0</v>
      </c>
      <c r="AG125" s="1134">
        <v>0</v>
      </c>
      <c r="AH125" s="1138">
        <v>0</v>
      </c>
      <c r="AI125" s="1139">
        <v>2</v>
      </c>
      <c r="AJ125" s="1134">
        <v>0</v>
      </c>
      <c r="AK125" s="1136">
        <v>0</v>
      </c>
      <c r="AL125" s="1134">
        <v>0</v>
      </c>
      <c r="AM125" s="1140">
        <v>0</v>
      </c>
      <c r="AN125" s="1014" t="s">
        <v>612</v>
      </c>
    </row>
    <row r="126" spans="1:42" ht="14.25" customHeight="1">
      <c r="A126" s="1042"/>
      <c r="B126" s="1045" t="s">
        <v>613</v>
      </c>
      <c r="C126" s="1940">
        <v>1</v>
      </c>
      <c r="D126" s="1134">
        <v>0</v>
      </c>
      <c r="E126" s="1134">
        <v>2</v>
      </c>
      <c r="F126" s="1134">
        <v>1</v>
      </c>
      <c r="G126" s="1134">
        <v>1</v>
      </c>
      <c r="H126" s="1134">
        <v>36</v>
      </c>
      <c r="I126" s="1134">
        <v>0</v>
      </c>
      <c r="J126" s="1134">
        <v>1</v>
      </c>
      <c r="K126" s="1134">
        <v>0</v>
      </c>
      <c r="L126" s="1134">
        <v>1</v>
      </c>
      <c r="M126" s="1135">
        <v>3</v>
      </c>
      <c r="N126" s="799">
        <f t="shared" si="21"/>
        <v>46</v>
      </c>
      <c r="O126" s="1136">
        <v>2</v>
      </c>
      <c r="P126" s="1135">
        <v>0</v>
      </c>
      <c r="Q126" s="1136">
        <v>0</v>
      </c>
      <c r="R126" s="1134">
        <v>0</v>
      </c>
      <c r="S126" s="1134">
        <v>0</v>
      </c>
      <c r="T126" s="1134">
        <v>0</v>
      </c>
      <c r="U126" s="1134">
        <v>0</v>
      </c>
      <c r="V126" s="1134">
        <v>0</v>
      </c>
      <c r="W126" s="1134">
        <v>0</v>
      </c>
      <c r="X126" s="1135">
        <v>0</v>
      </c>
      <c r="Y126" s="799">
        <f t="shared" si="17"/>
        <v>2</v>
      </c>
      <c r="Z126" s="1136">
        <v>4</v>
      </c>
      <c r="AA126" s="1134">
        <v>2</v>
      </c>
      <c r="AB126" s="1135">
        <v>1</v>
      </c>
      <c r="AC126" s="1136">
        <v>1</v>
      </c>
      <c r="AD126" s="1134">
        <v>6</v>
      </c>
      <c r="AE126" s="1135">
        <v>1</v>
      </c>
      <c r="AF126" s="1136">
        <v>0</v>
      </c>
      <c r="AG126" s="1134">
        <v>0</v>
      </c>
      <c r="AH126" s="1138">
        <v>0</v>
      </c>
      <c r="AI126" s="1139">
        <v>2</v>
      </c>
      <c r="AJ126" s="1134">
        <v>0</v>
      </c>
      <c r="AK126" s="1136">
        <v>0</v>
      </c>
      <c r="AL126" s="1134">
        <v>0</v>
      </c>
      <c r="AM126" s="1140">
        <v>0</v>
      </c>
      <c r="AN126" s="1014" t="s">
        <v>613</v>
      </c>
    </row>
    <row r="127" spans="1:42" ht="14.25" customHeight="1">
      <c r="A127" s="1042"/>
      <c r="B127" s="1045" t="s">
        <v>16</v>
      </c>
      <c r="C127" s="1940">
        <v>1</v>
      </c>
      <c r="D127" s="1134">
        <v>0</v>
      </c>
      <c r="E127" s="1134">
        <v>1</v>
      </c>
      <c r="F127" s="1134">
        <v>0</v>
      </c>
      <c r="G127" s="1134">
        <v>1</v>
      </c>
      <c r="H127" s="1134">
        <v>26</v>
      </c>
      <c r="I127" s="1134">
        <v>0</v>
      </c>
      <c r="J127" s="1134">
        <v>1</v>
      </c>
      <c r="K127" s="1134">
        <v>1</v>
      </c>
      <c r="L127" s="1134">
        <v>1</v>
      </c>
      <c r="M127" s="1135">
        <v>5</v>
      </c>
      <c r="N127" s="799">
        <f t="shared" si="21"/>
        <v>37</v>
      </c>
      <c r="O127" s="1136">
        <v>1</v>
      </c>
      <c r="P127" s="1135">
        <v>0</v>
      </c>
      <c r="Q127" s="1136">
        <v>0</v>
      </c>
      <c r="R127" s="1134">
        <v>0</v>
      </c>
      <c r="S127" s="1134">
        <v>0</v>
      </c>
      <c r="T127" s="1134">
        <v>0</v>
      </c>
      <c r="U127" s="1134">
        <v>0</v>
      </c>
      <c r="V127" s="1134">
        <v>0</v>
      </c>
      <c r="W127" s="1134">
        <v>0</v>
      </c>
      <c r="X127" s="1135">
        <v>0</v>
      </c>
      <c r="Y127" s="799">
        <f t="shared" si="17"/>
        <v>1</v>
      </c>
      <c r="Z127" s="1136">
        <v>3</v>
      </c>
      <c r="AA127" s="1134">
        <v>1</v>
      </c>
      <c r="AB127" s="1135">
        <v>1</v>
      </c>
      <c r="AC127" s="1136">
        <v>1</v>
      </c>
      <c r="AD127" s="1134">
        <v>6</v>
      </c>
      <c r="AE127" s="1135">
        <v>1</v>
      </c>
      <c r="AF127" s="1136">
        <v>1</v>
      </c>
      <c r="AG127" s="1134">
        <v>0</v>
      </c>
      <c r="AH127" s="1138">
        <v>1</v>
      </c>
      <c r="AI127" s="1139">
        <v>3</v>
      </c>
      <c r="AJ127" s="1134">
        <v>0</v>
      </c>
      <c r="AK127" s="1136">
        <v>0</v>
      </c>
      <c r="AL127" s="1134">
        <v>0</v>
      </c>
      <c r="AM127" s="1140">
        <v>0</v>
      </c>
      <c r="AN127" s="1014" t="s">
        <v>16</v>
      </c>
    </row>
    <row r="128" spans="1:42" ht="14.25" customHeight="1">
      <c r="A128" s="1042"/>
      <c r="B128" s="1045" t="s">
        <v>614</v>
      </c>
      <c r="C128" s="1940">
        <v>1</v>
      </c>
      <c r="D128" s="1134">
        <v>0</v>
      </c>
      <c r="E128" s="1134">
        <v>1</v>
      </c>
      <c r="F128" s="1134">
        <v>0</v>
      </c>
      <c r="G128" s="1134">
        <v>1</v>
      </c>
      <c r="H128" s="1134">
        <v>10</v>
      </c>
      <c r="I128" s="1134">
        <v>0</v>
      </c>
      <c r="J128" s="1134">
        <v>1</v>
      </c>
      <c r="K128" s="1134">
        <v>0</v>
      </c>
      <c r="L128" s="1134">
        <v>0</v>
      </c>
      <c r="M128" s="1135">
        <v>3</v>
      </c>
      <c r="N128" s="799">
        <f t="shared" si="21"/>
        <v>17</v>
      </c>
      <c r="O128" s="1136">
        <v>1</v>
      </c>
      <c r="P128" s="1135">
        <v>0</v>
      </c>
      <c r="Q128" s="1136">
        <v>0</v>
      </c>
      <c r="R128" s="1134">
        <v>0</v>
      </c>
      <c r="S128" s="1134">
        <v>0</v>
      </c>
      <c r="T128" s="1134">
        <v>0</v>
      </c>
      <c r="U128" s="1134">
        <v>0</v>
      </c>
      <c r="V128" s="1134">
        <v>0</v>
      </c>
      <c r="W128" s="1134">
        <v>0</v>
      </c>
      <c r="X128" s="1135">
        <v>0</v>
      </c>
      <c r="Y128" s="799">
        <f t="shared" si="17"/>
        <v>1</v>
      </c>
      <c r="Z128" s="1136">
        <v>3</v>
      </c>
      <c r="AA128" s="1134">
        <v>1</v>
      </c>
      <c r="AB128" s="1135">
        <v>1</v>
      </c>
      <c r="AC128" s="1136">
        <v>1</v>
      </c>
      <c r="AD128" s="1134">
        <v>0</v>
      </c>
      <c r="AE128" s="1135">
        <v>1</v>
      </c>
      <c r="AF128" s="1136">
        <v>0</v>
      </c>
      <c r="AG128" s="1134">
        <v>1</v>
      </c>
      <c r="AH128" s="1138">
        <v>0</v>
      </c>
      <c r="AI128" s="1139">
        <v>1</v>
      </c>
      <c r="AJ128" s="1134">
        <v>0</v>
      </c>
      <c r="AK128" s="1136">
        <v>0</v>
      </c>
      <c r="AL128" s="1134">
        <v>0</v>
      </c>
      <c r="AM128" s="1140">
        <v>0</v>
      </c>
      <c r="AN128" s="1014" t="s">
        <v>614</v>
      </c>
    </row>
    <row r="129" spans="1:40" ht="14.25" customHeight="1">
      <c r="A129" s="234"/>
      <c r="B129" s="151" t="s">
        <v>706</v>
      </c>
      <c r="C129" s="1941">
        <v>0</v>
      </c>
      <c r="D129" s="1141">
        <v>1</v>
      </c>
      <c r="E129" s="1141">
        <v>1</v>
      </c>
      <c r="F129" s="1141">
        <v>0</v>
      </c>
      <c r="G129" s="1141">
        <v>1</v>
      </c>
      <c r="H129" s="1141">
        <v>12</v>
      </c>
      <c r="I129" s="1141">
        <v>0</v>
      </c>
      <c r="J129" s="1141">
        <v>1</v>
      </c>
      <c r="K129" s="1141">
        <v>0</v>
      </c>
      <c r="L129" s="1141">
        <v>1</v>
      </c>
      <c r="M129" s="1142">
        <v>4</v>
      </c>
      <c r="N129" s="800">
        <f t="shared" si="21"/>
        <v>21</v>
      </c>
      <c r="O129" s="1143">
        <v>2</v>
      </c>
      <c r="P129" s="1142">
        <v>0</v>
      </c>
      <c r="Q129" s="1143">
        <v>0</v>
      </c>
      <c r="R129" s="1141">
        <v>0</v>
      </c>
      <c r="S129" s="1141">
        <v>0</v>
      </c>
      <c r="T129" s="1141">
        <v>0</v>
      </c>
      <c r="U129" s="1141">
        <v>0</v>
      </c>
      <c r="V129" s="1141">
        <v>7</v>
      </c>
      <c r="W129" s="1141">
        <v>0</v>
      </c>
      <c r="X129" s="1142">
        <v>0</v>
      </c>
      <c r="Y129" s="800">
        <f t="shared" si="17"/>
        <v>9</v>
      </c>
      <c r="Z129" s="1143">
        <v>3</v>
      </c>
      <c r="AA129" s="1141">
        <v>1</v>
      </c>
      <c r="AB129" s="1142">
        <v>1</v>
      </c>
      <c r="AC129" s="1143">
        <v>1</v>
      </c>
      <c r="AD129" s="1141">
        <v>3</v>
      </c>
      <c r="AE129" s="1142">
        <v>1</v>
      </c>
      <c r="AF129" s="1143">
        <v>0</v>
      </c>
      <c r="AG129" s="1141">
        <v>0</v>
      </c>
      <c r="AH129" s="1144">
        <v>0</v>
      </c>
      <c r="AI129" s="1145">
        <v>0</v>
      </c>
      <c r="AJ129" s="1141">
        <v>0</v>
      </c>
      <c r="AK129" s="1143">
        <v>0</v>
      </c>
      <c r="AL129" s="1141">
        <v>0</v>
      </c>
      <c r="AM129" s="1146">
        <v>0</v>
      </c>
      <c r="AN129" s="151" t="s">
        <v>615</v>
      </c>
    </row>
    <row r="130" spans="1:40" ht="14.25" customHeight="1" thickBot="1">
      <c r="A130" s="326" t="s">
        <v>616</v>
      </c>
      <c r="B130" s="327"/>
      <c r="C130" s="801">
        <f>SUM(C122:C129)</f>
        <v>7</v>
      </c>
      <c r="D130" s="802">
        <f t="shared" ref="D130:AM130" si="22">SUM(D122:D129)</f>
        <v>1</v>
      </c>
      <c r="E130" s="802">
        <f t="shared" si="22"/>
        <v>9</v>
      </c>
      <c r="F130" s="802">
        <f t="shared" si="22"/>
        <v>1</v>
      </c>
      <c r="G130" s="802">
        <f t="shared" si="22"/>
        <v>9</v>
      </c>
      <c r="H130" s="802">
        <f t="shared" si="22"/>
        <v>149</v>
      </c>
      <c r="I130" s="802">
        <f t="shared" si="22"/>
        <v>0</v>
      </c>
      <c r="J130" s="802">
        <f t="shared" si="22"/>
        <v>7</v>
      </c>
      <c r="K130" s="802">
        <f t="shared" si="22"/>
        <v>3</v>
      </c>
      <c r="L130" s="802">
        <f t="shared" si="22"/>
        <v>3</v>
      </c>
      <c r="M130" s="803">
        <f t="shared" si="22"/>
        <v>25</v>
      </c>
      <c r="N130" s="804">
        <f t="shared" si="22"/>
        <v>214</v>
      </c>
      <c r="O130" s="805">
        <f t="shared" si="22"/>
        <v>10</v>
      </c>
      <c r="P130" s="803">
        <f t="shared" si="22"/>
        <v>0</v>
      </c>
      <c r="Q130" s="805">
        <f t="shared" si="22"/>
        <v>0</v>
      </c>
      <c r="R130" s="802">
        <f t="shared" si="22"/>
        <v>0</v>
      </c>
      <c r="S130" s="802">
        <f t="shared" si="22"/>
        <v>0</v>
      </c>
      <c r="T130" s="802">
        <f t="shared" si="22"/>
        <v>0</v>
      </c>
      <c r="U130" s="802">
        <f t="shared" si="22"/>
        <v>0</v>
      </c>
      <c r="V130" s="802">
        <f t="shared" si="22"/>
        <v>7</v>
      </c>
      <c r="W130" s="802">
        <f t="shared" si="22"/>
        <v>0</v>
      </c>
      <c r="X130" s="803">
        <f t="shared" si="22"/>
        <v>0</v>
      </c>
      <c r="Y130" s="804">
        <f t="shared" si="17"/>
        <v>17</v>
      </c>
      <c r="Z130" s="805">
        <f t="shared" si="22"/>
        <v>25</v>
      </c>
      <c r="AA130" s="802">
        <f t="shared" si="22"/>
        <v>9</v>
      </c>
      <c r="AB130" s="803">
        <f t="shared" si="22"/>
        <v>8</v>
      </c>
      <c r="AC130" s="805">
        <f t="shared" si="22"/>
        <v>8</v>
      </c>
      <c r="AD130" s="802">
        <f t="shared" si="22"/>
        <v>27</v>
      </c>
      <c r="AE130" s="803">
        <f t="shared" si="22"/>
        <v>8</v>
      </c>
      <c r="AF130" s="805">
        <f t="shared" si="22"/>
        <v>1</v>
      </c>
      <c r="AG130" s="802">
        <f t="shared" si="22"/>
        <v>1</v>
      </c>
      <c r="AH130" s="808">
        <f t="shared" si="22"/>
        <v>1</v>
      </c>
      <c r="AI130" s="809">
        <f t="shared" si="22"/>
        <v>8</v>
      </c>
      <c r="AJ130" s="802">
        <f>SUM(AJ122:AJ129)</f>
        <v>0</v>
      </c>
      <c r="AK130" s="805">
        <f t="shared" si="22"/>
        <v>0</v>
      </c>
      <c r="AL130" s="802">
        <f t="shared" si="22"/>
        <v>0</v>
      </c>
      <c r="AM130" s="810">
        <f t="shared" si="22"/>
        <v>0</v>
      </c>
      <c r="AN130" s="1005" t="s">
        <v>616</v>
      </c>
    </row>
    <row r="131" spans="1:40" ht="14.25" customHeight="1">
      <c r="A131" s="1042" t="s">
        <v>617</v>
      </c>
      <c r="B131" s="1045" t="s">
        <v>619</v>
      </c>
      <c r="C131" s="1940">
        <v>1</v>
      </c>
      <c r="D131" s="1134">
        <v>0</v>
      </c>
      <c r="E131" s="1134">
        <v>1</v>
      </c>
      <c r="F131" s="1134">
        <v>1</v>
      </c>
      <c r="G131" s="1134">
        <v>1</v>
      </c>
      <c r="H131" s="1134">
        <v>25</v>
      </c>
      <c r="I131" s="1134">
        <v>0</v>
      </c>
      <c r="J131" s="1134">
        <v>1</v>
      </c>
      <c r="K131" s="1134">
        <v>0</v>
      </c>
      <c r="L131" s="1134">
        <v>0</v>
      </c>
      <c r="M131" s="1135">
        <v>2</v>
      </c>
      <c r="N131" s="799">
        <f>SUM(C131:M131)</f>
        <v>32</v>
      </c>
      <c r="O131" s="1136">
        <v>2</v>
      </c>
      <c r="P131" s="1135">
        <v>1</v>
      </c>
      <c r="Q131" s="1136">
        <v>0</v>
      </c>
      <c r="R131" s="1134">
        <v>0</v>
      </c>
      <c r="S131" s="1134">
        <v>0</v>
      </c>
      <c r="T131" s="1134">
        <v>0</v>
      </c>
      <c r="U131" s="1134">
        <v>0</v>
      </c>
      <c r="V131" s="1134">
        <v>0</v>
      </c>
      <c r="W131" s="1134">
        <v>0</v>
      </c>
      <c r="X131" s="1135">
        <v>0</v>
      </c>
      <c r="Y131" s="799">
        <f t="shared" si="17"/>
        <v>3</v>
      </c>
      <c r="Z131" s="1136">
        <v>2</v>
      </c>
      <c r="AA131" s="1134">
        <v>2</v>
      </c>
      <c r="AB131" s="1135">
        <v>1</v>
      </c>
      <c r="AC131" s="1136">
        <v>1</v>
      </c>
      <c r="AD131" s="1134">
        <v>6</v>
      </c>
      <c r="AE131" s="1135">
        <v>1</v>
      </c>
      <c r="AF131" s="1136">
        <v>0</v>
      </c>
      <c r="AG131" s="1134">
        <v>0</v>
      </c>
      <c r="AH131" s="1138">
        <v>1</v>
      </c>
      <c r="AI131" s="1139">
        <v>0</v>
      </c>
      <c r="AJ131" s="1134">
        <v>0</v>
      </c>
      <c r="AK131" s="1136">
        <v>0</v>
      </c>
      <c r="AL131" s="1134">
        <v>0</v>
      </c>
      <c r="AM131" s="1140">
        <v>0</v>
      </c>
      <c r="AN131" s="1014" t="s">
        <v>619</v>
      </c>
    </row>
    <row r="132" spans="1:40" ht="14.25" customHeight="1">
      <c r="A132" s="324">
        <v>9</v>
      </c>
      <c r="B132" s="1045" t="s">
        <v>620</v>
      </c>
      <c r="C132" s="1940">
        <v>0</v>
      </c>
      <c r="D132" s="1134">
        <v>0</v>
      </c>
      <c r="E132" s="1134">
        <v>1</v>
      </c>
      <c r="F132" s="1134">
        <v>0</v>
      </c>
      <c r="G132" s="1134">
        <v>1</v>
      </c>
      <c r="H132" s="1134">
        <v>3</v>
      </c>
      <c r="I132" s="1134">
        <v>0</v>
      </c>
      <c r="J132" s="1134">
        <v>1</v>
      </c>
      <c r="K132" s="1134">
        <v>0</v>
      </c>
      <c r="L132" s="1134">
        <v>0</v>
      </c>
      <c r="M132" s="1135">
        <v>1</v>
      </c>
      <c r="N132" s="799">
        <f t="shared" ref="N132:N139" si="23">SUM(C132:M132)</f>
        <v>7</v>
      </c>
      <c r="O132" s="1136">
        <v>1</v>
      </c>
      <c r="P132" s="1135">
        <v>0</v>
      </c>
      <c r="Q132" s="1136">
        <v>0</v>
      </c>
      <c r="R132" s="1134">
        <v>0</v>
      </c>
      <c r="S132" s="1134">
        <v>1</v>
      </c>
      <c r="T132" s="1134">
        <v>0</v>
      </c>
      <c r="U132" s="1134">
        <v>0</v>
      </c>
      <c r="V132" s="1134">
        <v>0</v>
      </c>
      <c r="W132" s="1134">
        <v>1</v>
      </c>
      <c r="X132" s="1135">
        <v>0</v>
      </c>
      <c r="Y132" s="799">
        <f t="shared" si="17"/>
        <v>3</v>
      </c>
      <c r="Z132" s="1136">
        <v>1</v>
      </c>
      <c r="AA132" s="1134">
        <v>1</v>
      </c>
      <c r="AB132" s="1135">
        <v>1</v>
      </c>
      <c r="AC132" s="1136">
        <v>1</v>
      </c>
      <c r="AD132" s="1134">
        <v>3</v>
      </c>
      <c r="AE132" s="1135">
        <v>0</v>
      </c>
      <c r="AF132" s="1136">
        <v>0</v>
      </c>
      <c r="AG132" s="1134">
        <v>0</v>
      </c>
      <c r="AH132" s="1138">
        <v>0</v>
      </c>
      <c r="AI132" s="1139">
        <v>0</v>
      </c>
      <c r="AJ132" s="1134">
        <v>0</v>
      </c>
      <c r="AK132" s="1136">
        <v>0</v>
      </c>
      <c r="AL132" s="1134">
        <v>0</v>
      </c>
      <c r="AM132" s="1140">
        <v>0</v>
      </c>
      <c r="AN132" s="1014" t="s">
        <v>620</v>
      </c>
    </row>
    <row r="133" spans="1:40" ht="14.25" customHeight="1">
      <c r="A133" s="269" t="s">
        <v>600</v>
      </c>
      <c r="B133" s="1045" t="s">
        <v>621</v>
      </c>
      <c r="C133" s="1940">
        <v>1</v>
      </c>
      <c r="D133" s="1134">
        <v>0</v>
      </c>
      <c r="E133" s="1134">
        <v>1</v>
      </c>
      <c r="F133" s="1134">
        <v>0</v>
      </c>
      <c r="G133" s="1134">
        <v>1</v>
      </c>
      <c r="H133" s="1134">
        <v>9</v>
      </c>
      <c r="I133" s="1134">
        <v>0</v>
      </c>
      <c r="J133" s="1134">
        <v>1</v>
      </c>
      <c r="K133" s="1134">
        <v>0</v>
      </c>
      <c r="L133" s="1134">
        <v>0</v>
      </c>
      <c r="M133" s="1135">
        <v>1</v>
      </c>
      <c r="N133" s="799">
        <f t="shared" si="23"/>
        <v>14</v>
      </c>
      <c r="O133" s="1136">
        <v>1</v>
      </c>
      <c r="P133" s="1135">
        <v>0</v>
      </c>
      <c r="Q133" s="1136">
        <v>0</v>
      </c>
      <c r="R133" s="1134">
        <v>0</v>
      </c>
      <c r="S133" s="1134">
        <v>1</v>
      </c>
      <c r="T133" s="1134">
        <v>0</v>
      </c>
      <c r="U133" s="1134">
        <v>0</v>
      </c>
      <c r="V133" s="1134">
        <v>0</v>
      </c>
      <c r="W133" s="1134">
        <v>1</v>
      </c>
      <c r="X133" s="1135">
        <v>0</v>
      </c>
      <c r="Y133" s="799">
        <f t="shared" si="17"/>
        <v>3</v>
      </c>
      <c r="Z133" s="1136">
        <v>1</v>
      </c>
      <c r="AA133" s="1134">
        <v>1</v>
      </c>
      <c r="AB133" s="1135">
        <v>1</v>
      </c>
      <c r="AC133" s="1136">
        <v>1</v>
      </c>
      <c r="AD133" s="1134">
        <v>0</v>
      </c>
      <c r="AE133" s="1135">
        <v>1</v>
      </c>
      <c r="AF133" s="1136">
        <v>0</v>
      </c>
      <c r="AG133" s="1134">
        <v>0</v>
      </c>
      <c r="AH133" s="1138">
        <v>0</v>
      </c>
      <c r="AI133" s="1139">
        <v>0</v>
      </c>
      <c r="AJ133" s="1134">
        <v>0</v>
      </c>
      <c r="AK133" s="1136">
        <v>0</v>
      </c>
      <c r="AL133" s="1134">
        <v>0</v>
      </c>
      <c r="AM133" s="1140">
        <v>0</v>
      </c>
      <c r="AN133" s="1014" t="s">
        <v>621</v>
      </c>
    </row>
    <row r="134" spans="1:40" ht="14.25" customHeight="1">
      <c r="A134" s="1042"/>
      <c r="B134" s="1045" t="s">
        <v>622</v>
      </c>
      <c r="C134" s="1940">
        <v>1</v>
      </c>
      <c r="D134" s="1134">
        <v>0</v>
      </c>
      <c r="E134" s="1134">
        <v>1</v>
      </c>
      <c r="F134" s="1134">
        <v>0</v>
      </c>
      <c r="G134" s="1134">
        <v>0</v>
      </c>
      <c r="H134" s="1134">
        <v>10</v>
      </c>
      <c r="I134" s="1134">
        <v>0</v>
      </c>
      <c r="J134" s="1134">
        <v>1</v>
      </c>
      <c r="K134" s="1134">
        <v>1</v>
      </c>
      <c r="L134" s="1134">
        <v>0</v>
      </c>
      <c r="M134" s="1135">
        <v>1</v>
      </c>
      <c r="N134" s="799">
        <f t="shared" si="23"/>
        <v>15</v>
      </c>
      <c r="O134" s="1136">
        <v>1</v>
      </c>
      <c r="P134" s="1135">
        <v>0</v>
      </c>
      <c r="Q134" s="1136">
        <v>0</v>
      </c>
      <c r="R134" s="1134">
        <v>0</v>
      </c>
      <c r="S134" s="1134">
        <v>0</v>
      </c>
      <c r="T134" s="1134">
        <v>0</v>
      </c>
      <c r="U134" s="1134">
        <v>0</v>
      </c>
      <c r="V134" s="1134">
        <v>0</v>
      </c>
      <c r="W134" s="1134">
        <v>0</v>
      </c>
      <c r="X134" s="1135">
        <v>0</v>
      </c>
      <c r="Y134" s="799">
        <f t="shared" si="17"/>
        <v>1</v>
      </c>
      <c r="Z134" s="1136">
        <v>1</v>
      </c>
      <c r="AA134" s="1134">
        <v>1</v>
      </c>
      <c r="AB134" s="1135">
        <v>1</v>
      </c>
      <c r="AC134" s="1136">
        <v>1</v>
      </c>
      <c r="AD134" s="1134">
        <v>6</v>
      </c>
      <c r="AE134" s="1135">
        <v>1</v>
      </c>
      <c r="AF134" s="1136">
        <v>0</v>
      </c>
      <c r="AG134" s="1134">
        <v>0</v>
      </c>
      <c r="AH134" s="1138">
        <v>0</v>
      </c>
      <c r="AI134" s="1139">
        <v>1</v>
      </c>
      <c r="AJ134" s="1134">
        <v>0</v>
      </c>
      <c r="AK134" s="1136">
        <v>0</v>
      </c>
      <c r="AL134" s="1134">
        <v>0</v>
      </c>
      <c r="AM134" s="1140">
        <v>0</v>
      </c>
      <c r="AN134" s="1014" t="s">
        <v>622</v>
      </c>
    </row>
    <row r="135" spans="1:40" ht="14.25" customHeight="1">
      <c r="A135" s="1042"/>
      <c r="B135" s="1045" t="s">
        <v>623</v>
      </c>
      <c r="C135" s="1940">
        <v>1</v>
      </c>
      <c r="D135" s="1134">
        <v>0</v>
      </c>
      <c r="E135" s="1134">
        <v>1</v>
      </c>
      <c r="F135" s="1134">
        <v>0</v>
      </c>
      <c r="G135" s="1134">
        <v>1</v>
      </c>
      <c r="H135" s="1134">
        <v>12</v>
      </c>
      <c r="I135" s="1134">
        <v>0</v>
      </c>
      <c r="J135" s="1134">
        <v>1</v>
      </c>
      <c r="K135" s="1134">
        <v>0</v>
      </c>
      <c r="L135" s="1134">
        <v>0</v>
      </c>
      <c r="M135" s="1135">
        <v>2</v>
      </c>
      <c r="N135" s="799">
        <f t="shared" si="23"/>
        <v>18</v>
      </c>
      <c r="O135" s="1136">
        <v>1</v>
      </c>
      <c r="P135" s="1135">
        <v>0</v>
      </c>
      <c r="Q135" s="1136">
        <v>0</v>
      </c>
      <c r="R135" s="1134">
        <v>0</v>
      </c>
      <c r="S135" s="1134">
        <v>0</v>
      </c>
      <c r="T135" s="1134">
        <v>0</v>
      </c>
      <c r="U135" s="1134">
        <v>0</v>
      </c>
      <c r="V135" s="1134">
        <v>0</v>
      </c>
      <c r="W135" s="1134">
        <v>0</v>
      </c>
      <c r="X135" s="1135">
        <v>0</v>
      </c>
      <c r="Y135" s="799">
        <f t="shared" si="17"/>
        <v>1</v>
      </c>
      <c r="Z135" s="1136">
        <v>1</v>
      </c>
      <c r="AA135" s="1134">
        <v>1</v>
      </c>
      <c r="AB135" s="1135">
        <v>1</v>
      </c>
      <c r="AC135" s="1136">
        <v>1</v>
      </c>
      <c r="AD135" s="1134">
        <v>0</v>
      </c>
      <c r="AE135" s="1135">
        <v>1</v>
      </c>
      <c r="AF135" s="1136">
        <v>0</v>
      </c>
      <c r="AG135" s="1134">
        <v>0</v>
      </c>
      <c r="AH135" s="1138">
        <v>0</v>
      </c>
      <c r="AI135" s="1139">
        <v>0</v>
      </c>
      <c r="AJ135" s="1134">
        <v>0</v>
      </c>
      <c r="AK135" s="1136">
        <v>1</v>
      </c>
      <c r="AL135" s="1134">
        <v>0</v>
      </c>
      <c r="AM135" s="1140">
        <v>0</v>
      </c>
      <c r="AN135" s="1014" t="s">
        <v>623</v>
      </c>
    </row>
    <row r="136" spans="1:40" s="275" customFormat="1" ht="14.25" customHeight="1">
      <c r="A136" s="329"/>
      <c r="B136" s="1046" t="s">
        <v>624</v>
      </c>
      <c r="C136" s="1944">
        <v>0</v>
      </c>
      <c r="D136" s="1159">
        <v>0</v>
      </c>
      <c r="E136" s="1159">
        <v>0</v>
      </c>
      <c r="F136" s="1159">
        <v>0</v>
      </c>
      <c r="G136" s="1159">
        <v>0</v>
      </c>
      <c r="H136" s="1159">
        <v>1</v>
      </c>
      <c r="I136" s="1159">
        <v>0</v>
      </c>
      <c r="J136" s="1159">
        <v>0</v>
      </c>
      <c r="K136" s="1159">
        <v>0</v>
      </c>
      <c r="L136" s="1159">
        <v>0</v>
      </c>
      <c r="M136" s="1160">
        <v>0</v>
      </c>
      <c r="N136" s="812">
        <f t="shared" si="23"/>
        <v>1</v>
      </c>
      <c r="O136" s="1161">
        <v>0</v>
      </c>
      <c r="P136" s="1160">
        <v>0</v>
      </c>
      <c r="Q136" s="1161">
        <v>0</v>
      </c>
      <c r="R136" s="1159">
        <v>0</v>
      </c>
      <c r="S136" s="1159">
        <v>0</v>
      </c>
      <c r="T136" s="1159">
        <v>0</v>
      </c>
      <c r="U136" s="1159">
        <v>0</v>
      </c>
      <c r="V136" s="1159">
        <v>0</v>
      </c>
      <c r="W136" s="1159">
        <v>0</v>
      </c>
      <c r="X136" s="1160">
        <v>0</v>
      </c>
      <c r="Y136" s="812">
        <f t="shared" si="17"/>
        <v>0</v>
      </c>
      <c r="Z136" s="1161">
        <v>1</v>
      </c>
      <c r="AA136" s="1159">
        <v>1</v>
      </c>
      <c r="AB136" s="1160">
        <v>1</v>
      </c>
      <c r="AC136" s="1161">
        <v>0</v>
      </c>
      <c r="AD136" s="1159">
        <v>0</v>
      </c>
      <c r="AE136" s="1160">
        <v>0</v>
      </c>
      <c r="AF136" s="1161">
        <v>0</v>
      </c>
      <c r="AG136" s="1159">
        <v>0</v>
      </c>
      <c r="AH136" s="1162">
        <v>0</v>
      </c>
      <c r="AI136" s="1163">
        <v>0</v>
      </c>
      <c r="AJ136" s="1159">
        <v>0</v>
      </c>
      <c r="AK136" s="1161">
        <v>0</v>
      </c>
      <c r="AL136" s="1159">
        <v>0</v>
      </c>
      <c r="AM136" s="1164">
        <v>0</v>
      </c>
      <c r="AN136" s="1011" t="s">
        <v>624</v>
      </c>
    </row>
    <row r="137" spans="1:40" ht="14.25" customHeight="1">
      <c r="A137" s="1042"/>
      <c r="B137" s="1045" t="s">
        <v>625</v>
      </c>
      <c r="C137" s="1940">
        <v>1</v>
      </c>
      <c r="D137" s="1134">
        <v>0</v>
      </c>
      <c r="E137" s="1134">
        <v>1</v>
      </c>
      <c r="F137" s="1134">
        <v>0</v>
      </c>
      <c r="G137" s="1134">
        <v>1</v>
      </c>
      <c r="H137" s="1134">
        <v>11</v>
      </c>
      <c r="I137" s="1134">
        <v>0</v>
      </c>
      <c r="J137" s="1134">
        <v>1</v>
      </c>
      <c r="K137" s="1134">
        <v>0</v>
      </c>
      <c r="L137" s="1134">
        <v>0</v>
      </c>
      <c r="M137" s="1135">
        <v>1</v>
      </c>
      <c r="N137" s="799">
        <f t="shared" si="23"/>
        <v>16</v>
      </c>
      <c r="O137" s="1136">
        <v>1</v>
      </c>
      <c r="P137" s="1135">
        <v>0</v>
      </c>
      <c r="Q137" s="1136">
        <v>0</v>
      </c>
      <c r="R137" s="1134">
        <v>0</v>
      </c>
      <c r="S137" s="1134">
        <v>0</v>
      </c>
      <c r="T137" s="1134">
        <v>0</v>
      </c>
      <c r="U137" s="1134">
        <v>0</v>
      </c>
      <c r="V137" s="1134">
        <v>0</v>
      </c>
      <c r="W137" s="1134">
        <v>0</v>
      </c>
      <c r="X137" s="1135">
        <v>0</v>
      </c>
      <c r="Y137" s="799">
        <f t="shared" si="17"/>
        <v>1</v>
      </c>
      <c r="Z137" s="1136">
        <v>1</v>
      </c>
      <c r="AA137" s="1134">
        <v>1</v>
      </c>
      <c r="AB137" s="1135">
        <v>1</v>
      </c>
      <c r="AC137" s="1136">
        <v>1</v>
      </c>
      <c r="AD137" s="1134">
        <v>0</v>
      </c>
      <c r="AE137" s="1135">
        <v>1</v>
      </c>
      <c r="AF137" s="1136">
        <v>0</v>
      </c>
      <c r="AG137" s="1134">
        <v>0</v>
      </c>
      <c r="AH137" s="1138">
        <v>0</v>
      </c>
      <c r="AI137" s="1139">
        <v>0</v>
      </c>
      <c r="AJ137" s="1134">
        <v>0</v>
      </c>
      <c r="AK137" s="1136">
        <v>0</v>
      </c>
      <c r="AL137" s="1134">
        <v>0</v>
      </c>
      <c r="AM137" s="1140">
        <v>0</v>
      </c>
      <c r="AN137" s="1014" t="s">
        <v>625</v>
      </c>
    </row>
    <row r="138" spans="1:40" ht="14.25" customHeight="1">
      <c r="A138" s="1042"/>
      <c r="B138" s="1045" t="s">
        <v>626</v>
      </c>
      <c r="C138" s="1940">
        <v>1</v>
      </c>
      <c r="D138" s="1134">
        <v>0</v>
      </c>
      <c r="E138" s="1134">
        <v>1</v>
      </c>
      <c r="F138" s="1134">
        <v>0</v>
      </c>
      <c r="G138" s="1134">
        <v>1</v>
      </c>
      <c r="H138" s="1134">
        <v>9</v>
      </c>
      <c r="I138" s="1134">
        <v>0</v>
      </c>
      <c r="J138" s="1134">
        <v>1</v>
      </c>
      <c r="K138" s="1134">
        <v>0</v>
      </c>
      <c r="L138" s="1134">
        <v>0</v>
      </c>
      <c r="M138" s="1135">
        <v>0</v>
      </c>
      <c r="N138" s="799">
        <f t="shared" si="23"/>
        <v>13</v>
      </c>
      <c r="O138" s="1136">
        <v>1</v>
      </c>
      <c r="P138" s="1135">
        <v>0</v>
      </c>
      <c r="Q138" s="1136">
        <v>0</v>
      </c>
      <c r="R138" s="1134">
        <v>0</v>
      </c>
      <c r="S138" s="1134">
        <v>0</v>
      </c>
      <c r="T138" s="1134">
        <v>0</v>
      </c>
      <c r="U138" s="1134">
        <v>0</v>
      </c>
      <c r="V138" s="1134">
        <v>0</v>
      </c>
      <c r="W138" s="1134">
        <v>0</v>
      </c>
      <c r="X138" s="1135">
        <v>0</v>
      </c>
      <c r="Y138" s="799">
        <f t="shared" si="17"/>
        <v>1</v>
      </c>
      <c r="Z138" s="1136">
        <v>1</v>
      </c>
      <c r="AA138" s="1134">
        <v>1</v>
      </c>
      <c r="AB138" s="1135">
        <v>1</v>
      </c>
      <c r="AC138" s="1136">
        <v>1</v>
      </c>
      <c r="AD138" s="1134">
        <v>0</v>
      </c>
      <c r="AE138" s="1135">
        <v>1</v>
      </c>
      <c r="AF138" s="1136">
        <v>0</v>
      </c>
      <c r="AG138" s="1134">
        <v>0</v>
      </c>
      <c r="AH138" s="1138">
        <v>0</v>
      </c>
      <c r="AI138" s="1139">
        <v>0</v>
      </c>
      <c r="AJ138" s="1134">
        <v>0</v>
      </c>
      <c r="AK138" s="1136">
        <v>0</v>
      </c>
      <c r="AL138" s="1134">
        <v>0</v>
      </c>
      <c r="AM138" s="1140">
        <v>0</v>
      </c>
      <c r="AN138" s="1014" t="s">
        <v>626</v>
      </c>
    </row>
    <row r="139" spans="1:40" ht="14.25" customHeight="1">
      <c r="A139" s="1042"/>
      <c r="B139" s="1045" t="s">
        <v>627</v>
      </c>
      <c r="C139" s="1941">
        <v>1</v>
      </c>
      <c r="D139" s="1141">
        <v>0</v>
      </c>
      <c r="E139" s="1141">
        <v>1</v>
      </c>
      <c r="F139" s="1141">
        <v>0</v>
      </c>
      <c r="G139" s="1141">
        <v>0</v>
      </c>
      <c r="H139" s="1141">
        <v>11</v>
      </c>
      <c r="I139" s="1141">
        <v>0</v>
      </c>
      <c r="J139" s="1141">
        <v>1</v>
      </c>
      <c r="K139" s="1141">
        <v>0</v>
      </c>
      <c r="L139" s="1141">
        <v>0</v>
      </c>
      <c r="M139" s="1142">
        <v>2</v>
      </c>
      <c r="N139" s="800">
        <f t="shared" si="23"/>
        <v>16</v>
      </c>
      <c r="O139" s="1143">
        <v>1</v>
      </c>
      <c r="P139" s="1142">
        <v>0</v>
      </c>
      <c r="Q139" s="1143">
        <v>0</v>
      </c>
      <c r="R139" s="1141">
        <v>0</v>
      </c>
      <c r="S139" s="1141">
        <v>0</v>
      </c>
      <c r="T139" s="1141">
        <v>0</v>
      </c>
      <c r="U139" s="1141">
        <v>0</v>
      </c>
      <c r="V139" s="1141">
        <v>0</v>
      </c>
      <c r="W139" s="1141">
        <v>0</v>
      </c>
      <c r="X139" s="1142">
        <v>0</v>
      </c>
      <c r="Y139" s="800">
        <f t="shared" si="17"/>
        <v>1</v>
      </c>
      <c r="Z139" s="1143">
        <v>1</v>
      </c>
      <c r="AA139" s="1141">
        <v>1</v>
      </c>
      <c r="AB139" s="1142">
        <v>1</v>
      </c>
      <c r="AC139" s="1143">
        <v>1</v>
      </c>
      <c r="AD139" s="1141">
        <v>0</v>
      </c>
      <c r="AE139" s="1142">
        <v>1</v>
      </c>
      <c r="AF139" s="1143">
        <v>0</v>
      </c>
      <c r="AG139" s="1141">
        <v>0</v>
      </c>
      <c r="AH139" s="1144">
        <v>0</v>
      </c>
      <c r="AI139" s="1145">
        <v>2</v>
      </c>
      <c r="AJ139" s="1141">
        <v>0</v>
      </c>
      <c r="AK139" s="1143">
        <v>0</v>
      </c>
      <c r="AL139" s="1141">
        <v>0</v>
      </c>
      <c r="AM139" s="1146">
        <v>0</v>
      </c>
      <c r="AN139" s="151" t="s">
        <v>627</v>
      </c>
    </row>
    <row r="140" spans="1:40" ht="14.25" customHeight="1" thickBot="1">
      <c r="A140" s="326" t="s">
        <v>628</v>
      </c>
      <c r="B140" s="327"/>
      <c r="C140" s="801">
        <f t="shared" ref="C140:X140" si="24">SUM(C131:C139)</f>
        <v>7</v>
      </c>
      <c r="D140" s="802">
        <f t="shared" si="24"/>
        <v>0</v>
      </c>
      <c r="E140" s="802">
        <f t="shared" si="24"/>
        <v>8</v>
      </c>
      <c r="F140" s="802">
        <f t="shared" si="24"/>
        <v>1</v>
      </c>
      <c r="G140" s="802">
        <f t="shared" si="24"/>
        <v>6</v>
      </c>
      <c r="H140" s="802">
        <f t="shared" si="24"/>
        <v>91</v>
      </c>
      <c r="I140" s="802">
        <f t="shared" si="24"/>
        <v>0</v>
      </c>
      <c r="J140" s="802">
        <f t="shared" si="24"/>
        <v>8</v>
      </c>
      <c r="K140" s="802">
        <f t="shared" si="24"/>
        <v>1</v>
      </c>
      <c r="L140" s="802">
        <f t="shared" si="24"/>
        <v>0</v>
      </c>
      <c r="M140" s="803">
        <f t="shared" si="24"/>
        <v>10</v>
      </c>
      <c r="N140" s="804">
        <f t="shared" si="24"/>
        <v>132</v>
      </c>
      <c r="O140" s="805">
        <f t="shared" si="24"/>
        <v>9</v>
      </c>
      <c r="P140" s="803">
        <f t="shared" si="24"/>
        <v>1</v>
      </c>
      <c r="Q140" s="805">
        <f t="shared" si="24"/>
        <v>0</v>
      </c>
      <c r="R140" s="802">
        <f t="shared" si="24"/>
        <v>0</v>
      </c>
      <c r="S140" s="802">
        <f t="shared" si="24"/>
        <v>2</v>
      </c>
      <c r="T140" s="802">
        <f t="shared" si="24"/>
        <v>0</v>
      </c>
      <c r="U140" s="802">
        <f t="shared" si="24"/>
        <v>0</v>
      </c>
      <c r="V140" s="802">
        <f t="shared" si="24"/>
        <v>0</v>
      </c>
      <c r="W140" s="802">
        <f t="shared" si="24"/>
        <v>2</v>
      </c>
      <c r="X140" s="803">
        <f t="shared" si="24"/>
        <v>0</v>
      </c>
      <c r="Y140" s="804">
        <f t="shared" si="17"/>
        <v>14</v>
      </c>
      <c r="Z140" s="805">
        <f t="shared" ref="Z140:AM140" si="25">SUM(Z131:Z139)</f>
        <v>10</v>
      </c>
      <c r="AA140" s="802">
        <f t="shared" si="25"/>
        <v>10</v>
      </c>
      <c r="AB140" s="803">
        <f t="shared" si="25"/>
        <v>9</v>
      </c>
      <c r="AC140" s="805">
        <f t="shared" si="25"/>
        <v>8</v>
      </c>
      <c r="AD140" s="802">
        <f t="shared" si="25"/>
        <v>15</v>
      </c>
      <c r="AE140" s="803">
        <f t="shared" si="25"/>
        <v>7</v>
      </c>
      <c r="AF140" s="805">
        <f t="shared" si="25"/>
        <v>0</v>
      </c>
      <c r="AG140" s="802">
        <f t="shared" si="25"/>
        <v>0</v>
      </c>
      <c r="AH140" s="808">
        <f t="shared" si="25"/>
        <v>1</v>
      </c>
      <c r="AI140" s="809">
        <f t="shared" si="25"/>
        <v>3</v>
      </c>
      <c r="AJ140" s="802">
        <f>SUM(AJ131:AJ139)</f>
        <v>0</v>
      </c>
      <c r="AK140" s="805">
        <f t="shared" si="25"/>
        <v>1</v>
      </c>
      <c r="AL140" s="802">
        <f t="shared" si="25"/>
        <v>0</v>
      </c>
      <c r="AM140" s="810">
        <f t="shared" si="25"/>
        <v>0</v>
      </c>
      <c r="AN140" s="1005" t="s">
        <v>628</v>
      </c>
    </row>
    <row r="141" spans="1:40" ht="14.25" customHeight="1">
      <c r="A141" s="334" t="s">
        <v>629</v>
      </c>
      <c r="B141" s="1044" t="s">
        <v>17</v>
      </c>
      <c r="C141" s="1942">
        <v>1</v>
      </c>
      <c r="D141" s="1137">
        <v>0</v>
      </c>
      <c r="E141" s="1137">
        <v>1</v>
      </c>
      <c r="F141" s="1137">
        <v>1</v>
      </c>
      <c r="G141" s="1137">
        <v>1</v>
      </c>
      <c r="H141" s="1137">
        <v>29</v>
      </c>
      <c r="I141" s="1137">
        <v>0</v>
      </c>
      <c r="J141" s="1137">
        <v>1</v>
      </c>
      <c r="K141" s="1137">
        <v>0</v>
      </c>
      <c r="L141" s="1137">
        <v>0</v>
      </c>
      <c r="M141" s="1147">
        <v>6</v>
      </c>
      <c r="N141" s="811">
        <f>SUM(C141:M141)</f>
        <v>40</v>
      </c>
      <c r="O141" s="1148">
        <v>2</v>
      </c>
      <c r="P141" s="1147">
        <v>0</v>
      </c>
      <c r="Q141" s="1148">
        <v>1</v>
      </c>
      <c r="R141" s="1137">
        <v>1</v>
      </c>
      <c r="S141" s="1137">
        <v>1</v>
      </c>
      <c r="T141" s="1137">
        <v>0</v>
      </c>
      <c r="U141" s="1137">
        <v>0</v>
      </c>
      <c r="V141" s="1137">
        <v>0</v>
      </c>
      <c r="W141" s="1137">
        <v>0</v>
      </c>
      <c r="X141" s="1147">
        <v>3</v>
      </c>
      <c r="Y141" s="811">
        <f t="shared" si="17"/>
        <v>8</v>
      </c>
      <c r="Z141" s="1137">
        <v>1</v>
      </c>
      <c r="AA141" s="1137">
        <v>1</v>
      </c>
      <c r="AB141" s="1149">
        <v>1</v>
      </c>
      <c r="AC141" s="1148">
        <v>1</v>
      </c>
      <c r="AD141" s="1137">
        <v>6</v>
      </c>
      <c r="AE141" s="1137">
        <v>1</v>
      </c>
      <c r="AF141" s="1148">
        <v>0</v>
      </c>
      <c r="AG141" s="1137">
        <v>0</v>
      </c>
      <c r="AH141" s="1149">
        <v>0</v>
      </c>
      <c r="AI141" s="1150">
        <v>4</v>
      </c>
      <c r="AJ141" s="1137">
        <v>0</v>
      </c>
      <c r="AK141" s="1148">
        <v>0</v>
      </c>
      <c r="AL141" s="1137">
        <v>0</v>
      </c>
      <c r="AM141" s="1158">
        <v>0</v>
      </c>
      <c r="AN141" s="1007" t="s">
        <v>17</v>
      </c>
    </row>
    <row r="142" spans="1:40" ht="14.25" customHeight="1">
      <c r="A142" s="324">
        <v>7</v>
      </c>
      <c r="B142" s="1045" t="s">
        <v>630</v>
      </c>
      <c r="C142" s="1940">
        <v>1</v>
      </c>
      <c r="D142" s="1134">
        <v>0</v>
      </c>
      <c r="E142" s="1134">
        <v>1</v>
      </c>
      <c r="F142" s="1134">
        <v>0</v>
      </c>
      <c r="G142" s="1134">
        <v>1</v>
      </c>
      <c r="H142" s="1134">
        <v>12</v>
      </c>
      <c r="I142" s="1134">
        <v>0</v>
      </c>
      <c r="J142" s="1134">
        <v>1</v>
      </c>
      <c r="K142" s="1168">
        <v>0</v>
      </c>
      <c r="L142" s="1134">
        <v>1</v>
      </c>
      <c r="M142" s="1135">
        <v>2</v>
      </c>
      <c r="N142" s="799">
        <f t="shared" ref="N142:N147" si="26">SUM(C142:M142)</f>
        <v>19</v>
      </c>
      <c r="O142" s="1136">
        <v>1</v>
      </c>
      <c r="P142" s="1135">
        <v>0</v>
      </c>
      <c r="Q142" s="1136">
        <v>0</v>
      </c>
      <c r="R142" s="1134">
        <v>1</v>
      </c>
      <c r="S142" s="1134">
        <v>1</v>
      </c>
      <c r="T142" s="1134">
        <v>0</v>
      </c>
      <c r="U142" s="1134">
        <v>0</v>
      </c>
      <c r="V142" s="1134">
        <v>0</v>
      </c>
      <c r="W142" s="1134">
        <v>0</v>
      </c>
      <c r="X142" s="1135">
        <v>4</v>
      </c>
      <c r="Y142" s="799">
        <f t="shared" si="17"/>
        <v>7</v>
      </c>
      <c r="Z142" s="1134">
        <v>1</v>
      </c>
      <c r="AA142" s="1134">
        <v>1</v>
      </c>
      <c r="AB142" s="1138">
        <v>1</v>
      </c>
      <c r="AC142" s="1136">
        <v>1</v>
      </c>
      <c r="AD142" s="1134">
        <v>6</v>
      </c>
      <c r="AE142" s="1134">
        <v>1</v>
      </c>
      <c r="AF142" s="1136">
        <v>0</v>
      </c>
      <c r="AG142" s="1134">
        <v>0</v>
      </c>
      <c r="AH142" s="1138">
        <v>0</v>
      </c>
      <c r="AI142" s="1139">
        <v>0</v>
      </c>
      <c r="AJ142" s="1134">
        <v>0</v>
      </c>
      <c r="AK142" s="1136">
        <v>0</v>
      </c>
      <c r="AL142" s="1134">
        <v>0</v>
      </c>
      <c r="AM142" s="1140">
        <v>1</v>
      </c>
      <c r="AN142" s="1014" t="s">
        <v>630</v>
      </c>
    </row>
    <row r="143" spans="1:40" ht="14.25" customHeight="1">
      <c r="A143" s="1042"/>
      <c r="B143" s="1045" t="s">
        <v>631</v>
      </c>
      <c r="C143" s="1940">
        <v>1</v>
      </c>
      <c r="D143" s="1134">
        <v>0</v>
      </c>
      <c r="E143" s="1134">
        <v>1</v>
      </c>
      <c r="F143" s="1134">
        <v>0</v>
      </c>
      <c r="G143" s="1134">
        <v>0</v>
      </c>
      <c r="H143" s="1134">
        <v>12</v>
      </c>
      <c r="I143" s="1134">
        <v>0</v>
      </c>
      <c r="J143" s="1134">
        <v>1</v>
      </c>
      <c r="K143" s="1168">
        <v>0</v>
      </c>
      <c r="L143" s="1134">
        <v>0</v>
      </c>
      <c r="M143" s="1135">
        <v>1</v>
      </c>
      <c r="N143" s="799">
        <f t="shared" si="26"/>
        <v>16</v>
      </c>
      <c r="O143" s="1136">
        <v>1</v>
      </c>
      <c r="P143" s="1135">
        <v>0</v>
      </c>
      <c r="Q143" s="1136">
        <v>0</v>
      </c>
      <c r="R143" s="1134">
        <v>0</v>
      </c>
      <c r="S143" s="1134">
        <v>1</v>
      </c>
      <c r="T143" s="1134">
        <v>0</v>
      </c>
      <c r="U143" s="1134">
        <v>0</v>
      </c>
      <c r="V143" s="1134">
        <v>0</v>
      </c>
      <c r="W143" s="1134">
        <v>0</v>
      </c>
      <c r="X143" s="1135">
        <v>3</v>
      </c>
      <c r="Y143" s="799">
        <f t="shared" si="17"/>
        <v>5</v>
      </c>
      <c r="Z143" s="1134">
        <v>1</v>
      </c>
      <c r="AA143" s="1134">
        <v>1</v>
      </c>
      <c r="AB143" s="1138">
        <v>1</v>
      </c>
      <c r="AC143" s="1136">
        <v>1</v>
      </c>
      <c r="AD143" s="1134">
        <v>6</v>
      </c>
      <c r="AE143" s="1134">
        <v>1</v>
      </c>
      <c r="AF143" s="1136">
        <v>0</v>
      </c>
      <c r="AG143" s="1134">
        <v>0</v>
      </c>
      <c r="AH143" s="1138">
        <v>0</v>
      </c>
      <c r="AI143" s="1139">
        <v>1</v>
      </c>
      <c r="AJ143" s="1134">
        <v>0</v>
      </c>
      <c r="AK143" s="1136">
        <v>0</v>
      </c>
      <c r="AL143" s="1134">
        <v>0</v>
      </c>
      <c r="AM143" s="1140">
        <v>0</v>
      </c>
      <c r="AN143" s="1014" t="s">
        <v>631</v>
      </c>
    </row>
    <row r="144" spans="1:40" ht="14.25" customHeight="1">
      <c r="A144" s="1042"/>
      <c r="B144" s="1045" t="s">
        <v>632</v>
      </c>
      <c r="C144" s="1940">
        <v>1</v>
      </c>
      <c r="D144" s="1134">
        <v>0</v>
      </c>
      <c r="E144" s="1134">
        <v>1</v>
      </c>
      <c r="F144" s="1134">
        <v>0</v>
      </c>
      <c r="G144" s="1134">
        <v>1</v>
      </c>
      <c r="H144" s="1134">
        <v>9</v>
      </c>
      <c r="I144" s="1134">
        <v>0</v>
      </c>
      <c r="J144" s="1134">
        <v>1</v>
      </c>
      <c r="K144" s="1134">
        <v>0</v>
      </c>
      <c r="L144" s="1134">
        <v>0</v>
      </c>
      <c r="M144" s="1135">
        <v>2</v>
      </c>
      <c r="N144" s="799">
        <f t="shared" si="26"/>
        <v>15</v>
      </c>
      <c r="O144" s="1136">
        <v>1</v>
      </c>
      <c r="P144" s="1135">
        <v>0</v>
      </c>
      <c r="Q144" s="1136">
        <v>0</v>
      </c>
      <c r="R144" s="1134">
        <v>0</v>
      </c>
      <c r="S144" s="1134">
        <v>1</v>
      </c>
      <c r="T144" s="1134">
        <v>0</v>
      </c>
      <c r="U144" s="1134">
        <v>0</v>
      </c>
      <c r="V144" s="1134">
        <v>0</v>
      </c>
      <c r="W144" s="1134">
        <v>0</v>
      </c>
      <c r="X144" s="1135">
        <v>1</v>
      </c>
      <c r="Y144" s="799">
        <f t="shared" si="17"/>
        <v>3</v>
      </c>
      <c r="Z144" s="1134">
        <v>1</v>
      </c>
      <c r="AA144" s="1134">
        <v>1</v>
      </c>
      <c r="AB144" s="1138">
        <v>1</v>
      </c>
      <c r="AC144" s="1136">
        <v>1</v>
      </c>
      <c r="AD144" s="1134">
        <v>6</v>
      </c>
      <c r="AE144" s="1134">
        <v>1</v>
      </c>
      <c r="AF144" s="1136">
        <v>0</v>
      </c>
      <c r="AG144" s="1134">
        <v>0</v>
      </c>
      <c r="AH144" s="1138">
        <v>0</v>
      </c>
      <c r="AI144" s="1139">
        <v>1</v>
      </c>
      <c r="AJ144" s="1134">
        <v>0</v>
      </c>
      <c r="AK144" s="1136">
        <v>0</v>
      </c>
      <c r="AL144" s="1134">
        <v>0</v>
      </c>
      <c r="AM144" s="1140">
        <v>0</v>
      </c>
      <c r="AN144" s="1014" t="s">
        <v>632</v>
      </c>
    </row>
    <row r="145" spans="1:40" ht="14.25" customHeight="1">
      <c r="A145" s="1042"/>
      <c r="B145" s="1045" t="s">
        <v>633</v>
      </c>
      <c r="C145" s="1940">
        <v>1</v>
      </c>
      <c r="D145" s="1134">
        <v>0</v>
      </c>
      <c r="E145" s="1134">
        <v>1</v>
      </c>
      <c r="F145" s="1134">
        <v>0</v>
      </c>
      <c r="G145" s="1134">
        <v>1</v>
      </c>
      <c r="H145" s="1134">
        <v>10</v>
      </c>
      <c r="I145" s="1134">
        <v>0</v>
      </c>
      <c r="J145" s="1134">
        <v>1</v>
      </c>
      <c r="K145" s="1134">
        <v>0</v>
      </c>
      <c r="L145" s="1134">
        <v>1</v>
      </c>
      <c r="M145" s="1135">
        <v>2</v>
      </c>
      <c r="N145" s="799">
        <f t="shared" si="26"/>
        <v>17</v>
      </c>
      <c r="O145" s="1136">
        <v>1</v>
      </c>
      <c r="P145" s="1170">
        <v>0</v>
      </c>
      <c r="Q145" s="1136">
        <v>0</v>
      </c>
      <c r="R145" s="1134">
        <v>1</v>
      </c>
      <c r="S145" s="1134">
        <v>1</v>
      </c>
      <c r="T145" s="1134">
        <v>0</v>
      </c>
      <c r="U145" s="1134">
        <v>0</v>
      </c>
      <c r="V145" s="1134">
        <v>0</v>
      </c>
      <c r="W145" s="1134">
        <v>0</v>
      </c>
      <c r="X145" s="1135">
        <v>2</v>
      </c>
      <c r="Y145" s="799">
        <f t="shared" si="17"/>
        <v>5</v>
      </c>
      <c r="Z145" s="1134">
        <v>1</v>
      </c>
      <c r="AA145" s="1134">
        <v>1</v>
      </c>
      <c r="AB145" s="1138">
        <v>1</v>
      </c>
      <c r="AC145" s="1136">
        <v>1</v>
      </c>
      <c r="AD145" s="1134">
        <v>6</v>
      </c>
      <c r="AE145" s="1134">
        <v>1</v>
      </c>
      <c r="AF145" s="1136">
        <v>0</v>
      </c>
      <c r="AG145" s="1134">
        <v>0</v>
      </c>
      <c r="AH145" s="1138">
        <v>0</v>
      </c>
      <c r="AI145" s="1139">
        <v>0</v>
      </c>
      <c r="AJ145" s="1134">
        <v>0</v>
      </c>
      <c r="AK145" s="1136">
        <v>0</v>
      </c>
      <c r="AL145" s="1134">
        <v>0</v>
      </c>
      <c r="AM145" s="1140">
        <v>0</v>
      </c>
      <c r="AN145" s="1014" t="s">
        <v>633</v>
      </c>
    </row>
    <row r="146" spans="1:40" ht="14.25" customHeight="1">
      <c r="A146" s="1042"/>
      <c r="B146" s="1045" t="s">
        <v>634</v>
      </c>
      <c r="C146" s="1940">
        <v>1</v>
      </c>
      <c r="D146" s="1134">
        <v>0</v>
      </c>
      <c r="E146" s="1134">
        <v>1</v>
      </c>
      <c r="F146" s="1134">
        <v>0</v>
      </c>
      <c r="G146" s="1134">
        <v>2</v>
      </c>
      <c r="H146" s="1134">
        <v>11</v>
      </c>
      <c r="I146" s="1134">
        <v>0</v>
      </c>
      <c r="J146" s="1134">
        <v>1</v>
      </c>
      <c r="K146" s="1134">
        <v>0</v>
      </c>
      <c r="L146" s="1134">
        <v>0</v>
      </c>
      <c r="M146" s="1135">
        <v>3</v>
      </c>
      <c r="N146" s="799">
        <f t="shared" si="26"/>
        <v>19</v>
      </c>
      <c r="O146" s="1136">
        <v>1</v>
      </c>
      <c r="P146" s="1135">
        <v>0</v>
      </c>
      <c r="Q146" s="1136">
        <v>0</v>
      </c>
      <c r="R146" s="1134">
        <v>1</v>
      </c>
      <c r="S146" s="1134">
        <v>1</v>
      </c>
      <c r="T146" s="1134">
        <v>0</v>
      </c>
      <c r="U146" s="1134">
        <v>0</v>
      </c>
      <c r="V146" s="1134">
        <v>0</v>
      </c>
      <c r="W146" s="1134">
        <v>0</v>
      </c>
      <c r="X146" s="1135">
        <v>4</v>
      </c>
      <c r="Y146" s="799">
        <f t="shared" si="17"/>
        <v>7</v>
      </c>
      <c r="Z146" s="1134">
        <v>1</v>
      </c>
      <c r="AA146" s="1134">
        <v>1</v>
      </c>
      <c r="AB146" s="1138">
        <v>1</v>
      </c>
      <c r="AC146" s="1136">
        <v>1</v>
      </c>
      <c r="AD146" s="1134">
        <v>6</v>
      </c>
      <c r="AE146" s="1134">
        <v>1</v>
      </c>
      <c r="AF146" s="1136">
        <v>0</v>
      </c>
      <c r="AG146" s="1134">
        <v>0</v>
      </c>
      <c r="AH146" s="1138">
        <v>0</v>
      </c>
      <c r="AI146" s="1139">
        <v>2</v>
      </c>
      <c r="AJ146" s="1134">
        <v>0</v>
      </c>
      <c r="AK146" s="1136">
        <v>1</v>
      </c>
      <c r="AL146" s="1134">
        <v>0</v>
      </c>
      <c r="AM146" s="1140">
        <v>0</v>
      </c>
      <c r="AN146" s="1014" t="s">
        <v>634</v>
      </c>
    </row>
    <row r="147" spans="1:40" ht="14.25" customHeight="1">
      <c r="A147" s="234"/>
      <c r="B147" s="151" t="s">
        <v>635</v>
      </c>
      <c r="C147" s="1941">
        <v>1</v>
      </c>
      <c r="D147" s="1141">
        <v>0</v>
      </c>
      <c r="E147" s="1141">
        <v>1</v>
      </c>
      <c r="F147" s="1141">
        <v>0</v>
      </c>
      <c r="G147" s="1141">
        <v>1</v>
      </c>
      <c r="H147" s="1141">
        <v>5</v>
      </c>
      <c r="I147" s="1141">
        <v>0</v>
      </c>
      <c r="J147" s="1141">
        <v>1</v>
      </c>
      <c r="K147" s="1141">
        <v>0</v>
      </c>
      <c r="L147" s="1141">
        <v>0</v>
      </c>
      <c r="M147" s="1171">
        <v>0</v>
      </c>
      <c r="N147" s="800">
        <f t="shared" si="26"/>
        <v>9</v>
      </c>
      <c r="O147" s="1143">
        <v>1</v>
      </c>
      <c r="P147" s="1142">
        <v>0</v>
      </c>
      <c r="Q147" s="1143">
        <v>0</v>
      </c>
      <c r="R147" s="1141">
        <v>0</v>
      </c>
      <c r="S147" s="1141">
        <v>1</v>
      </c>
      <c r="T147" s="1141">
        <v>0</v>
      </c>
      <c r="U147" s="1141">
        <v>0</v>
      </c>
      <c r="V147" s="1141">
        <v>0</v>
      </c>
      <c r="W147" s="1141">
        <v>0</v>
      </c>
      <c r="X147" s="1142">
        <v>1</v>
      </c>
      <c r="Y147" s="800">
        <f t="shared" si="17"/>
        <v>3</v>
      </c>
      <c r="Z147" s="1141">
        <v>1</v>
      </c>
      <c r="AA147" s="1141">
        <v>1</v>
      </c>
      <c r="AB147" s="1144">
        <v>1</v>
      </c>
      <c r="AC147" s="1143">
        <v>1</v>
      </c>
      <c r="AD147" s="1141">
        <v>3</v>
      </c>
      <c r="AE147" s="1141">
        <v>1</v>
      </c>
      <c r="AF147" s="1143">
        <v>0</v>
      </c>
      <c r="AG147" s="1141">
        <v>0</v>
      </c>
      <c r="AH147" s="1144">
        <v>0</v>
      </c>
      <c r="AI147" s="1145">
        <v>0</v>
      </c>
      <c r="AJ147" s="1141">
        <v>0</v>
      </c>
      <c r="AK147" s="1143">
        <v>0</v>
      </c>
      <c r="AL147" s="1141">
        <v>0</v>
      </c>
      <c r="AM147" s="1146">
        <v>0</v>
      </c>
      <c r="AN147" s="151" t="s">
        <v>635</v>
      </c>
    </row>
    <row r="148" spans="1:40" ht="14.25" customHeight="1" thickBot="1">
      <c r="A148" s="326" t="s">
        <v>636</v>
      </c>
      <c r="B148" s="327"/>
      <c r="C148" s="801">
        <f>SUM(C141:C147)</f>
        <v>7</v>
      </c>
      <c r="D148" s="802">
        <f t="shared" ref="D148:AM148" si="27">SUM(D141:D147)</f>
        <v>0</v>
      </c>
      <c r="E148" s="802">
        <f t="shared" si="27"/>
        <v>7</v>
      </c>
      <c r="F148" s="802">
        <f t="shared" si="27"/>
        <v>1</v>
      </c>
      <c r="G148" s="802">
        <f t="shared" si="27"/>
        <v>7</v>
      </c>
      <c r="H148" s="802">
        <f t="shared" si="27"/>
        <v>88</v>
      </c>
      <c r="I148" s="802">
        <f t="shared" si="27"/>
        <v>0</v>
      </c>
      <c r="J148" s="802">
        <f t="shared" si="27"/>
        <v>7</v>
      </c>
      <c r="K148" s="802">
        <f t="shared" si="27"/>
        <v>0</v>
      </c>
      <c r="L148" s="802">
        <f t="shared" si="27"/>
        <v>2</v>
      </c>
      <c r="M148" s="803">
        <f t="shared" si="27"/>
        <v>16</v>
      </c>
      <c r="N148" s="804">
        <f>SUM(N141:N147)</f>
        <v>135</v>
      </c>
      <c r="O148" s="805">
        <f t="shared" si="27"/>
        <v>8</v>
      </c>
      <c r="P148" s="803">
        <f t="shared" si="27"/>
        <v>0</v>
      </c>
      <c r="Q148" s="805">
        <f t="shared" si="27"/>
        <v>1</v>
      </c>
      <c r="R148" s="802">
        <f t="shared" si="27"/>
        <v>4</v>
      </c>
      <c r="S148" s="802">
        <f t="shared" si="27"/>
        <v>7</v>
      </c>
      <c r="T148" s="802">
        <f t="shared" si="27"/>
        <v>0</v>
      </c>
      <c r="U148" s="802">
        <f t="shared" si="27"/>
        <v>0</v>
      </c>
      <c r="V148" s="802">
        <f t="shared" si="27"/>
        <v>0</v>
      </c>
      <c r="W148" s="802">
        <f t="shared" si="27"/>
        <v>0</v>
      </c>
      <c r="X148" s="803">
        <f t="shared" si="27"/>
        <v>18</v>
      </c>
      <c r="Y148" s="804">
        <f t="shared" si="17"/>
        <v>38</v>
      </c>
      <c r="Z148" s="805">
        <f t="shared" si="27"/>
        <v>7</v>
      </c>
      <c r="AA148" s="802">
        <f t="shared" si="27"/>
        <v>7</v>
      </c>
      <c r="AB148" s="803">
        <f t="shared" si="27"/>
        <v>7</v>
      </c>
      <c r="AC148" s="805">
        <f t="shared" si="27"/>
        <v>7</v>
      </c>
      <c r="AD148" s="802">
        <f t="shared" si="27"/>
        <v>39</v>
      </c>
      <c r="AE148" s="803">
        <f t="shared" si="27"/>
        <v>7</v>
      </c>
      <c r="AF148" s="805">
        <f t="shared" si="27"/>
        <v>0</v>
      </c>
      <c r="AG148" s="802">
        <f t="shared" si="27"/>
        <v>0</v>
      </c>
      <c r="AH148" s="808">
        <f t="shared" si="27"/>
        <v>0</v>
      </c>
      <c r="AI148" s="809">
        <f t="shared" si="27"/>
        <v>8</v>
      </c>
      <c r="AJ148" s="802">
        <f>SUM(AJ141:AJ147)</f>
        <v>0</v>
      </c>
      <c r="AK148" s="805">
        <f t="shared" si="27"/>
        <v>1</v>
      </c>
      <c r="AL148" s="802">
        <f t="shared" si="27"/>
        <v>0</v>
      </c>
      <c r="AM148" s="810">
        <f t="shared" si="27"/>
        <v>1</v>
      </c>
      <c r="AN148" s="1005" t="s">
        <v>636</v>
      </c>
    </row>
    <row r="149" spans="1:40" ht="14.25" customHeight="1">
      <c r="A149" s="335" t="s">
        <v>637</v>
      </c>
      <c r="B149" s="1044" t="s">
        <v>638</v>
      </c>
      <c r="C149" s="1942">
        <v>1</v>
      </c>
      <c r="D149" s="1137">
        <v>0</v>
      </c>
      <c r="E149" s="1137">
        <v>1</v>
      </c>
      <c r="F149" s="1137">
        <v>1</v>
      </c>
      <c r="G149" s="1137">
        <v>1</v>
      </c>
      <c r="H149" s="1137">
        <v>28</v>
      </c>
      <c r="I149" s="1137">
        <v>0</v>
      </c>
      <c r="J149" s="1137">
        <v>1</v>
      </c>
      <c r="K149" s="1137">
        <v>1</v>
      </c>
      <c r="L149" s="1137">
        <v>0</v>
      </c>
      <c r="M149" s="1147">
        <v>3</v>
      </c>
      <c r="N149" s="811">
        <f>SUM(C149:M149)</f>
        <v>37</v>
      </c>
      <c r="O149" s="1148">
        <v>2</v>
      </c>
      <c r="P149" s="1147">
        <v>0</v>
      </c>
      <c r="Q149" s="1148">
        <v>0</v>
      </c>
      <c r="R149" s="1137">
        <v>0</v>
      </c>
      <c r="S149" s="1137">
        <v>0</v>
      </c>
      <c r="T149" s="1137">
        <v>0</v>
      </c>
      <c r="U149" s="1137">
        <v>0</v>
      </c>
      <c r="V149" s="1137">
        <v>0</v>
      </c>
      <c r="W149" s="1137">
        <v>0</v>
      </c>
      <c r="X149" s="1147">
        <v>0</v>
      </c>
      <c r="Y149" s="811">
        <f t="shared" si="17"/>
        <v>2</v>
      </c>
      <c r="Z149" s="1148">
        <v>1</v>
      </c>
      <c r="AA149" s="1137">
        <v>1</v>
      </c>
      <c r="AB149" s="1147">
        <v>1</v>
      </c>
      <c r="AC149" s="1136">
        <v>1</v>
      </c>
      <c r="AD149" s="1134">
        <v>6</v>
      </c>
      <c r="AE149" s="1135">
        <v>1</v>
      </c>
      <c r="AF149" s="1148">
        <v>0</v>
      </c>
      <c r="AG149" s="1137">
        <v>0</v>
      </c>
      <c r="AH149" s="1149">
        <v>0</v>
      </c>
      <c r="AI149" s="1150">
        <v>2</v>
      </c>
      <c r="AJ149" s="1137">
        <v>0</v>
      </c>
      <c r="AK149" s="1148">
        <v>0</v>
      </c>
      <c r="AL149" s="1137">
        <v>0</v>
      </c>
      <c r="AM149" s="1158">
        <v>0</v>
      </c>
      <c r="AN149" s="1007" t="s">
        <v>638</v>
      </c>
    </row>
    <row r="150" spans="1:40" ht="14.25" customHeight="1">
      <c r="A150" s="324">
        <v>2</v>
      </c>
      <c r="B150" s="97" t="s">
        <v>639</v>
      </c>
      <c r="C150" s="1941">
        <v>1</v>
      </c>
      <c r="D150" s="1141">
        <v>0</v>
      </c>
      <c r="E150" s="1141">
        <v>1</v>
      </c>
      <c r="F150" s="1141">
        <v>0</v>
      </c>
      <c r="G150" s="1141">
        <v>2</v>
      </c>
      <c r="H150" s="1141">
        <v>20</v>
      </c>
      <c r="I150" s="1141">
        <v>0</v>
      </c>
      <c r="J150" s="1141">
        <v>1</v>
      </c>
      <c r="K150" s="1141">
        <v>0</v>
      </c>
      <c r="L150" s="1141">
        <v>0</v>
      </c>
      <c r="M150" s="1142">
        <v>2</v>
      </c>
      <c r="N150" s="800">
        <f>SUM(C150:M150)</f>
        <v>27</v>
      </c>
      <c r="O150" s="1143">
        <v>1</v>
      </c>
      <c r="P150" s="1142">
        <v>0</v>
      </c>
      <c r="Q150" s="1143">
        <v>0</v>
      </c>
      <c r="R150" s="1141">
        <v>0</v>
      </c>
      <c r="S150" s="1141">
        <v>0</v>
      </c>
      <c r="T150" s="1141">
        <v>0</v>
      </c>
      <c r="U150" s="1141">
        <v>0</v>
      </c>
      <c r="V150" s="1141">
        <v>0</v>
      </c>
      <c r="W150" s="1141">
        <v>0</v>
      </c>
      <c r="X150" s="1142">
        <v>0</v>
      </c>
      <c r="Y150" s="800">
        <f t="shared" si="17"/>
        <v>1</v>
      </c>
      <c r="Z150" s="1143">
        <v>1</v>
      </c>
      <c r="AA150" s="1141">
        <v>1</v>
      </c>
      <c r="AB150" s="1142">
        <v>1</v>
      </c>
      <c r="AC150" s="1143">
        <v>1</v>
      </c>
      <c r="AD150" s="1141">
        <v>6</v>
      </c>
      <c r="AE150" s="1142">
        <v>1</v>
      </c>
      <c r="AF150" s="1143">
        <v>0</v>
      </c>
      <c r="AG150" s="1141">
        <v>0</v>
      </c>
      <c r="AH150" s="1144">
        <v>0</v>
      </c>
      <c r="AI150" s="1145">
        <v>1</v>
      </c>
      <c r="AJ150" s="1141">
        <v>0</v>
      </c>
      <c r="AK150" s="1143">
        <v>0</v>
      </c>
      <c r="AL150" s="1141">
        <v>0</v>
      </c>
      <c r="AM150" s="1146">
        <v>0</v>
      </c>
      <c r="AN150" s="151" t="s">
        <v>640</v>
      </c>
    </row>
    <row r="151" spans="1:40" ht="14.25" customHeight="1" thickBot="1">
      <c r="A151" s="326" t="s">
        <v>641</v>
      </c>
      <c r="B151" s="327"/>
      <c r="C151" s="801">
        <f>SUM(C149:C150)</f>
        <v>2</v>
      </c>
      <c r="D151" s="802">
        <f t="shared" ref="D151:AM151" si="28">SUM(D149:D150)</f>
        <v>0</v>
      </c>
      <c r="E151" s="802">
        <f t="shared" si="28"/>
        <v>2</v>
      </c>
      <c r="F151" s="802">
        <f t="shared" si="28"/>
        <v>1</v>
      </c>
      <c r="G151" s="802">
        <f t="shared" si="28"/>
        <v>3</v>
      </c>
      <c r="H151" s="802">
        <f t="shared" si="28"/>
        <v>48</v>
      </c>
      <c r="I151" s="802">
        <f t="shared" si="28"/>
        <v>0</v>
      </c>
      <c r="J151" s="802">
        <f t="shared" si="28"/>
        <v>2</v>
      </c>
      <c r="K151" s="802">
        <f t="shared" si="28"/>
        <v>1</v>
      </c>
      <c r="L151" s="802">
        <f t="shared" si="28"/>
        <v>0</v>
      </c>
      <c r="M151" s="803">
        <f t="shared" si="28"/>
        <v>5</v>
      </c>
      <c r="N151" s="804">
        <f t="shared" si="28"/>
        <v>64</v>
      </c>
      <c r="O151" s="805">
        <f t="shared" si="28"/>
        <v>3</v>
      </c>
      <c r="P151" s="803">
        <f t="shared" si="28"/>
        <v>0</v>
      </c>
      <c r="Q151" s="805">
        <f t="shared" si="28"/>
        <v>0</v>
      </c>
      <c r="R151" s="802">
        <f>SUM(R149:R150)</f>
        <v>0</v>
      </c>
      <c r="S151" s="802">
        <f t="shared" si="28"/>
        <v>0</v>
      </c>
      <c r="T151" s="802">
        <f t="shared" si="28"/>
        <v>0</v>
      </c>
      <c r="U151" s="802">
        <f t="shared" si="28"/>
        <v>0</v>
      </c>
      <c r="V151" s="802">
        <f t="shared" si="28"/>
        <v>0</v>
      </c>
      <c r="W151" s="802">
        <f t="shared" si="28"/>
        <v>0</v>
      </c>
      <c r="X151" s="803">
        <f t="shared" si="28"/>
        <v>0</v>
      </c>
      <c r="Y151" s="804">
        <f t="shared" si="17"/>
        <v>3</v>
      </c>
      <c r="Z151" s="805">
        <f t="shared" si="28"/>
        <v>2</v>
      </c>
      <c r="AA151" s="802">
        <f t="shared" si="28"/>
        <v>2</v>
      </c>
      <c r="AB151" s="803">
        <f t="shared" si="28"/>
        <v>2</v>
      </c>
      <c r="AC151" s="805">
        <f t="shared" si="28"/>
        <v>2</v>
      </c>
      <c r="AD151" s="802">
        <f t="shared" si="28"/>
        <v>12</v>
      </c>
      <c r="AE151" s="803">
        <f t="shared" si="28"/>
        <v>2</v>
      </c>
      <c r="AF151" s="805">
        <f t="shared" si="28"/>
        <v>0</v>
      </c>
      <c r="AG151" s="802">
        <f t="shared" si="28"/>
        <v>0</v>
      </c>
      <c r="AH151" s="808">
        <f t="shared" si="28"/>
        <v>0</v>
      </c>
      <c r="AI151" s="809">
        <f t="shared" si="28"/>
        <v>3</v>
      </c>
      <c r="AJ151" s="802">
        <f>SUM(AJ149:AJ150)</f>
        <v>0</v>
      </c>
      <c r="AK151" s="805">
        <f t="shared" si="28"/>
        <v>0</v>
      </c>
      <c r="AL151" s="802">
        <f t="shared" si="28"/>
        <v>0</v>
      </c>
      <c r="AM151" s="810">
        <f t="shared" si="28"/>
        <v>0</v>
      </c>
      <c r="AN151" s="1005" t="s">
        <v>641</v>
      </c>
    </row>
    <row r="152" spans="1:40" ht="14.25" customHeight="1">
      <c r="A152" s="1042" t="s">
        <v>642</v>
      </c>
      <c r="B152" s="140" t="s">
        <v>643</v>
      </c>
      <c r="C152" s="1940">
        <v>1</v>
      </c>
      <c r="D152" s="1134">
        <v>0</v>
      </c>
      <c r="E152" s="1134">
        <v>1</v>
      </c>
      <c r="F152" s="1134">
        <v>1</v>
      </c>
      <c r="G152" s="1134">
        <v>1</v>
      </c>
      <c r="H152" s="1134">
        <v>40</v>
      </c>
      <c r="I152" s="1134">
        <v>0</v>
      </c>
      <c r="J152" s="1134">
        <v>1</v>
      </c>
      <c r="K152" s="1134">
        <v>0</v>
      </c>
      <c r="L152" s="1134">
        <v>1</v>
      </c>
      <c r="M152" s="1135">
        <v>5</v>
      </c>
      <c r="N152" s="799">
        <f>SUM(C152:M152)</f>
        <v>51</v>
      </c>
      <c r="O152" s="1136">
        <v>2</v>
      </c>
      <c r="P152" s="1135">
        <v>0</v>
      </c>
      <c r="Q152" s="1136">
        <v>0</v>
      </c>
      <c r="R152" s="1134">
        <v>1</v>
      </c>
      <c r="S152" s="1134">
        <v>1</v>
      </c>
      <c r="T152" s="1134">
        <v>0</v>
      </c>
      <c r="U152" s="1134">
        <v>0</v>
      </c>
      <c r="V152" s="1134">
        <v>0</v>
      </c>
      <c r="W152" s="1134">
        <v>1</v>
      </c>
      <c r="X152" s="1135">
        <v>0</v>
      </c>
      <c r="Y152" s="799">
        <f t="shared" si="17"/>
        <v>5</v>
      </c>
      <c r="Z152" s="1136">
        <v>2</v>
      </c>
      <c r="AA152" s="1134">
        <v>2</v>
      </c>
      <c r="AB152" s="1135">
        <v>1</v>
      </c>
      <c r="AC152" s="1136">
        <v>1</v>
      </c>
      <c r="AD152" s="1134">
        <v>6</v>
      </c>
      <c r="AE152" s="1135">
        <v>1</v>
      </c>
      <c r="AF152" s="1136">
        <v>0</v>
      </c>
      <c r="AG152" s="1134">
        <v>0</v>
      </c>
      <c r="AH152" s="1138">
        <v>1</v>
      </c>
      <c r="AI152" s="1139">
        <v>2</v>
      </c>
      <c r="AJ152" s="1134">
        <v>0</v>
      </c>
      <c r="AK152" s="1136">
        <v>0</v>
      </c>
      <c r="AL152" s="1134">
        <v>0</v>
      </c>
      <c r="AM152" s="1140">
        <v>0</v>
      </c>
      <c r="AN152" s="1014" t="s">
        <v>643</v>
      </c>
    </row>
    <row r="153" spans="1:40" ht="14.25" customHeight="1">
      <c r="A153" s="324">
        <v>2</v>
      </c>
      <c r="B153" s="151" t="s">
        <v>644</v>
      </c>
      <c r="C153" s="1941">
        <v>1</v>
      </c>
      <c r="D153" s="1141">
        <v>0</v>
      </c>
      <c r="E153" s="1141">
        <v>1</v>
      </c>
      <c r="F153" s="1141">
        <v>0</v>
      </c>
      <c r="G153" s="1141">
        <v>1</v>
      </c>
      <c r="H153" s="1141">
        <v>15</v>
      </c>
      <c r="I153" s="1141">
        <v>0</v>
      </c>
      <c r="J153" s="1141">
        <v>1</v>
      </c>
      <c r="K153" s="1141">
        <v>0</v>
      </c>
      <c r="L153" s="1141">
        <v>0</v>
      </c>
      <c r="M153" s="1142">
        <v>3</v>
      </c>
      <c r="N153" s="800">
        <f>SUM(C153:M153)</f>
        <v>22</v>
      </c>
      <c r="O153" s="1143">
        <v>1</v>
      </c>
      <c r="P153" s="1142">
        <v>0</v>
      </c>
      <c r="Q153" s="1143">
        <v>0</v>
      </c>
      <c r="R153" s="1141">
        <v>1</v>
      </c>
      <c r="S153" s="1141">
        <v>1</v>
      </c>
      <c r="T153" s="1141">
        <v>0</v>
      </c>
      <c r="U153" s="1141">
        <v>0</v>
      </c>
      <c r="V153" s="1141">
        <v>0</v>
      </c>
      <c r="W153" s="1141">
        <v>1</v>
      </c>
      <c r="X153" s="1142">
        <v>0</v>
      </c>
      <c r="Y153" s="800">
        <f t="shared" si="17"/>
        <v>4</v>
      </c>
      <c r="Z153" s="1143">
        <v>2</v>
      </c>
      <c r="AA153" s="1141">
        <v>2</v>
      </c>
      <c r="AB153" s="1142">
        <v>1</v>
      </c>
      <c r="AC153" s="1143">
        <v>1</v>
      </c>
      <c r="AD153" s="1141">
        <v>3</v>
      </c>
      <c r="AE153" s="1142">
        <v>0</v>
      </c>
      <c r="AF153" s="1143">
        <v>0</v>
      </c>
      <c r="AG153" s="1141">
        <v>0</v>
      </c>
      <c r="AH153" s="1144">
        <v>0</v>
      </c>
      <c r="AI153" s="1145">
        <v>1</v>
      </c>
      <c r="AJ153" s="1141">
        <v>0</v>
      </c>
      <c r="AK153" s="1143">
        <v>0</v>
      </c>
      <c r="AL153" s="1141">
        <v>0</v>
      </c>
      <c r="AM153" s="1146">
        <v>0</v>
      </c>
      <c r="AN153" s="151" t="s">
        <v>644</v>
      </c>
    </row>
    <row r="154" spans="1:40" ht="14.25" customHeight="1">
      <c r="A154" s="234"/>
      <c r="B154" s="1040" t="s">
        <v>645</v>
      </c>
      <c r="C154" s="819">
        <f>SUM(C152:C153)</f>
        <v>2</v>
      </c>
      <c r="D154" s="820">
        <f t="shared" ref="D154:AM154" si="29">SUM(D152:D153)</f>
        <v>0</v>
      </c>
      <c r="E154" s="820">
        <f t="shared" si="29"/>
        <v>2</v>
      </c>
      <c r="F154" s="820">
        <f t="shared" si="29"/>
        <v>1</v>
      </c>
      <c r="G154" s="820">
        <f t="shared" si="29"/>
        <v>2</v>
      </c>
      <c r="H154" s="820">
        <f t="shared" si="29"/>
        <v>55</v>
      </c>
      <c r="I154" s="820">
        <f t="shared" si="29"/>
        <v>0</v>
      </c>
      <c r="J154" s="820">
        <f t="shared" si="29"/>
        <v>2</v>
      </c>
      <c r="K154" s="820">
        <f t="shared" si="29"/>
        <v>0</v>
      </c>
      <c r="L154" s="820">
        <f t="shared" si="29"/>
        <v>1</v>
      </c>
      <c r="M154" s="821">
        <f t="shared" si="29"/>
        <v>8</v>
      </c>
      <c r="N154" s="800">
        <f t="shared" si="29"/>
        <v>73</v>
      </c>
      <c r="O154" s="822">
        <f t="shared" si="29"/>
        <v>3</v>
      </c>
      <c r="P154" s="821">
        <f t="shared" si="29"/>
        <v>0</v>
      </c>
      <c r="Q154" s="822">
        <f t="shared" si="29"/>
        <v>0</v>
      </c>
      <c r="R154" s="820">
        <f t="shared" si="29"/>
        <v>2</v>
      </c>
      <c r="S154" s="820">
        <f t="shared" si="29"/>
        <v>2</v>
      </c>
      <c r="T154" s="820">
        <f t="shared" si="29"/>
        <v>0</v>
      </c>
      <c r="U154" s="820">
        <f t="shared" si="29"/>
        <v>0</v>
      </c>
      <c r="V154" s="820">
        <f t="shared" si="29"/>
        <v>0</v>
      </c>
      <c r="W154" s="820">
        <f t="shared" si="29"/>
        <v>2</v>
      </c>
      <c r="X154" s="821">
        <f t="shared" si="29"/>
        <v>0</v>
      </c>
      <c r="Y154" s="800">
        <f t="shared" si="17"/>
        <v>9</v>
      </c>
      <c r="Z154" s="822">
        <f t="shared" si="29"/>
        <v>4</v>
      </c>
      <c r="AA154" s="820">
        <f t="shared" si="29"/>
        <v>4</v>
      </c>
      <c r="AB154" s="821">
        <f t="shared" si="29"/>
        <v>2</v>
      </c>
      <c r="AC154" s="822">
        <f t="shared" si="29"/>
        <v>2</v>
      </c>
      <c r="AD154" s="820">
        <f t="shared" si="29"/>
        <v>9</v>
      </c>
      <c r="AE154" s="821">
        <f t="shared" si="29"/>
        <v>1</v>
      </c>
      <c r="AF154" s="822">
        <f t="shared" si="29"/>
        <v>0</v>
      </c>
      <c r="AG154" s="820">
        <f t="shared" si="29"/>
        <v>0</v>
      </c>
      <c r="AH154" s="823">
        <f t="shared" si="29"/>
        <v>1</v>
      </c>
      <c r="AI154" s="824">
        <f t="shared" si="29"/>
        <v>3</v>
      </c>
      <c r="AJ154" s="820">
        <f>SUM(AJ152:AJ153)</f>
        <v>0</v>
      </c>
      <c r="AK154" s="822">
        <f t="shared" si="29"/>
        <v>0</v>
      </c>
      <c r="AL154" s="820">
        <f t="shared" si="29"/>
        <v>0</v>
      </c>
      <c r="AM154" s="825">
        <f t="shared" si="29"/>
        <v>0</v>
      </c>
      <c r="AN154" s="983" t="s">
        <v>645</v>
      </c>
    </row>
    <row r="155" spans="1:40" ht="15.75" customHeight="1">
      <c r="A155" s="234" t="s">
        <v>646</v>
      </c>
      <c r="B155" s="151" t="s">
        <v>647</v>
      </c>
      <c r="C155" s="1941">
        <v>1</v>
      </c>
      <c r="D155" s="1141">
        <v>0</v>
      </c>
      <c r="E155" s="1141">
        <v>1</v>
      </c>
      <c r="F155" s="1141">
        <v>1</v>
      </c>
      <c r="G155" s="1141">
        <v>0</v>
      </c>
      <c r="H155" s="1141">
        <v>32</v>
      </c>
      <c r="I155" s="1141">
        <v>0</v>
      </c>
      <c r="J155" s="1141">
        <v>2</v>
      </c>
      <c r="K155" s="1141">
        <v>0</v>
      </c>
      <c r="L155" s="1141">
        <v>1</v>
      </c>
      <c r="M155" s="1142">
        <v>0</v>
      </c>
      <c r="N155" s="800">
        <f>SUM(C155:M155)</f>
        <v>38</v>
      </c>
      <c r="O155" s="1143">
        <v>2</v>
      </c>
      <c r="P155" s="1142">
        <v>0</v>
      </c>
      <c r="Q155" s="1143">
        <v>0</v>
      </c>
      <c r="R155" s="1141">
        <v>0</v>
      </c>
      <c r="S155" s="1141">
        <v>0</v>
      </c>
      <c r="T155" s="1141">
        <v>0</v>
      </c>
      <c r="U155" s="1141">
        <v>0</v>
      </c>
      <c r="V155" s="1141">
        <v>0</v>
      </c>
      <c r="W155" s="1141">
        <v>0</v>
      </c>
      <c r="X155" s="1142">
        <v>0</v>
      </c>
      <c r="Y155" s="800">
        <f t="shared" si="17"/>
        <v>2</v>
      </c>
      <c r="Z155" s="1143">
        <v>1</v>
      </c>
      <c r="AA155" s="1141">
        <v>2</v>
      </c>
      <c r="AB155" s="1142">
        <v>1</v>
      </c>
      <c r="AC155" s="1143">
        <v>1</v>
      </c>
      <c r="AD155" s="1141">
        <v>6</v>
      </c>
      <c r="AE155" s="1142">
        <v>1</v>
      </c>
      <c r="AF155" s="1143">
        <v>0</v>
      </c>
      <c r="AG155" s="1141">
        <v>0</v>
      </c>
      <c r="AH155" s="1144">
        <v>0</v>
      </c>
      <c r="AI155" s="1145">
        <v>2</v>
      </c>
      <c r="AJ155" s="1141">
        <v>0</v>
      </c>
      <c r="AK155" s="1143">
        <v>1</v>
      </c>
      <c r="AL155" s="1141">
        <v>0</v>
      </c>
      <c r="AM155" s="1146">
        <v>1</v>
      </c>
      <c r="AN155" s="151" t="s">
        <v>647</v>
      </c>
    </row>
    <row r="156" spans="1:40" ht="14.25" customHeight="1">
      <c r="A156" s="1042" t="s">
        <v>648</v>
      </c>
      <c r="B156" s="1045" t="s">
        <v>649</v>
      </c>
      <c r="C156" s="1940">
        <v>1</v>
      </c>
      <c r="D156" s="1134">
        <v>0</v>
      </c>
      <c r="E156" s="1134">
        <v>1</v>
      </c>
      <c r="F156" s="1134">
        <v>0</v>
      </c>
      <c r="G156" s="1134">
        <v>1</v>
      </c>
      <c r="H156" s="1134">
        <v>31</v>
      </c>
      <c r="I156" s="1134">
        <v>0</v>
      </c>
      <c r="J156" s="1134">
        <v>1</v>
      </c>
      <c r="K156" s="1134">
        <v>0</v>
      </c>
      <c r="L156" s="1134">
        <v>1</v>
      </c>
      <c r="M156" s="1135">
        <v>3</v>
      </c>
      <c r="N156" s="799">
        <f>SUM(C156:M156)</f>
        <v>39</v>
      </c>
      <c r="O156" s="1136">
        <v>2</v>
      </c>
      <c r="P156" s="1135">
        <v>0</v>
      </c>
      <c r="Q156" s="1136">
        <v>0</v>
      </c>
      <c r="R156" s="1134">
        <v>0</v>
      </c>
      <c r="S156" s="1134">
        <v>0</v>
      </c>
      <c r="T156" s="1134">
        <v>0</v>
      </c>
      <c r="U156" s="1134">
        <v>0</v>
      </c>
      <c r="V156" s="1134">
        <v>0</v>
      </c>
      <c r="W156" s="1134">
        <v>0</v>
      </c>
      <c r="X156" s="1135">
        <v>0</v>
      </c>
      <c r="Y156" s="799">
        <f t="shared" si="17"/>
        <v>2</v>
      </c>
      <c r="Z156" s="1136">
        <v>1</v>
      </c>
      <c r="AA156" s="1134">
        <v>1</v>
      </c>
      <c r="AB156" s="1135">
        <v>1</v>
      </c>
      <c r="AC156" s="1136">
        <v>1</v>
      </c>
      <c r="AD156" s="1134">
        <v>6</v>
      </c>
      <c r="AE156" s="1135">
        <v>1</v>
      </c>
      <c r="AF156" s="1136">
        <v>0</v>
      </c>
      <c r="AG156" s="1134">
        <v>0</v>
      </c>
      <c r="AH156" s="1138">
        <v>0</v>
      </c>
      <c r="AI156" s="1139">
        <v>3</v>
      </c>
      <c r="AJ156" s="1134">
        <v>0</v>
      </c>
      <c r="AK156" s="1136">
        <v>0</v>
      </c>
      <c r="AL156" s="1134">
        <v>0</v>
      </c>
      <c r="AM156" s="1140">
        <v>1</v>
      </c>
      <c r="AN156" s="1014" t="s">
        <v>649</v>
      </c>
    </row>
    <row r="157" spans="1:40" ht="14.25" customHeight="1">
      <c r="A157" s="324">
        <v>4</v>
      </c>
      <c r="B157" s="1045" t="s">
        <v>650</v>
      </c>
      <c r="C157" s="1940">
        <v>1</v>
      </c>
      <c r="D157" s="1134">
        <v>0</v>
      </c>
      <c r="E157" s="1134">
        <v>1</v>
      </c>
      <c r="F157" s="1134">
        <v>0</v>
      </c>
      <c r="G157" s="1134">
        <v>1</v>
      </c>
      <c r="H157" s="1134">
        <v>31</v>
      </c>
      <c r="I157" s="1134">
        <v>0</v>
      </c>
      <c r="J157" s="1134">
        <v>1</v>
      </c>
      <c r="K157" s="1134">
        <v>1</v>
      </c>
      <c r="L157" s="1134">
        <v>1</v>
      </c>
      <c r="M157" s="1135">
        <v>8</v>
      </c>
      <c r="N157" s="799">
        <f>SUM(C157:M157)</f>
        <v>45</v>
      </c>
      <c r="O157" s="1136">
        <v>2</v>
      </c>
      <c r="P157" s="1135">
        <v>0</v>
      </c>
      <c r="Q157" s="1136">
        <v>0</v>
      </c>
      <c r="R157" s="1134">
        <v>0</v>
      </c>
      <c r="S157" s="1134">
        <v>0</v>
      </c>
      <c r="T157" s="1134">
        <v>0</v>
      </c>
      <c r="U157" s="1134">
        <v>0</v>
      </c>
      <c r="V157" s="1134">
        <v>0</v>
      </c>
      <c r="W157" s="1134">
        <v>0</v>
      </c>
      <c r="X157" s="1135">
        <v>0</v>
      </c>
      <c r="Y157" s="799">
        <f t="shared" si="17"/>
        <v>2</v>
      </c>
      <c r="Z157" s="1136">
        <v>1</v>
      </c>
      <c r="AA157" s="1134">
        <v>1</v>
      </c>
      <c r="AB157" s="1135">
        <v>1</v>
      </c>
      <c r="AC157" s="1136">
        <v>1</v>
      </c>
      <c r="AD157" s="1134">
        <v>6</v>
      </c>
      <c r="AE157" s="1135">
        <v>1</v>
      </c>
      <c r="AF157" s="1136">
        <v>0</v>
      </c>
      <c r="AG157" s="1134">
        <v>0</v>
      </c>
      <c r="AH157" s="1138">
        <v>0</v>
      </c>
      <c r="AI157" s="1139">
        <v>3</v>
      </c>
      <c r="AJ157" s="1134">
        <v>0</v>
      </c>
      <c r="AK157" s="1136">
        <v>0</v>
      </c>
      <c r="AL157" s="1134">
        <v>0</v>
      </c>
      <c r="AM157" s="1140">
        <v>0</v>
      </c>
      <c r="AN157" s="1014" t="s">
        <v>650</v>
      </c>
    </row>
    <row r="158" spans="1:40" ht="14.25" customHeight="1">
      <c r="A158" s="1042"/>
      <c r="B158" s="1045" t="s">
        <v>651</v>
      </c>
      <c r="C158" s="1940">
        <v>1</v>
      </c>
      <c r="D158" s="1134">
        <v>0</v>
      </c>
      <c r="E158" s="1134">
        <v>1</v>
      </c>
      <c r="F158" s="1134">
        <v>0</v>
      </c>
      <c r="G158" s="1134">
        <v>1</v>
      </c>
      <c r="H158" s="1134">
        <v>10</v>
      </c>
      <c r="I158" s="1134">
        <v>0</v>
      </c>
      <c r="J158" s="1134">
        <v>1</v>
      </c>
      <c r="K158" s="1134">
        <v>0</v>
      </c>
      <c r="L158" s="1134">
        <v>1</v>
      </c>
      <c r="M158" s="1135">
        <v>2</v>
      </c>
      <c r="N158" s="799">
        <f>SUM(C158:M158)</f>
        <v>17</v>
      </c>
      <c r="O158" s="1136">
        <v>1</v>
      </c>
      <c r="P158" s="1135">
        <v>0</v>
      </c>
      <c r="Q158" s="1136">
        <v>0</v>
      </c>
      <c r="R158" s="1134">
        <v>0</v>
      </c>
      <c r="S158" s="1134">
        <v>0</v>
      </c>
      <c r="T158" s="1134">
        <v>0</v>
      </c>
      <c r="U158" s="1134">
        <v>0</v>
      </c>
      <c r="V158" s="1134">
        <v>0</v>
      </c>
      <c r="W158" s="1134">
        <v>0</v>
      </c>
      <c r="X158" s="1135">
        <v>0</v>
      </c>
      <c r="Y158" s="799">
        <f t="shared" si="17"/>
        <v>1</v>
      </c>
      <c r="Z158" s="1136">
        <v>1</v>
      </c>
      <c r="AA158" s="1134">
        <v>1</v>
      </c>
      <c r="AB158" s="1135">
        <v>1</v>
      </c>
      <c r="AC158" s="1136">
        <v>1</v>
      </c>
      <c r="AD158" s="1134">
        <v>6</v>
      </c>
      <c r="AE158" s="1135">
        <v>1</v>
      </c>
      <c r="AF158" s="1136">
        <v>0</v>
      </c>
      <c r="AG158" s="1134">
        <v>0</v>
      </c>
      <c r="AH158" s="1138">
        <v>0</v>
      </c>
      <c r="AI158" s="1139">
        <v>1</v>
      </c>
      <c r="AJ158" s="1134">
        <v>0</v>
      </c>
      <c r="AK158" s="1136">
        <v>0</v>
      </c>
      <c r="AL158" s="1134">
        <v>0</v>
      </c>
      <c r="AM158" s="1140">
        <v>0</v>
      </c>
      <c r="AN158" s="1014" t="s">
        <v>651</v>
      </c>
    </row>
    <row r="159" spans="1:40" ht="14.25" customHeight="1">
      <c r="A159" s="1042"/>
      <c r="B159" s="151" t="s">
        <v>652</v>
      </c>
      <c r="C159" s="1941">
        <v>1</v>
      </c>
      <c r="D159" s="1141">
        <v>0</v>
      </c>
      <c r="E159" s="1141">
        <v>1</v>
      </c>
      <c r="F159" s="1141">
        <v>0</v>
      </c>
      <c r="G159" s="1141">
        <v>1</v>
      </c>
      <c r="H159" s="1141">
        <v>12</v>
      </c>
      <c r="I159" s="1141">
        <v>0</v>
      </c>
      <c r="J159" s="1141">
        <v>1</v>
      </c>
      <c r="K159" s="1141">
        <v>0</v>
      </c>
      <c r="L159" s="1141">
        <v>0</v>
      </c>
      <c r="M159" s="1142">
        <v>0</v>
      </c>
      <c r="N159" s="800">
        <f>SUM(C159:M159)</f>
        <v>16</v>
      </c>
      <c r="O159" s="1143">
        <v>1</v>
      </c>
      <c r="P159" s="1142">
        <v>0</v>
      </c>
      <c r="Q159" s="1143">
        <v>0</v>
      </c>
      <c r="R159" s="1141">
        <v>0</v>
      </c>
      <c r="S159" s="1141">
        <v>0</v>
      </c>
      <c r="T159" s="1141">
        <v>0</v>
      </c>
      <c r="U159" s="1141">
        <v>0</v>
      </c>
      <c r="V159" s="1141">
        <v>0</v>
      </c>
      <c r="W159" s="1141">
        <v>0</v>
      </c>
      <c r="X159" s="1142">
        <v>0</v>
      </c>
      <c r="Y159" s="800">
        <f t="shared" si="17"/>
        <v>1</v>
      </c>
      <c r="Z159" s="1143">
        <v>1</v>
      </c>
      <c r="AA159" s="1141">
        <v>1</v>
      </c>
      <c r="AB159" s="1142">
        <v>1</v>
      </c>
      <c r="AC159" s="1143">
        <v>1</v>
      </c>
      <c r="AD159" s="1141">
        <v>6</v>
      </c>
      <c r="AE159" s="1142">
        <v>1</v>
      </c>
      <c r="AF159" s="1143">
        <v>0</v>
      </c>
      <c r="AG159" s="1141">
        <v>0</v>
      </c>
      <c r="AH159" s="1144">
        <v>0</v>
      </c>
      <c r="AI159" s="1145">
        <v>0</v>
      </c>
      <c r="AJ159" s="1141">
        <v>0</v>
      </c>
      <c r="AK159" s="1143">
        <v>0</v>
      </c>
      <c r="AL159" s="1141">
        <v>0</v>
      </c>
      <c r="AM159" s="1146">
        <v>0</v>
      </c>
      <c r="AN159" s="151" t="s">
        <v>652</v>
      </c>
    </row>
    <row r="160" spans="1:40" ht="14.25" customHeight="1">
      <c r="A160" s="234"/>
      <c r="B160" s="1040" t="s">
        <v>653</v>
      </c>
      <c r="C160" s="819">
        <f>SUM(C156:C159)</f>
        <v>4</v>
      </c>
      <c r="D160" s="820">
        <f t="shared" ref="D160:AM160" si="30">SUM(D156:D159)</f>
        <v>0</v>
      </c>
      <c r="E160" s="820">
        <f t="shared" si="30"/>
        <v>4</v>
      </c>
      <c r="F160" s="820">
        <f t="shared" si="30"/>
        <v>0</v>
      </c>
      <c r="G160" s="820">
        <f t="shared" si="30"/>
        <v>4</v>
      </c>
      <c r="H160" s="820">
        <f t="shared" si="30"/>
        <v>84</v>
      </c>
      <c r="I160" s="820">
        <f t="shared" si="30"/>
        <v>0</v>
      </c>
      <c r="J160" s="820">
        <f t="shared" si="30"/>
        <v>4</v>
      </c>
      <c r="K160" s="820">
        <f t="shared" si="30"/>
        <v>1</v>
      </c>
      <c r="L160" s="820">
        <f t="shared" si="30"/>
        <v>3</v>
      </c>
      <c r="M160" s="821">
        <f t="shared" si="30"/>
        <v>13</v>
      </c>
      <c r="N160" s="800">
        <f t="shared" si="30"/>
        <v>117</v>
      </c>
      <c r="O160" s="822">
        <f t="shared" si="30"/>
        <v>6</v>
      </c>
      <c r="P160" s="821">
        <f t="shared" si="30"/>
        <v>0</v>
      </c>
      <c r="Q160" s="822">
        <f t="shared" si="30"/>
        <v>0</v>
      </c>
      <c r="R160" s="820">
        <f t="shared" si="30"/>
        <v>0</v>
      </c>
      <c r="S160" s="820">
        <f t="shared" si="30"/>
        <v>0</v>
      </c>
      <c r="T160" s="820">
        <f t="shared" si="30"/>
        <v>0</v>
      </c>
      <c r="U160" s="820">
        <f t="shared" si="30"/>
        <v>0</v>
      </c>
      <c r="V160" s="820">
        <f t="shared" si="30"/>
        <v>0</v>
      </c>
      <c r="W160" s="820">
        <f t="shared" si="30"/>
        <v>0</v>
      </c>
      <c r="X160" s="821">
        <f t="shared" si="30"/>
        <v>0</v>
      </c>
      <c r="Y160" s="800">
        <f t="shared" si="17"/>
        <v>6</v>
      </c>
      <c r="Z160" s="822">
        <f t="shared" si="30"/>
        <v>4</v>
      </c>
      <c r="AA160" s="820">
        <f t="shared" si="30"/>
        <v>4</v>
      </c>
      <c r="AB160" s="821">
        <f t="shared" si="30"/>
        <v>4</v>
      </c>
      <c r="AC160" s="822">
        <f t="shared" si="30"/>
        <v>4</v>
      </c>
      <c r="AD160" s="820">
        <f t="shared" si="30"/>
        <v>24</v>
      </c>
      <c r="AE160" s="821">
        <f t="shared" si="30"/>
        <v>4</v>
      </c>
      <c r="AF160" s="822">
        <f t="shared" si="30"/>
        <v>0</v>
      </c>
      <c r="AG160" s="820">
        <f t="shared" si="30"/>
        <v>0</v>
      </c>
      <c r="AH160" s="823">
        <f t="shared" si="30"/>
        <v>0</v>
      </c>
      <c r="AI160" s="824">
        <f t="shared" si="30"/>
        <v>7</v>
      </c>
      <c r="AJ160" s="820">
        <f>SUM(AJ156:AJ159)</f>
        <v>0</v>
      </c>
      <c r="AK160" s="822">
        <f t="shared" si="30"/>
        <v>0</v>
      </c>
      <c r="AL160" s="820">
        <f t="shared" si="30"/>
        <v>0</v>
      </c>
      <c r="AM160" s="825">
        <f t="shared" si="30"/>
        <v>1</v>
      </c>
      <c r="AN160" s="983" t="s">
        <v>653</v>
      </c>
    </row>
    <row r="161" spans="1:40" ht="14.25" customHeight="1" thickBot="1">
      <c r="A161" s="326" t="s">
        <v>654</v>
      </c>
      <c r="B161" s="327"/>
      <c r="C161" s="801">
        <f>SUM(C154,C155,C160)</f>
        <v>7</v>
      </c>
      <c r="D161" s="802">
        <f t="shared" ref="D161:AM161" si="31">SUM(D154,D155,D160)</f>
        <v>0</v>
      </c>
      <c r="E161" s="802">
        <f t="shared" si="31"/>
        <v>7</v>
      </c>
      <c r="F161" s="802">
        <f t="shared" si="31"/>
        <v>2</v>
      </c>
      <c r="G161" s="802">
        <f t="shared" si="31"/>
        <v>6</v>
      </c>
      <c r="H161" s="802">
        <f t="shared" si="31"/>
        <v>171</v>
      </c>
      <c r="I161" s="802">
        <f t="shared" si="31"/>
        <v>0</v>
      </c>
      <c r="J161" s="802">
        <f t="shared" si="31"/>
        <v>8</v>
      </c>
      <c r="K161" s="802">
        <f t="shared" si="31"/>
        <v>1</v>
      </c>
      <c r="L161" s="802">
        <f t="shared" si="31"/>
        <v>5</v>
      </c>
      <c r="M161" s="803">
        <f>SUM(M154,M155,M160)</f>
        <v>21</v>
      </c>
      <c r="N161" s="804">
        <f t="shared" si="31"/>
        <v>228</v>
      </c>
      <c r="O161" s="805">
        <f t="shared" si="31"/>
        <v>11</v>
      </c>
      <c r="P161" s="803">
        <f t="shared" si="31"/>
        <v>0</v>
      </c>
      <c r="Q161" s="805">
        <f t="shared" si="31"/>
        <v>0</v>
      </c>
      <c r="R161" s="802">
        <f t="shared" si="31"/>
        <v>2</v>
      </c>
      <c r="S161" s="802">
        <f t="shared" si="31"/>
        <v>2</v>
      </c>
      <c r="T161" s="802">
        <f t="shared" si="31"/>
        <v>0</v>
      </c>
      <c r="U161" s="802">
        <f t="shared" si="31"/>
        <v>0</v>
      </c>
      <c r="V161" s="802">
        <f t="shared" si="31"/>
        <v>0</v>
      </c>
      <c r="W161" s="802">
        <f t="shared" si="31"/>
        <v>2</v>
      </c>
      <c r="X161" s="803">
        <f t="shared" si="31"/>
        <v>0</v>
      </c>
      <c r="Y161" s="804">
        <f t="shared" si="17"/>
        <v>17</v>
      </c>
      <c r="Z161" s="805">
        <f t="shared" si="31"/>
        <v>9</v>
      </c>
      <c r="AA161" s="802">
        <f t="shared" si="31"/>
        <v>10</v>
      </c>
      <c r="AB161" s="803">
        <f t="shared" si="31"/>
        <v>7</v>
      </c>
      <c r="AC161" s="805">
        <f t="shared" si="31"/>
        <v>7</v>
      </c>
      <c r="AD161" s="802">
        <f t="shared" si="31"/>
        <v>39</v>
      </c>
      <c r="AE161" s="803">
        <f t="shared" si="31"/>
        <v>6</v>
      </c>
      <c r="AF161" s="805">
        <f t="shared" si="31"/>
        <v>0</v>
      </c>
      <c r="AG161" s="802">
        <f t="shared" si="31"/>
        <v>0</v>
      </c>
      <c r="AH161" s="808">
        <f t="shared" si="31"/>
        <v>1</v>
      </c>
      <c r="AI161" s="809">
        <f t="shared" si="31"/>
        <v>12</v>
      </c>
      <c r="AJ161" s="802">
        <f>SUM(AJ154,AJ155,AJ160)</f>
        <v>0</v>
      </c>
      <c r="AK161" s="805">
        <f t="shared" si="31"/>
        <v>1</v>
      </c>
      <c r="AL161" s="802">
        <f t="shared" si="31"/>
        <v>0</v>
      </c>
      <c r="AM161" s="810">
        <f t="shared" si="31"/>
        <v>2</v>
      </c>
      <c r="AN161" s="1005" t="s">
        <v>654</v>
      </c>
    </row>
    <row r="162" spans="1:40" ht="14.25" customHeight="1">
      <c r="A162" s="1042" t="s">
        <v>655</v>
      </c>
      <c r="B162" s="1044" t="s">
        <v>656</v>
      </c>
      <c r="C162" s="1940">
        <v>1</v>
      </c>
      <c r="D162" s="1134">
        <v>0</v>
      </c>
      <c r="E162" s="1134">
        <v>1</v>
      </c>
      <c r="F162" s="1134">
        <v>0</v>
      </c>
      <c r="G162" s="1134">
        <v>0</v>
      </c>
      <c r="H162" s="1134">
        <v>7</v>
      </c>
      <c r="I162" s="1134">
        <v>0</v>
      </c>
      <c r="J162" s="1134">
        <v>1</v>
      </c>
      <c r="K162" s="1134">
        <v>0</v>
      </c>
      <c r="L162" s="1134">
        <v>0</v>
      </c>
      <c r="M162" s="1135">
        <v>2</v>
      </c>
      <c r="N162" s="799">
        <f>SUM(C162:M162)</f>
        <v>12</v>
      </c>
      <c r="O162" s="1136">
        <v>1</v>
      </c>
      <c r="P162" s="1135">
        <v>0</v>
      </c>
      <c r="Q162" s="1136">
        <v>0</v>
      </c>
      <c r="R162" s="1134">
        <v>0</v>
      </c>
      <c r="S162" s="1134">
        <v>1</v>
      </c>
      <c r="T162" s="1134">
        <v>0</v>
      </c>
      <c r="U162" s="1134">
        <v>0</v>
      </c>
      <c r="V162" s="1134">
        <v>0</v>
      </c>
      <c r="W162" s="1134">
        <v>1</v>
      </c>
      <c r="X162" s="1135">
        <v>3</v>
      </c>
      <c r="Y162" s="799">
        <f t="shared" si="17"/>
        <v>6</v>
      </c>
      <c r="Z162" s="1136">
        <v>1</v>
      </c>
      <c r="AA162" s="1134">
        <v>1</v>
      </c>
      <c r="AB162" s="1135">
        <v>1</v>
      </c>
      <c r="AC162" s="1136">
        <v>1</v>
      </c>
      <c r="AD162" s="1134">
        <v>0</v>
      </c>
      <c r="AE162" s="1135">
        <v>1</v>
      </c>
      <c r="AF162" s="1136">
        <v>0</v>
      </c>
      <c r="AG162" s="1134">
        <v>0</v>
      </c>
      <c r="AH162" s="1138">
        <v>0</v>
      </c>
      <c r="AI162" s="1139">
        <v>0</v>
      </c>
      <c r="AJ162" s="1134">
        <v>0</v>
      </c>
      <c r="AK162" s="1136">
        <v>0</v>
      </c>
      <c r="AL162" s="1134">
        <v>0</v>
      </c>
      <c r="AM162" s="1140">
        <v>0</v>
      </c>
      <c r="AN162" s="1014" t="s">
        <v>656</v>
      </c>
    </row>
    <row r="163" spans="1:40" ht="14.25" customHeight="1">
      <c r="A163" s="324">
        <v>4</v>
      </c>
      <c r="B163" s="1045" t="s">
        <v>657</v>
      </c>
      <c r="C163" s="1940">
        <v>1</v>
      </c>
      <c r="D163" s="1134">
        <v>0</v>
      </c>
      <c r="E163" s="1134">
        <v>1</v>
      </c>
      <c r="F163" s="1134">
        <v>1</v>
      </c>
      <c r="G163" s="1134">
        <v>1</v>
      </c>
      <c r="H163" s="1134">
        <v>28</v>
      </c>
      <c r="I163" s="1134">
        <v>0</v>
      </c>
      <c r="J163" s="1134">
        <v>1</v>
      </c>
      <c r="K163" s="1134">
        <v>0</v>
      </c>
      <c r="L163" s="1134">
        <v>1</v>
      </c>
      <c r="M163" s="1135">
        <v>3</v>
      </c>
      <c r="N163" s="799">
        <f>SUM(C163:M163)</f>
        <v>37</v>
      </c>
      <c r="O163" s="1136">
        <v>1</v>
      </c>
      <c r="P163" s="1135">
        <v>0</v>
      </c>
      <c r="Q163" s="1136">
        <v>0</v>
      </c>
      <c r="R163" s="1134">
        <v>0</v>
      </c>
      <c r="S163" s="1134">
        <v>1</v>
      </c>
      <c r="T163" s="1134">
        <v>0</v>
      </c>
      <c r="U163" s="1134">
        <v>0</v>
      </c>
      <c r="V163" s="1134">
        <v>7</v>
      </c>
      <c r="W163" s="1134">
        <v>1</v>
      </c>
      <c r="X163" s="1135">
        <v>7</v>
      </c>
      <c r="Y163" s="799">
        <f t="shared" si="17"/>
        <v>17</v>
      </c>
      <c r="Z163" s="1136">
        <v>1</v>
      </c>
      <c r="AA163" s="1134">
        <v>1</v>
      </c>
      <c r="AB163" s="1135">
        <v>1</v>
      </c>
      <c r="AC163" s="1136">
        <v>1</v>
      </c>
      <c r="AD163" s="1134">
        <v>6</v>
      </c>
      <c r="AE163" s="1135">
        <v>1</v>
      </c>
      <c r="AF163" s="1136">
        <v>0</v>
      </c>
      <c r="AG163" s="1134">
        <v>0</v>
      </c>
      <c r="AH163" s="1138">
        <v>0</v>
      </c>
      <c r="AI163" s="1139">
        <v>1</v>
      </c>
      <c r="AJ163" s="1134">
        <v>0</v>
      </c>
      <c r="AK163" s="1136">
        <v>0</v>
      </c>
      <c r="AL163" s="1134">
        <v>0</v>
      </c>
      <c r="AM163" s="1140">
        <v>1</v>
      </c>
      <c r="AN163" s="1014" t="s">
        <v>657</v>
      </c>
    </row>
    <row r="164" spans="1:40" ht="14.25" customHeight="1">
      <c r="A164" s="1042"/>
      <c r="B164" s="1045" t="s">
        <v>658</v>
      </c>
      <c r="C164" s="1940">
        <v>1</v>
      </c>
      <c r="D164" s="1134">
        <v>0</v>
      </c>
      <c r="E164" s="1134">
        <v>1</v>
      </c>
      <c r="F164" s="1134">
        <v>0</v>
      </c>
      <c r="G164" s="1134">
        <v>1</v>
      </c>
      <c r="H164" s="1134">
        <v>14</v>
      </c>
      <c r="I164" s="1134">
        <v>0</v>
      </c>
      <c r="J164" s="1134">
        <v>1</v>
      </c>
      <c r="K164" s="1134">
        <v>0</v>
      </c>
      <c r="L164" s="1134">
        <v>0</v>
      </c>
      <c r="M164" s="1135">
        <v>2</v>
      </c>
      <c r="N164" s="799">
        <f>SUM(C164:M164)</f>
        <v>20</v>
      </c>
      <c r="O164" s="1136">
        <v>1</v>
      </c>
      <c r="P164" s="1135">
        <v>0</v>
      </c>
      <c r="Q164" s="1136">
        <v>0</v>
      </c>
      <c r="R164" s="1134">
        <v>0</v>
      </c>
      <c r="S164" s="1134">
        <v>1</v>
      </c>
      <c r="T164" s="1134">
        <v>0</v>
      </c>
      <c r="U164" s="1134">
        <v>0</v>
      </c>
      <c r="V164" s="1134">
        <v>0</v>
      </c>
      <c r="W164" s="1134">
        <v>1</v>
      </c>
      <c r="X164" s="1135">
        <v>5</v>
      </c>
      <c r="Y164" s="799">
        <f t="shared" si="17"/>
        <v>8</v>
      </c>
      <c r="Z164" s="1136">
        <v>1</v>
      </c>
      <c r="AA164" s="1134">
        <v>1</v>
      </c>
      <c r="AB164" s="1135">
        <v>1</v>
      </c>
      <c r="AC164" s="1136">
        <v>1</v>
      </c>
      <c r="AD164" s="1134">
        <v>0</v>
      </c>
      <c r="AE164" s="1135">
        <v>1</v>
      </c>
      <c r="AF164" s="1136">
        <v>0</v>
      </c>
      <c r="AG164" s="1134">
        <v>0</v>
      </c>
      <c r="AH164" s="1138">
        <v>0</v>
      </c>
      <c r="AI164" s="1139">
        <v>0</v>
      </c>
      <c r="AJ164" s="1134">
        <v>0</v>
      </c>
      <c r="AK164" s="1136">
        <v>0</v>
      </c>
      <c r="AL164" s="1134">
        <v>0</v>
      </c>
      <c r="AM164" s="1140">
        <v>0</v>
      </c>
      <c r="AN164" s="1014" t="s">
        <v>658</v>
      </c>
    </row>
    <row r="165" spans="1:40" ht="14.25" customHeight="1">
      <c r="A165" s="1042"/>
      <c r="B165" s="151" t="s">
        <v>659</v>
      </c>
      <c r="C165" s="1941">
        <v>1</v>
      </c>
      <c r="D165" s="1141">
        <v>0</v>
      </c>
      <c r="E165" s="1141">
        <v>1</v>
      </c>
      <c r="F165" s="1141">
        <v>0</v>
      </c>
      <c r="G165" s="1141">
        <v>1</v>
      </c>
      <c r="H165" s="1141">
        <v>12</v>
      </c>
      <c r="I165" s="1141">
        <v>0</v>
      </c>
      <c r="J165" s="1141">
        <v>0</v>
      </c>
      <c r="K165" s="1141">
        <v>1</v>
      </c>
      <c r="L165" s="1141">
        <v>0</v>
      </c>
      <c r="M165" s="1142">
        <v>1</v>
      </c>
      <c r="N165" s="800">
        <f>SUM(C165:M165)</f>
        <v>17</v>
      </c>
      <c r="O165" s="1143">
        <v>1</v>
      </c>
      <c r="P165" s="1142">
        <v>0</v>
      </c>
      <c r="Q165" s="1143">
        <v>0</v>
      </c>
      <c r="R165" s="1141">
        <v>0</v>
      </c>
      <c r="S165" s="1141">
        <v>1</v>
      </c>
      <c r="T165" s="1141">
        <v>0</v>
      </c>
      <c r="U165" s="1141">
        <v>0</v>
      </c>
      <c r="V165" s="1141">
        <v>0</v>
      </c>
      <c r="W165" s="1141">
        <v>1</v>
      </c>
      <c r="X165" s="1142">
        <v>3</v>
      </c>
      <c r="Y165" s="799">
        <f t="shared" si="17"/>
        <v>6</v>
      </c>
      <c r="Z165" s="1143">
        <v>1</v>
      </c>
      <c r="AA165" s="1141">
        <v>1</v>
      </c>
      <c r="AB165" s="1142">
        <v>1</v>
      </c>
      <c r="AC165" s="1143">
        <v>1</v>
      </c>
      <c r="AD165" s="1141">
        <v>6</v>
      </c>
      <c r="AE165" s="1142">
        <v>1</v>
      </c>
      <c r="AF165" s="1143">
        <v>0</v>
      </c>
      <c r="AG165" s="1141">
        <v>0</v>
      </c>
      <c r="AH165" s="1144">
        <v>0</v>
      </c>
      <c r="AI165" s="1145">
        <v>0</v>
      </c>
      <c r="AJ165" s="1141">
        <v>0</v>
      </c>
      <c r="AK165" s="1143">
        <v>0</v>
      </c>
      <c r="AL165" s="1141">
        <v>0</v>
      </c>
      <c r="AM165" s="1146">
        <v>0</v>
      </c>
      <c r="AN165" s="151" t="s">
        <v>659</v>
      </c>
    </row>
    <row r="166" spans="1:40" ht="14.25" customHeight="1" thickBot="1">
      <c r="A166" s="326" t="s">
        <v>660</v>
      </c>
      <c r="B166" s="327"/>
      <c r="C166" s="801">
        <f>SUM(C162:C165)</f>
        <v>4</v>
      </c>
      <c r="D166" s="802">
        <f t="shared" ref="D166:AM166" si="32">SUM(D162:D165)</f>
        <v>0</v>
      </c>
      <c r="E166" s="802">
        <f t="shared" si="32"/>
        <v>4</v>
      </c>
      <c r="F166" s="802">
        <f t="shared" si="32"/>
        <v>1</v>
      </c>
      <c r="G166" s="802">
        <f t="shared" si="32"/>
        <v>3</v>
      </c>
      <c r="H166" s="802">
        <f t="shared" si="32"/>
        <v>61</v>
      </c>
      <c r="I166" s="802">
        <f t="shared" si="32"/>
        <v>0</v>
      </c>
      <c r="J166" s="802">
        <f t="shared" si="32"/>
        <v>3</v>
      </c>
      <c r="K166" s="802">
        <f t="shared" si="32"/>
        <v>1</v>
      </c>
      <c r="L166" s="802">
        <f t="shared" si="32"/>
        <v>1</v>
      </c>
      <c r="M166" s="803">
        <f t="shared" si="32"/>
        <v>8</v>
      </c>
      <c r="N166" s="804">
        <f t="shared" si="32"/>
        <v>86</v>
      </c>
      <c r="O166" s="805">
        <f t="shared" si="32"/>
        <v>4</v>
      </c>
      <c r="P166" s="803">
        <f t="shared" si="32"/>
        <v>0</v>
      </c>
      <c r="Q166" s="805">
        <f t="shared" si="32"/>
        <v>0</v>
      </c>
      <c r="R166" s="802">
        <f t="shared" si="32"/>
        <v>0</v>
      </c>
      <c r="S166" s="802">
        <f t="shared" si="32"/>
        <v>4</v>
      </c>
      <c r="T166" s="802">
        <f t="shared" si="32"/>
        <v>0</v>
      </c>
      <c r="U166" s="802">
        <f t="shared" si="32"/>
        <v>0</v>
      </c>
      <c r="V166" s="802">
        <f t="shared" si="32"/>
        <v>7</v>
      </c>
      <c r="W166" s="802">
        <f t="shared" si="32"/>
        <v>4</v>
      </c>
      <c r="X166" s="803">
        <f t="shared" si="32"/>
        <v>18</v>
      </c>
      <c r="Y166" s="817">
        <f t="shared" si="17"/>
        <v>37</v>
      </c>
      <c r="Z166" s="805">
        <f t="shared" si="32"/>
        <v>4</v>
      </c>
      <c r="AA166" s="802">
        <f t="shared" si="32"/>
        <v>4</v>
      </c>
      <c r="AB166" s="803">
        <f t="shared" si="32"/>
        <v>4</v>
      </c>
      <c r="AC166" s="805">
        <f t="shared" si="32"/>
        <v>4</v>
      </c>
      <c r="AD166" s="802">
        <f t="shared" si="32"/>
        <v>12</v>
      </c>
      <c r="AE166" s="803">
        <f t="shared" si="32"/>
        <v>4</v>
      </c>
      <c r="AF166" s="805">
        <f t="shared" si="32"/>
        <v>0</v>
      </c>
      <c r="AG166" s="802">
        <f t="shared" si="32"/>
        <v>0</v>
      </c>
      <c r="AH166" s="808">
        <f t="shared" si="32"/>
        <v>0</v>
      </c>
      <c r="AI166" s="809">
        <f t="shared" si="32"/>
        <v>1</v>
      </c>
      <c r="AJ166" s="802">
        <f>SUM(AJ162:AJ165)</f>
        <v>0</v>
      </c>
      <c r="AK166" s="805">
        <f t="shared" si="32"/>
        <v>0</v>
      </c>
      <c r="AL166" s="802">
        <f t="shared" si="32"/>
        <v>0</v>
      </c>
      <c r="AM166" s="810">
        <f t="shared" si="32"/>
        <v>1</v>
      </c>
      <c r="AN166" s="1005" t="s">
        <v>660</v>
      </c>
    </row>
    <row r="167" spans="1:40" ht="14.25" customHeight="1">
      <c r="A167" s="10" t="s">
        <v>661</v>
      </c>
      <c r="B167" s="114" t="s">
        <v>662</v>
      </c>
      <c r="C167" s="1945">
        <v>1</v>
      </c>
      <c r="D167" s="1172">
        <v>0</v>
      </c>
      <c r="E167" s="1172">
        <v>1</v>
      </c>
      <c r="F167" s="1172">
        <v>1</v>
      </c>
      <c r="G167" s="1172">
        <v>1</v>
      </c>
      <c r="H167" s="1172">
        <v>35</v>
      </c>
      <c r="I167" s="1172">
        <v>0</v>
      </c>
      <c r="J167" s="1172">
        <v>1</v>
      </c>
      <c r="K167" s="1172">
        <v>0</v>
      </c>
      <c r="L167" s="1172">
        <v>1</v>
      </c>
      <c r="M167" s="1173">
        <v>2</v>
      </c>
      <c r="N167" s="826">
        <f>SUM(C167:M167)</f>
        <v>43</v>
      </c>
      <c r="O167" s="1174">
        <v>2</v>
      </c>
      <c r="P167" s="1173">
        <v>0</v>
      </c>
      <c r="Q167" s="1174">
        <v>0</v>
      </c>
      <c r="R167" s="1172">
        <v>1</v>
      </c>
      <c r="S167" s="1172">
        <v>1</v>
      </c>
      <c r="T167" s="1172">
        <v>0</v>
      </c>
      <c r="U167" s="1172">
        <v>0</v>
      </c>
      <c r="V167" s="1172">
        <v>0</v>
      </c>
      <c r="W167" s="1172">
        <v>1</v>
      </c>
      <c r="X167" s="1173">
        <v>10</v>
      </c>
      <c r="Y167" s="826">
        <f t="shared" si="17"/>
        <v>15</v>
      </c>
      <c r="Z167" s="1174">
        <v>1</v>
      </c>
      <c r="AA167" s="1172">
        <v>1</v>
      </c>
      <c r="AB167" s="1173">
        <v>1</v>
      </c>
      <c r="AC167" s="1174">
        <v>1</v>
      </c>
      <c r="AD167" s="1172">
        <v>6</v>
      </c>
      <c r="AE167" s="1173">
        <v>1</v>
      </c>
      <c r="AF167" s="1174">
        <v>0</v>
      </c>
      <c r="AG167" s="1172">
        <v>0</v>
      </c>
      <c r="AH167" s="1175">
        <v>0</v>
      </c>
      <c r="AI167" s="1176">
        <v>0</v>
      </c>
      <c r="AJ167" s="1172">
        <v>0</v>
      </c>
      <c r="AK167" s="1174">
        <v>0</v>
      </c>
      <c r="AL167" s="1172">
        <v>0</v>
      </c>
      <c r="AM167" s="1177">
        <v>0</v>
      </c>
      <c r="AN167" s="114" t="s">
        <v>662</v>
      </c>
    </row>
    <row r="168" spans="1:40" ht="14.25" customHeight="1">
      <c r="A168" s="1042" t="s">
        <v>663</v>
      </c>
      <c r="B168" s="1045" t="s">
        <v>664</v>
      </c>
      <c r="C168" s="1940">
        <v>1</v>
      </c>
      <c r="D168" s="1134">
        <v>0</v>
      </c>
      <c r="E168" s="1134">
        <v>1</v>
      </c>
      <c r="F168" s="1134">
        <v>0</v>
      </c>
      <c r="G168" s="1134">
        <v>0</v>
      </c>
      <c r="H168" s="1134">
        <v>11</v>
      </c>
      <c r="I168" s="1134">
        <v>0</v>
      </c>
      <c r="J168" s="1134">
        <v>1</v>
      </c>
      <c r="K168" s="1134">
        <v>0</v>
      </c>
      <c r="L168" s="1134">
        <v>0</v>
      </c>
      <c r="M168" s="1135">
        <v>0</v>
      </c>
      <c r="N168" s="799">
        <f>SUM(C168:M168)</f>
        <v>14</v>
      </c>
      <c r="O168" s="1136">
        <v>1</v>
      </c>
      <c r="P168" s="1135">
        <v>0</v>
      </c>
      <c r="Q168" s="1136">
        <v>0</v>
      </c>
      <c r="R168" s="1134">
        <v>0</v>
      </c>
      <c r="S168" s="1134">
        <v>1</v>
      </c>
      <c r="T168" s="1134">
        <v>0</v>
      </c>
      <c r="U168" s="1134">
        <v>0</v>
      </c>
      <c r="V168" s="1134">
        <v>0</v>
      </c>
      <c r="W168" s="1134">
        <v>1</v>
      </c>
      <c r="X168" s="1135">
        <v>0</v>
      </c>
      <c r="Y168" s="799">
        <f t="shared" si="17"/>
        <v>3</v>
      </c>
      <c r="Z168" s="1136">
        <v>1</v>
      </c>
      <c r="AA168" s="1134">
        <v>1</v>
      </c>
      <c r="AB168" s="1135">
        <v>1</v>
      </c>
      <c r="AC168" s="1136">
        <v>1</v>
      </c>
      <c r="AD168" s="1134">
        <v>0</v>
      </c>
      <c r="AE168" s="1135">
        <v>1</v>
      </c>
      <c r="AF168" s="1136">
        <v>0</v>
      </c>
      <c r="AG168" s="1134">
        <v>0</v>
      </c>
      <c r="AH168" s="1138">
        <v>0</v>
      </c>
      <c r="AI168" s="1139">
        <v>0</v>
      </c>
      <c r="AJ168" s="1134">
        <v>0</v>
      </c>
      <c r="AK168" s="1136">
        <v>0</v>
      </c>
      <c r="AL168" s="1134">
        <v>0</v>
      </c>
      <c r="AM168" s="1140">
        <v>0</v>
      </c>
      <c r="AN168" s="1014" t="s">
        <v>664</v>
      </c>
    </row>
    <row r="169" spans="1:40" ht="14.25" customHeight="1">
      <c r="A169" s="324">
        <v>8</v>
      </c>
      <c r="B169" s="1045" t="s">
        <v>665</v>
      </c>
      <c r="C169" s="1940">
        <v>1</v>
      </c>
      <c r="D169" s="1134">
        <v>0</v>
      </c>
      <c r="E169" s="1134">
        <v>1</v>
      </c>
      <c r="F169" s="1134">
        <v>0</v>
      </c>
      <c r="G169" s="1134">
        <v>2</v>
      </c>
      <c r="H169" s="1134">
        <v>7</v>
      </c>
      <c r="I169" s="1134">
        <v>0</v>
      </c>
      <c r="J169" s="1134">
        <v>1</v>
      </c>
      <c r="K169" s="1134">
        <v>0</v>
      </c>
      <c r="L169" s="1134">
        <v>0</v>
      </c>
      <c r="M169" s="1135">
        <v>1</v>
      </c>
      <c r="N169" s="799">
        <f t="shared" ref="N169:N175" si="33">SUM(C169:M169)</f>
        <v>13</v>
      </c>
      <c r="O169" s="1136">
        <v>1</v>
      </c>
      <c r="P169" s="1135">
        <v>0</v>
      </c>
      <c r="Q169" s="1136">
        <v>0</v>
      </c>
      <c r="R169" s="1134">
        <v>0</v>
      </c>
      <c r="S169" s="1134">
        <v>1</v>
      </c>
      <c r="T169" s="1134">
        <v>0</v>
      </c>
      <c r="U169" s="1134">
        <v>0</v>
      </c>
      <c r="V169" s="1134">
        <v>0</v>
      </c>
      <c r="W169" s="1134">
        <v>1</v>
      </c>
      <c r="X169" s="1135">
        <v>0</v>
      </c>
      <c r="Y169" s="799">
        <f t="shared" si="17"/>
        <v>3</v>
      </c>
      <c r="Z169" s="1136">
        <v>1</v>
      </c>
      <c r="AA169" s="1134">
        <v>1</v>
      </c>
      <c r="AB169" s="1135">
        <v>1</v>
      </c>
      <c r="AC169" s="1136">
        <v>1</v>
      </c>
      <c r="AD169" s="1134">
        <v>0</v>
      </c>
      <c r="AE169" s="1135">
        <v>1</v>
      </c>
      <c r="AF169" s="1136">
        <v>0</v>
      </c>
      <c r="AG169" s="1134">
        <v>1</v>
      </c>
      <c r="AH169" s="1138">
        <v>0</v>
      </c>
      <c r="AI169" s="1139">
        <v>0</v>
      </c>
      <c r="AJ169" s="1134">
        <v>0</v>
      </c>
      <c r="AK169" s="1136">
        <v>0</v>
      </c>
      <c r="AL169" s="1134">
        <v>0</v>
      </c>
      <c r="AM169" s="1140">
        <v>0</v>
      </c>
      <c r="AN169" s="1014" t="s">
        <v>665</v>
      </c>
    </row>
    <row r="170" spans="1:40" ht="14.25" customHeight="1">
      <c r="A170" s="1042"/>
      <c r="B170" s="1045" t="s">
        <v>666</v>
      </c>
      <c r="C170" s="1940">
        <v>1</v>
      </c>
      <c r="D170" s="1134">
        <v>0</v>
      </c>
      <c r="E170" s="1134">
        <v>1</v>
      </c>
      <c r="F170" s="1134">
        <v>0</v>
      </c>
      <c r="G170" s="1134">
        <v>1</v>
      </c>
      <c r="H170" s="1134">
        <v>10</v>
      </c>
      <c r="I170" s="1134">
        <v>0</v>
      </c>
      <c r="J170" s="1134">
        <v>1</v>
      </c>
      <c r="K170" s="1134">
        <v>0</v>
      </c>
      <c r="L170" s="1134">
        <v>0</v>
      </c>
      <c r="M170" s="1135">
        <v>1</v>
      </c>
      <c r="N170" s="799">
        <f t="shared" si="33"/>
        <v>15</v>
      </c>
      <c r="O170" s="1136">
        <v>1</v>
      </c>
      <c r="P170" s="1135">
        <v>0</v>
      </c>
      <c r="Q170" s="1136">
        <v>0</v>
      </c>
      <c r="R170" s="1134">
        <v>0</v>
      </c>
      <c r="S170" s="1134">
        <v>1</v>
      </c>
      <c r="T170" s="1134">
        <v>0</v>
      </c>
      <c r="U170" s="1134">
        <v>0</v>
      </c>
      <c r="V170" s="1134">
        <v>0</v>
      </c>
      <c r="W170" s="1134">
        <v>1</v>
      </c>
      <c r="X170" s="1135">
        <v>0</v>
      </c>
      <c r="Y170" s="799">
        <f t="shared" si="17"/>
        <v>3</v>
      </c>
      <c r="Z170" s="1136">
        <v>1</v>
      </c>
      <c r="AA170" s="1134">
        <v>1</v>
      </c>
      <c r="AB170" s="1135">
        <v>1</v>
      </c>
      <c r="AC170" s="1136">
        <v>1</v>
      </c>
      <c r="AD170" s="1134">
        <v>0</v>
      </c>
      <c r="AE170" s="1135">
        <v>1</v>
      </c>
      <c r="AF170" s="1136">
        <v>0</v>
      </c>
      <c r="AG170" s="1134">
        <v>0</v>
      </c>
      <c r="AH170" s="1138">
        <v>0</v>
      </c>
      <c r="AI170" s="1139">
        <v>0</v>
      </c>
      <c r="AJ170" s="1134">
        <v>0</v>
      </c>
      <c r="AK170" s="1136">
        <v>0</v>
      </c>
      <c r="AL170" s="1134">
        <v>0</v>
      </c>
      <c r="AM170" s="1140">
        <v>0</v>
      </c>
      <c r="AN170" s="1014" t="s">
        <v>666</v>
      </c>
    </row>
    <row r="171" spans="1:40" ht="14.25" customHeight="1">
      <c r="A171" s="1042"/>
      <c r="B171" s="1045" t="s">
        <v>667</v>
      </c>
      <c r="C171" s="1940">
        <v>1</v>
      </c>
      <c r="D171" s="1134">
        <v>0</v>
      </c>
      <c r="E171" s="1134">
        <v>1</v>
      </c>
      <c r="F171" s="1134">
        <v>0</v>
      </c>
      <c r="G171" s="1134">
        <v>0</v>
      </c>
      <c r="H171" s="1134">
        <v>12</v>
      </c>
      <c r="I171" s="1134">
        <v>0</v>
      </c>
      <c r="J171" s="1134">
        <v>1</v>
      </c>
      <c r="K171" s="1134">
        <v>0</v>
      </c>
      <c r="L171" s="1134">
        <v>0</v>
      </c>
      <c r="M171" s="1135">
        <v>0</v>
      </c>
      <c r="N171" s="799">
        <f t="shared" si="33"/>
        <v>15</v>
      </c>
      <c r="O171" s="1136">
        <v>1</v>
      </c>
      <c r="P171" s="1135">
        <v>0</v>
      </c>
      <c r="Q171" s="1136">
        <v>0</v>
      </c>
      <c r="R171" s="1134">
        <v>0</v>
      </c>
      <c r="S171" s="1134">
        <v>1</v>
      </c>
      <c r="T171" s="1134">
        <v>0</v>
      </c>
      <c r="U171" s="1134">
        <v>0</v>
      </c>
      <c r="V171" s="1134">
        <v>0</v>
      </c>
      <c r="W171" s="1134">
        <v>1</v>
      </c>
      <c r="X171" s="1135">
        <v>0</v>
      </c>
      <c r="Y171" s="799">
        <f t="shared" si="17"/>
        <v>3</v>
      </c>
      <c r="Z171" s="1136">
        <v>1</v>
      </c>
      <c r="AA171" s="1134">
        <v>1</v>
      </c>
      <c r="AB171" s="1135">
        <v>1</v>
      </c>
      <c r="AC171" s="1136">
        <v>1</v>
      </c>
      <c r="AD171" s="1134">
        <v>0</v>
      </c>
      <c r="AE171" s="1135">
        <v>1</v>
      </c>
      <c r="AF171" s="1136">
        <v>0</v>
      </c>
      <c r="AG171" s="1134">
        <v>0</v>
      </c>
      <c r="AH171" s="1138">
        <v>0</v>
      </c>
      <c r="AI171" s="1139">
        <v>0</v>
      </c>
      <c r="AJ171" s="1134">
        <v>0</v>
      </c>
      <c r="AK171" s="1136">
        <v>0</v>
      </c>
      <c r="AL171" s="1134">
        <v>0</v>
      </c>
      <c r="AM171" s="1140">
        <v>0</v>
      </c>
      <c r="AN171" s="1014" t="s">
        <v>667</v>
      </c>
    </row>
    <row r="172" spans="1:40" ht="14.25" customHeight="1">
      <c r="A172" s="1042"/>
      <c r="B172" s="1045" t="s">
        <v>668</v>
      </c>
      <c r="C172" s="1940">
        <v>1</v>
      </c>
      <c r="D172" s="1134">
        <v>0</v>
      </c>
      <c r="E172" s="1134">
        <v>1</v>
      </c>
      <c r="F172" s="1134">
        <v>0</v>
      </c>
      <c r="G172" s="1134">
        <v>0</v>
      </c>
      <c r="H172" s="1134">
        <v>15</v>
      </c>
      <c r="I172" s="1134">
        <v>0</v>
      </c>
      <c r="J172" s="1134">
        <v>1</v>
      </c>
      <c r="K172" s="1134">
        <v>0</v>
      </c>
      <c r="L172" s="1134">
        <v>1</v>
      </c>
      <c r="M172" s="1135">
        <v>1</v>
      </c>
      <c r="N172" s="799">
        <f t="shared" si="33"/>
        <v>20</v>
      </c>
      <c r="O172" s="1136">
        <v>1</v>
      </c>
      <c r="P172" s="1135">
        <v>0</v>
      </c>
      <c r="Q172" s="1136">
        <v>0</v>
      </c>
      <c r="R172" s="1134">
        <v>0</v>
      </c>
      <c r="S172" s="1134">
        <v>1</v>
      </c>
      <c r="T172" s="1134">
        <v>0</v>
      </c>
      <c r="U172" s="1134">
        <v>0</v>
      </c>
      <c r="V172" s="1134">
        <v>0</v>
      </c>
      <c r="W172" s="1134">
        <v>1</v>
      </c>
      <c r="X172" s="1135">
        <v>0</v>
      </c>
      <c r="Y172" s="799">
        <f t="shared" si="17"/>
        <v>3</v>
      </c>
      <c r="Z172" s="1136">
        <v>1</v>
      </c>
      <c r="AA172" s="1134">
        <v>1</v>
      </c>
      <c r="AB172" s="1135">
        <v>1</v>
      </c>
      <c r="AC172" s="1136">
        <v>1</v>
      </c>
      <c r="AD172" s="1134">
        <v>6</v>
      </c>
      <c r="AE172" s="1135">
        <v>1</v>
      </c>
      <c r="AF172" s="1136">
        <v>0</v>
      </c>
      <c r="AG172" s="1134">
        <v>0</v>
      </c>
      <c r="AH172" s="1138">
        <v>0</v>
      </c>
      <c r="AI172" s="1139">
        <v>0</v>
      </c>
      <c r="AJ172" s="1134">
        <v>0</v>
      </c>
      <c r="AK172" s="1136">
        <v>0</v>
      </c>
      <c r="AL172" s="1134">
        <v>0</v>
      </c>
      <c r="AM172" s="1140">
        <v>0</v>
      </c>
      <c r="AN172" s="1014" t="s">
        <v>668</v>
      </c>
    </row>
    <row r="173" spans="1:40" ht="14.25" customHeight="1">
      <c r="A173" s="1042"/>
      <c r="B173" s="1045" t="s">
        <v>669</v>
      </c>
      <c r="C173" s="1940">
        <v>1</v>
      </c>
      <c r="D173" s="1134">
        <v>0</v>
      </c>
      <c r="E173" s="1134">
        <v>1</v>
      </c>
      <c r="F173" s="1134">
        <v>0</v>
      </c>
      <c r="G173" s="1134">
        <v>1</v>
      </c>
      <c r="H173" s="1134">
        <v>10</v>
      </c>
      <c r="I173" s="1134">
        <v>0</v>
      </c>
      <c r="J173" s="1134">
        <v>1</v>
      </c>
      <c r="K173" s="1134">
        <v>0</v>
      </c>
      <c r="L173" s="1134">
        <v>0</v>
      </c>
      <c r="M173" s="1135">
        <v>1</v>
      </c>
      <c r="N173" s="799">
        <f t="shared" si="33"/>
        <v>15</v>
      </c>
      <c r="O173" s="1136">
        <v>2</v>
      </c>
      <c r="P173" s="1135">
        <v>0</v>
      </c>
      <c r="Q173" s="1136">
        <v>0</v>
      </c>
      <c r="R173" s="1134">
        <v>0</v>
      </c>
      <c r="S173" s="1134">
        <v>1</v>
      </c>
      <c r="T173" s="1134">
        <v>0</v>
      </c>
      <c r="U173" s="1134">
        <v>0</v>
      </c>
      <c r="V173" s="1134">
        <v>4</v>
      </c>
      <c r="W173" s="1134">
        <v>1</v>
      </c>
      <c r="X173" s="1135">
        <v>0</v>
      </c>
      <c r="Y173" s="799">
        <f t="shared" si="17"/>
        <v>8</v>
      </c>
      <c r="Z173" s="1136">
        <v>1</v>
      </c>
      <c r="AA173" s="1134">
        <v>1</v>
      </c>
      <c r="AB173" s="1135">
        <v>1</v>
      </c>
      <c r="AC173" s="1136">
        <v>1</v>
      </c>
      <c r="AD173" s="1134">
        <v>0</v>
      </c>
      <c r="AE173" s="1135">
        <v>1</v>
      </c>
      <c r="AF173" s="1136">
        <v>0</v>
      </c>
      <c r="AG173" s="1134">
        <v>0</v>
      </c>
      <c r="AH173" s="1138">
        <v>0</v>
      </c>
      <c r="AI173" s="1139">
        <v>0</v>
      </c>
      <c r="AJ173" s="1134">
        <v>0</v>
      </c>
      <c r="AK173" s="1136">
        <v>0</v>
      </c>
      <c r="AL173" s="1134">
        <v>0</v>
      </c>
      <c r="AM173" s="1140">
        <v>0</v>
      </c>
      <c r="AN173" s="1014" t="s">
        <v>669</v>
      </c>
    </row>
    <row r="174" spans="1:40" ht="14.25" customHeight="1">
      <c r="A174" s="1042"/>
      <c r="B174" s="1045" t="s">
        <v>670</v>
      </c>
      <c r="C174" s="1940">
        <v>1</v>
      </c>
      <c r="D174" s="1134">
        <v>0</v>
      </c>
      <c r="E174" s="1134">
        <v>1</v>
      </c>
      <c r="F174" s="1134">
        <v>0</v>
      </c>
      <c r="G174" s="1134">
        <v>0</v>
      </c>
      <c r="H174" s="1134">
        <v>13</v>
      </c>
      <c r="I174" s="1134">
        <v>0</v>
      </c>
      <c r="J174" s="1134">
        <v>1</v>
      </c>
      <c r="K174" s="1134">
        <v>1</v>
      </c>
      <c r="L174" s="1134">
        <v>0</v>
      </c>
      <c r="M174" s="1135">
        <v>1</v>
      </c>
      <c r="N174" s="799">
        <f t="shared" si="33"/>
        <v>18</v>
      </c>
      <c r="O174" s="1136">
        <v>1</v>
      </c>
      <c r="P174" s="1135">
        <v>0</v>
      </c>
      <c r="Q174" s="1136">
        <v>0</v>
      </c>
      <c r="R174" s="1134">
        <v>0</v>
      </c>
      <c r="S174" s="1134">
        <v>1</v>
      </c>
      <c r="T174" s="1134">
        <v>0</v>
      </c>
      <c r="U174" s="1134">
        <v>0</v>
      </c>
      <c r="V174" s="1134">
        <v>0</v>
      </c>
      <c r="W174" s="1134">
        <v>1</v>
      </c>
      <c r="X174" s="1135">
        <v>0</v>
      </c>
      <c r="Y174" s="799">
        <f t="shared" si="17"/>
        <v>3</v>
      </c>
      <c r="Z174" s="1136">
        <v>1</v>
      </c>
      <c r="AA174" s="1134">
        <v>1</v>
      </c>
      <c r="AB174" s="1135">
        <v>1</v>
      </c>
      <c r="AC174" s="1136">
        <v>1</v>
      </c>
      <c r="AD174" s="1134">
        <v>0</v>
      </c>
      <c r="AE174" s="1135">
        <v>1</v>
      </c>
      <c r="AF174" s="1136">
        <v>0</v>
      </c>
      <c r="AG174" s="1134">
        <v>0</v>
      </c>
      <c r="AH174" s="1138">
        <v>0</v>
      </c>
      <c r="AI174" s="1139">
        <v>2</v>
      </c>
      <c r="AJ174" s="1134">
        <v>0</v>
      </c>
      <c r="AK174" s="1136">
        <v>0</v>
      </c>
      <c r="AL174" s="1134">
        <v>0</v>
      </c>
      <c r="AM174" s="1140">
        <v>0</v>
      </c>
      <c r="AN174" s="1014" t="s">
        <v>670</v>
      </c>
    </row>
    <row r="175" spans="1:40" ht="14.25" customHeight="1">
      <c r="A175" s="1042"/>
      <c r="B175" s="1045" t="s">
        <v>671</v>
      </c>
      <c r="C175" s="1941">
        <v>1</v>
      </c>
      <c r="D175" s="1141">
        <v>0</v>
      </c>
      <c r="E175" s="1141">
        <v>1</v>
      </c>
      <c r="F175" s="1141">
        <v>0</v>
      </c>
      <c r="G175" s="1141">
        <v>1</v>
      </c>
      <c r="H175" s="1141">
        <v>8</v>
      </c>
      <c r="I175" s="1141">
        <v>0</v>
      </c>
      <c r="J175" s="1141">
        <v>1</v>
      </c>
      <c r="K175" s="1141">
        <v>0</v>
      </c>
      <c r="L175" s="1141">
        <v>0</v>
      </c>
      <c r="M175" s="1142">
        <v>0</v>
      </c>
      <c r="N175" s="800">
        <f t="shared" si="33"/>
        <v>12</v>
      </c>
      <c r="O175" s="1143">
        <v>1</v>
      </c>
      <c r="P175" s="1142">
        <v>0</v>
      </c>
      <c r="Q175" s="1143">
        <v>0</v>
      </c>
      <c r="R175" s="1141">
        <v>0</v>
      </c>
      <c r="S175" s="1141">
        <v>1</v>
      </c>
      <c r="T175" s="1141">
        <v>0</v>
      </c>
      <c r="U175" s="1141">
        <v>0</v>
      </c>
      <c r="V175" s="1141">
        <v>4</v>
      </c>
      <c r="W175" s="1141">
        <v>1</v>
      </c>
      <c r="X175" s="1142">
        <v>0</v>
      </c>
      <c r="Y175" s="800">
        <f t="shared" si="17"/>
        <v>7</v>
      </c>
      <c r="Z175" s="1143">
        <v>1</v>
      </c>
      <c r="AA175" s="1141">
        <v>1</v>
      </c>
      <c r="AB175" s="1142">
        <v>1</v>
      </c>
      <c r="AC175" s="1143">
        <v>1</v>
      </c>
      <c r="AD175" s="1141">
        <v>0</v>
      </c>
      <c r="AE175" s="1142">
        <v>1</v>
      </c>
      <c r="AF175" s="1143">
        <v>0</v>
      </c>
      <c r="AG175" s="1141">
        <v>0</v>
      </c>
      <c r="AH175" s="1144">
        <v>0</v>
      </c>
      <c r="AI175" s="1145">
        <v>0</v>
      </c>
      <c r="AJ175" s="1141">
        <v>0</v>
      </c>
      <c r="AK175" s="1143">
        <v>0</v>
      </c>
      <c r="AL175" s="1141">
        <v>0</v>
      </c>
      <c r="AM175" s="1146">
        <v>0</v>
      </c>
      <c r="AN175" s="151" t="s">
        <v>671</v>
      </c>
    </row>
    <row r="176" spans="1:40" ht="14.25" customHeight="1">
      <c r="A176" s="234"/>
      <c r="B176" s="1041" t="s">
        <v>672</v>
      </c>
      <c r="C176" s="819">
        <f>SUM(C168:C175)</f>
        <v>8</v>
      </c>
      <c r="D176" s="820">
        <f t="shared" ref="D176:AM176" si="34">SUM(D168:D175)</f>
        <v>0</v>
      </c>
      <c r="E176" s="820">
        <f t="shared" si="34"/>
        <v>8</v>
      </c>
      <c r="F176" s="820">
        <f t="shared" si="34"/>
        <v>0</v>
      </c>
      <c r="G176" s="820">
        <f t="shared" si="34"/>
        <v>5</v>
      </c>
      <c r="H176" s="820">
        <f t="shared" si="34"/>
        <v>86</v>
      </c>
      <c r="I176" s="820">
        <f t="shared" si="34"/>
        <v>0</v>
      </c>
      <c r="J176" s="820">
        <f t="shared" si="34"/>
        <v>8</v>
      </c>
      <c r="K176" s="820">
        <f t="shared" si="34"/>
        <v>1</v>
      </c>
      <c r="L176" s="820">
        <f t="shared" si="34"/>
        <v>1</v>
      </c>
      <c r="M176" s="821">
        <f t="shared" si="34"/>
        <v>5</v>
      </c>
      <c r="N176" s="800">
        <f>SUM(N168:N175)</f>
        <v>122</v>
      </c>
      <c r="O176" s="822">
        <f t="shared" si="34"/>
        <v>9</v>
      </c>
      <c r="P176" s="821">
        <f t="shared" si="34"/>
        <v>0</v>
      </c>
      <c r="Q176" s="822">
        <f t="shared" si="34"/>
        <v>0</v>
      </c>
      <c r="R176" s="820">
        <f t="shared" si="34"/>
        <v>0</v>
      </c>
      <c r="S176" s="820">
        <f t="shared" si="34"/>
        <v>8</v>
      </c>
      <c r="T176" s="820">
        <f t="shared" si="34"/>
        <v>0</v>
      </c>
      <c r="U176" s="820">
        <f t="shared" si="34"/>
        <v>0</v>
      </c>
      <c r="V176" s="820">
        <f t="shared" si="34"/>
        <v>8</v>
      </c>
      <c r="W176" s="820">
        <f t="shared" si="34"/>
        <v>8</v>
      </c>
      <c r="X176" s="821">
        <f t="shared" si="34"/>
        <v>0</v>
      </c>
      <c r="Y176" s="800">
        <f t="shared" si="17"/>
        <v>33</v>
      </c>
      <c r="Z176" s="822">
        <f t="shared" si="34"/>
        <v>8</v>
      </c>
      <c r="AA176" s="820">
        <f t="shared" si="34"/>
        <v>8</v>
      </c>
      <c r="AB176" s="821">
        <f t="shared" si="34"/>
        <v>8</v>
      </c>
      <c r="AC176" s="822">
        <f t="shared" si="34"/>
        <v>8</v>
      </c>
      <c r="AD176" s="820">
        <f t="shared" si="34"/>
        <v>6</v>
      </c>
      <c r="AE176" s="821">
        <f t="shared" si="34"/>
        <v>8</v>
      </c>
      <c r="AF176" s="822">
        <f t="shared" si="34"/>
        <v>0</v>
      </c>
      <c r="AG176" s="820">
        <f t="shared" si="34"/>
        <v>1</v>
      </c>
      <c r="AH176" s="823">
        <f t="shared" si="34"/>
        <v>0</v>
      </c>
      <c r="AI176" s="824">
        <f t="shared" si="34"/>
        <v>2</v>
      </c>
      <c r="AJ176" s="820">
        <f>SUM(AJ168:AJ175)</f>
        <v>0</v>
      </c>
      <c r="AK176" s="822">
        <f t="shared" si="34"/>
        <v>0</v>
      </c>
      <c r="AL176" s="820">
        <f t="shared" si="34"/>
        <v>0</v>
      </c>
      <c r="AM176" s="825">
        <f t="shared" si="34"/>
        <v>0</v>
      </c>
      <c r="AN176" s="983" t="s">
        <v>672</v>
      </c>
    </row>
    <row r="177" spans="1:40" ht="14.25" customHeight="1" thickBot="1">
      <c r="A177" s="326" t="s">
        <v>673</v>
      </c>
      <c r="B177" s="327"/>
      <c r="C177" s="801">
        <f>SUM(C167,C176)</f>
        <v>9</v>
      </c>
      <c r="D177" s="802">
        <f t="shared" ref="D177:AM177" si="35">SUM(D167,D176)</f>
        <v>0</v>
      </c>
      <c r="E177" s="802">
        <f t="shared" si="35"/>
        <v>9</v>
      </c>
      <c r="F177" s="802">
        <f t="shared" si="35"/>
        <v>1</v>
      </c>
      <c r="G177" s="802">
        <f t="shared" si="35"/>
        <v>6</v>
      </c>
      <c r="H177" s="802">
        <f t="shared" si="35"/>
        <v>121</v>
      </c>
      <c r="I177" s="802">
        <f t="shared" si="35"/>
        <v>0</v>
      </c>
      <c r="J177" s="802">
        <f t="shared" si="35"/>
        <v>9</v>
      </c>
      <c r="K177" s="802">
        <f t="shared" si="35"/>
        <v>1</v>
      </c>
      <c r="L177" s="802">
        <f t="shared" si="35"/>
        <v>2</v>
      </c>
      <c r="M177" s="803">
        <f t="shared" si="35"/>
        <v>7</v>
      </c>
      <c r="N177" s="804">
        <f t="shared" si="35"/>
        <v>165</v>
      </c>
      <c r="O177" s="805">
        <f t="shared" si="35"/>
        <v>11</v>
      </c>
      <c r="P177" s="803">
        <f t="shared" si="35"/>
        <v>0</v>
      </c>
      <c r="Q177" s="805">
        <f t="shared" si="35"/>
        <v>0</v>
      </c>
      <c r="R177" s="802">
        <f t="shared" si="35"/>
        <v>1</v>
      </c>
      <c r="S177" s="802">
        <f t="shared" si="35"/>
        <v>9</v>
      </c>
      <c r="T177" s="802">
        <f t="shared" si="35"/>
        <v>0</v>
      </c>
      <c r="U177" s="802">
        <f t="shared" si="35"/>
        <v>0</v>
      </c>
      <c r="V177" s="802">
        <f t="shared" si="35"/>
        <v>8</v>
      </c>
      <c r="W177" s="802">
        <f t="shared" si="35"/>
        <v>9</v>
      </c>
      <c r="X177" s="803">
        <f t="shared" si="35"/>
        <v>10</v>
      </c>
      <c r="Y177" s="804">
        <f t="shared" si="17"/>
        <v>48</v>
      </c>
      <c r="Z177" s="805">
        <f t="shared" si="35"/>
        <v>9</v>
      </c>
      <c r="AA177" s="802">
        <f t="shared" si="35"/>
        <v>9</v>
      </c>
      <c r="AB177" s="803">
        <f t="shared" si="35"/>
        <v>9</v>
      </c>
      <c r="AC177" s="805">
        <f t="shared" si="35"/>
        <v>9</v>
      </c>
      <c r="AD177" s="802">
        <f t="shared" si="35"/>
        <v>12</v>
      </c>
      <c r="AE177" s="803">
        <f t="shared" si="35"/>
        <v>9</v>
      </c>
      <c r="AF177" s="805">
        <f t="shared" si="35"/>
        <v>0</v>
      </c>
      <c r="AG177" s="802">
        <f t="shared" si="35"/>
        <v>1</v>
      </c>
      <c r="AH177" s="808">
        <f t="shared" si="35"/>
        <v>0</v>
      </c>
      <c r="AI177" s="809">
        <f t="shared" si="35"/>
        <v>2</v>
      </c>
      <c r="AJ177" s="802">
        <f>SUM(AJ167,AJ176)</f>
        <v>0</v>
      </c>
      <c r="AK177" s="805">
        <f t="shared" si="35"/>
        <v>0</v>
      </c>
      <c r="AL177" s="802">
        <f t="shared" si="35"/>
        <v>0</v>
      </c>
      <c r="AM177" s="810">
        <f t="shared" si="35"/>
        <v>0</v>
      </c>
      <c r="AN177" s="1005" t="s">
        <v>673</v>
      </c>
    </row>
    <row r="178" spans="1:40" ht="14.25" customHeight="1">
      <c r="A178" s="1042" t="s">
        <v>674</v>
      </c>
      <c r="B178" s="1044" t="s">
        <v>675</v>
      </c>
      <c r="C178" s="1940">
        <v>1</v>
      </c>
      <c r="D178" s="1134">
        <v>0</v>
      </c>
      <c r="E178" s="1134">
        <v>1</v>
      </c>
      <c r="F178" s="1134">
        <v>0</v>
      </c>
      <c r="G178" s="1134">
        <v>2</v>
      </c>
      <c r="H178" s="1134">
        <v>9</v>
      </c>
      <c r="I178" s="1134">
        <v>0</v>
      </c>
      <c r="J178" s="1134">
        <v>1</v>
      </c>
      <c r="K178" s="1134">
        <v>0</v>
      </c>
      <c r="L178" s="1134">
        <v>1</v>
      </c>
      <c r="M178" s="1135">
        <v>2</v>
      </c>
      <c r="N178" s="799">
        <f>SUM(C178:M178)</f>
        <v>17</v>
      </c>
      <c r="O178" s="1136">
        <v>1</v>
      </c>
      <c r="P178" s="1135">
        <v>0</v>
      </c>
      <c r="Q178" s="1136">
        <v>0</v>
      </c>
      <c r="R178" s="1134">
        <v>0</v>
      </c>
      <c r="S178" s="1134">
        <v>1</v>
      </c>
      <c r="T178" s="1134">
        <v>0</v>
      </c>
      <c r="U178" s="1134">
        <v>0</v>
      </c>
      <c r="V178" s="1134">
        <v>0</v>
      </c>
      <c r="W178" s="1134">
        <v>1</v>
      </c>
      <c r="X178" s="1135">
        <v>4</v>
      </c>
      <c r="Y178" s="799">
        <f t="shared" si="17"/>
        <v>7</v>
      </c>
      <c r="Z178" s="1136">
        <v>1</v>
      </c>
      <c r="AA178" s="1134">
        <v>1</v>
      </c>
      <c r="AB178" s="1135">
        <v>1</v>
      </c>
      <c r="AC178" s="1136">
        <v>1</v>
      </c>
      <c r="AD178" s="1134">
        <v>6</v>
      </c>
      <c r="AE178" s="1135">
        <v>1</v>
      </c>
      <c r="AF178" s="1136">
        <v>0</v>
      </c>
      <c r="AG178" s="1134">
        <v>0</v>
      </c>
      <c r="AH178" s="1138">
        <v>0</v>
      </c>
      <c r="AI178" s="1139">
        <v>0</v>
      </c>
      <c r="AJ178" s="1134">
        <v>0</v>
      </c>
      <c r="AK178" s="1136">
        <v>0</v>
      </c>
      <c r="AL178" s="1134">
        <v>0</v>
      </c>
      <c r="AM178" s="1140">
        <v>0</v>
      </c>
      <c r="AN178" s="1014" t="s">
        <v>675</v>
      </c>
    </row>
    <row r="179" spans="1:40" ht="14.25" customHeight="1">
      <c r="A179" s="324">
        <v>2</v>
      </c>
      <c r="B179" s="151" t="s">
        <v>676</v>
      </c>
      <c r="C179" s="1941">
        <v>1</v>
      </c>
      <c r="D179" s="1141">
        <v>0</v>
      </c>
      <c r="E179" s="1141">
        <v>1</v>
      </c>
      <c r="F179" s="1141">
        <v>0</v>
      </c>
      <c r="G179" s="1141">
        <v>0</v>
      </c>
      <c r="H179" s="1141">
        <v>11</v>
      </c>
      <c r="I179" s="1141">
        <v>0</v>
      </c>
      <c r="J179" s="1141">
        <v>1</v>
      </c>
      <c r="K179" s="1141">
        <v>0</v>
      </c>
      <c r="L179" s="1141">
        <v>0</v>
      </c>
      <c r="M179" s="1142">
        <v>0</v>
      </c>
      <c r="N179" s="800">
        <f>SUM(C179:M179)</f>
        <v>14</v>
      </c>
      <c r="O179" s="1143">
        <v>1</v>
      </c>
      <c r="P179" s="1142">
        <v>0</v>
      </c>
      <c r="Q179" s="1143">
        <v>0</v>
      </c>
      <c r="R179" s="1141">
        <v>0</v>
      </c>
      <c r="S179" s="1141">
        <v>1</v>
      </c>
      <c r="T179" s="1141">
        <v>0</v>
      </c>
      <c r="U179" s="1141">
        <v>0</v>
      </c>
      <c r="V179" s="1141">
        <v>0</v>
      </c>
      <c r="W179" s="1141">
        <v>1</v>
      </c>
      <c r="X179" s="1142">
        <v>4</v>
      </c>
      <c r="Y179" s="800">
        <f t="shared" ref="Y179:Y180" si="36">SUM(O179:X179)</f>
        <v>7</v>
      </c>
      <c r="Z179" s="1143">
        <v>1</v>
      </c>
      <c r="AA179" s="1141">
        <v>1</v>
      </c>
      <c r="AB179" s="1142">
        <v>1</v>
      </c>
      <c r="AC179" s="1143">
        <v>1</v>
      </c>
      <c r="AD179" s="1141">
        <v>6</v>
      </c>
      <c r="AE179" s="1142">
        <v>1</v>
      </c>
      <c r="AF179" s="1143">
        <v>0</v>
      </c>
      <c r="AG179" s="1141">
        <v>0</v>
      </c>
      <c r="AH179" s="1144">
        <v>0</v>
      </c>
      <c r="AI179" s="1145">
        <v>0</v>
      </c>
      <c r="AJ179" s="1141">
        <v>0</v>
      </c>
      <c r="AK179" s="1143">
        <v>0</v>
      </c>
      <c r="AL179" s="1141">
        <v>0</v>
      </c>
      <c r="AM179" s="1146">
        <v>0</v>
      </c>
      <c r="AN179" s="151" t="s">
        <v>676</v>
      </c>
    </row>
    <row r="180" spans="1:40" s="302" customFormat="1" ht="14.25" customHeight="1" thickBot="1">
      <c r="A180" s="1973" t="s">
        <v>677</v>
      </c>
      <c r="B180" s="1974"/>
      <c r="C180" s="827">
        <f>SUM(C178:C179)</f>
        <v>2</v>
      </c>
      <c r="D180" s="828">
        <f t="shared" ref="D180:AM180" si="37">SUM(D178:D179)</f>
        <v>0</v>
      </c>
      <c r="E180" s="828">
        <f t="shared" si="37"/>
        <v>2</v>
      </c>
      <c r="F180" s="828">
        <f t="shared" si="37"/>
        <v>0</v>
      </c>
      <c r="G180" s="828">
        <f t="shared" si="37"/>
        <v>2</v>
      </c>
      <c r="H180" s="828">
        <f t="shared" si="37"/>
        <v>20</v>
      </c>
      <c r="I180" s="828">
        <f t="shared" si="37"/>
        <v>0</v>
      </c>
      <c r="J180" s="828">
        <f t="shared" si="37"/>
        <v>2</v>
      </c>
      <c r="K180" s="828">
        <f t="shared" si="37"/>
        <v>0</v>
      </c>
      <c r="L180" s="828">
        <f t="shared" si="37"/>
        <v>1</v>
      </c>
      <c r="M180" s="829">
        <f t="shared" si="37"/>
        <v>2</v>
      </c>
      <c r="N180" s="830">
        <f t="shared" si="37"/>
        <v>31</v>
      </c>
      <c r="O180" s="831">
        <f t="shared" si="37"/>
        <v>2</v>
      </c>
      <c r="P180" s="829">
        <f t="shared" si="37"/>
        <v>0</v>
      </c>
      <c r="Q180" s="831">
        <f t="shared" si="37"/>
        <v>0</v>
      </c>
      <c r="R180" s="828">
        <f t="shared" si="37"/>
        <v>0</v>
      </c>
      <c r="S180" s="828">
        <f t="shared" si="37"/>
        <v>2</v>
      </c>
      <c r="T180" s="828">
        <f t="shared" si="37"/>
        <v>0</v>
      </c>
      <c r="U180" s="828">
        <f t="shared" si="37"/>
        <v>0</v>
      </c>
      <c r="V180" s="828">
        <f t="shared" si="37"/>
        <v>0</v>
      </c>
      <c r="W180" s="828">
        <f t="shared" si="37"/>
        <v>2</v>
      </c>
      <c r="X180" s="829">
        <f t="shared" si="37"/>
        <v>8</v>
      </c>
      <c r="Y180" s="830">
        <f t="shared" si="36"/>
        <v>14</v>
      </c>
      <c r="Z180" s="831">
        <f t="shared" si="37"/>
        <v>2</v>
      </c>
      <c r="AA180" s="828">
        <f t="shared" si="37"/>
        <v>2</v>
      </c>
      <c r="AB180" s="829">
        <f t="shared" si="37"/>
        <v>2</v>
      </c>
      <c r="AC180" s="831">
        <f t="shared" si="37"/>
        <v>2</v>
      </c>
      <c r="AD180" s="828">
        <f t="shared" si="37"/>
        <v>12</v>
      </c>
      <c r="AE180" s="829">
        <f t="shared" si="37"/>
        <v>2</v>
      </c>
      <c r="AF180" s="831">
        <f t="shared" si="37"/>
        <v>0</v>
      </c>
      <c r="AG180" s="828">
        <f t="shared" si="37"/>
        <v>0</v>
      </c>
      <c r="AH180" s="832">
        <f t="shared" si="37"/>
        <v>0</v>
      </c>
      <c r="AI180" s="833">
        <f t="shared" si="37"/>
        <v>0</v>
      </c>
      <c r="AJ180" s="828">
        <f>SUM(AJ178:AJ179)</f>
        <v>0</v>
      </c>
      <c r="AK180" s="831">
        <f t="shared" si="37"/>
        <v>0</v>
      </c>
      <c r="AL180" s="828">
        <f t="shared" si="37"/>
        <v>0</v>
      </c>
      <c r="AM180" s="834">
        <f t="shared" si="37"/>
        <v>0</v>
      </c>
      <c r="AN180" s="1005" t="s">
        <v>677</v>
      </c>
    </row>
    <row r="181" spans="1:40" s="302" customFormat="1" ht="14.25" customHeight="1" thickBot="1">
      <c r="A181" s="1975" t="s">
        <v>678</v>
      </c>
      <c r="B181" s="1976"/>
      <c r="C181" s="827">
        <f t="shared" ref="C181:AM181" si="38">SUM(C40,C74,C83,C97,C112,C121,C130,C140,C148)</f>
        <v>116</v>
      </c>
      <c r="D181" s="828">
        <f t="shared" si="38"/>
        <v>4</v>
      </c>
      <c r="E181" s="828">
        <f t="shared" si="38"/>
        <v>130</v>
      </c>
      <c r="F181" s="828">
        <f t="shared" si="38"/>
        <v>22</v>
      </c>
      <c r="G181" s="828">
        <f t="shared" si="38"/>
        <v>114</v>
      </c>
      <c r="H181" s="828">
        <f t="shared" si="38"/>
        <v>2106</v>
      </c>
      <c r="I181" s="828">
        <f t="shared" si="38"/>
        <v>0</v>
      </c>
      <c r="J181" s="828">
        <f t="shared" si="38"/>
        <v>120</v>
      </c>
      <c r="K181" s="828">
        <f t="shared" si="38"/>
        <v>23</v>
      </c>
      <c r="L181" s="828">
        <f t="shared" si="38"/>
        <v>32</v>
      </c>
      <c r="M181" s="829">
        <f t="shared" si="38"/>
        <v>284</v>
      </c>
      <c r="N181" s="830">
        <f t="shared" si="38"/>
        <v>2951</v>
      </c>
      <c r="O181" s="831">
        <f t="shared" si="38"/>
        <v>159</v>
      </c>
      <c r="P181" s="829">
        <f t="shared" si="38"/>
        <v>9</v>
      </c>
      <c r="Q181" s="831">
        <f t="shared" si="38"/>
        <v>6</v>
      </c>
      <c r="R181" s="828">
        <f t="shared" si="38"/>
        <v>26</v>
      </c>
      <c r="S181" s="828">
        <f t="shared" si="38"/>
        <v>42</v>
      </c>
      <c r="T181" s="828">
        <f t="shared" si="38"/>
        <v>0</v>
      </c>
      <c r="U181" s="828">
        <f t="shared" si="38"/>
        <v>1</v>
      </c>
      <c r="V181" s="828">
        <f t="shared" si="38"/>
        <v>21</v>
      </c>
      <c r="W181" s="828">
        <f t="shared" si="38"/>
        <v>63</v>
      </c>
      <c r="X181" s="829">
        <f t="shared" si="38"/>
        <v>51</v>
      </c>
      <c r="Y181" s="830">
        <f t="shared" si="38"/>
        <v>378</v>
      </c>
      <c r="Z181" s="831">
        <f t="shared" si="38"/>
        <v>277</v>
      </c>
      <c r="AA181" s="828">
        <f t="shared" si="38"/>
        <v>143</v>
      </c>
      <c r="AB181" s="829">
        <f t="shared" si="38"/>
        <v>129</v>
      </c>
      <c r="AC181" s="831">
        <f t="shared" si="38"/>
        <v>127</v>
      </c>
      <c r="AD181" s="828">
        <f t="shared" si="38"/>
        <v>492</v>
      </c>
      <c r="AE181" s="829">
        <f t="shared" si="38"/>
        <v>121</v>
      </c>
      <c r="AF181" s="831">
        <f t="shared" si="38"/>
        <v>1</v>
      </c>
      <c r="AG181" s="828">
        <f t="shared" si="38"/>
        <v>4</v>
      </c>
      <c r="AH181" s="832">
        <f t="shared" si="38"/>
        <v>12</v>
      </c>
      <c r="AI181" s="833">
        <f t="shared" si="38"/>
        <v>126</v>
      </c>
      <c r="AJ181" s="828">
        <f t="shared" si="38"/>
        <v>0</v>
      </c>
      <c r="AK181" s="831">
        <f t="shared" si="38"/>
        <v>12</v>
      </c>
      <c r="AL181" s="828">
        <f t="shared" si="38"/>
        <v>0</v>
      </c>
      <c r="AM181" s="834">
        <f t="shared" si="38"/>
        <v>16</v>
      </c>
      <c r="AN181" s="1005" t="s">
        <v>678</v>
      </c>
    </row>
    <row r="182" spans="1:40" s="302" customFormat="1" ht="14.25" customHeight="1" thickBot="1">
      <c r="A182" s="1975" t="s">
        <v>679</v>
      </c>
      <c r="B182" s="1976"/>
      <c r="C182" s="827">
        <f>SUM(C151,C161,C166,C177,C180)</f>
        <v>24</v>
      </c>
      <c r="D182" s="828">
        <f t="shared" ref="D182:AM182" si="39">SUM(D151,D161,D166,D177,D180)</f>
        <v>0</v>
      </c>
      <c r="E182" s="828">
        <f t="shared" si="39"/>
        <v>24</v>
      </c>
      <c r="F182" s="828">
        <f t="shared" si="39"/>
        <v>5</v>
      </c>
      <c r="G182" s="828">
        <f t="shared" si="39"/>
        <v>20</v>
      </c>
      <c r="H182" s="828">
        <f t="shared" si="39"/>
        <v>421</v>
      </c>
      <c r="I182" s="828">
        <f t="shared" si="39"/>
        <v>0</v>
      </c>
      <c r="J182" s="828">
        <f t="shared" si="39"/>
        <v>24</v>
      </c>
      <c r="K182" s="828">
        <f t="shared" si="39"/>
        <v>4</v>
      </c>
      <c r="L182" s="828">
        <f t="shared" si="39"/>
        <v>9</v>
      </c>
      <c r="M182" s="829">
        <f t="shared" si="39"/>
        <v>43</v>
      </c>
      <c r="N182" s="830">
        <f t="shared" si="39"/>
        <v>574</v>
      </c>
      <c r="O182" s="831">
        <f t="shared" si="39"/>
        <v>31</v>
      </c>
      <c r="P182" s="829">
        <f t="shared" si="39"/>
        <v>0</v>
      </c>
      <c r="Q182" s="831">
        <f t="shared" si="39"/>
        <v>0</v>
      </c>
      <c r="R182" s="828">
        <f t="shared" si="39"/>
        <v>3</v>
      </c>
      <c r="S182" s="828">
        <f t="shared" si="39"/>
        <v>17</v>
      </c>
      <c r="T182" s="828">
        <f t="shared" si="39"/>
        <v>0</v>
      </c>
      <c r="U182" s="828">
        <f t="shared" si="39"/>
        <v>0</v>
      </c>
      <c r="V182" s="828">
        <f t="shared" si="39"/>
        <v>15</v>
      </c>
      <c r="W182" s="828">
        <f t="shared" si="39"/>
        <v>17</v>
      </c>
      <c r="X182" s="829">
        <f t="shared" si="39"/>
        <v>36</v>
      </c>
      <c r="Y182" s="830">
        <f t="shared" si="39"/>
        <v>119</v>
      </c>
      <c r="Z182" s="831">
        <f t="shared" si="39"/>
        <v>26</v>
      </c>
      <c r="AA182" s="828">
        <f t="shared" si="39"/>
        <v>27</v>
      </c>
      <c r="AB182" s="829">
        <f t="shared" si="39"/>
        <v>24</v>
      </c>
      <c r="AC182" s="831">
        <f t="shared" si="39"/>
        <v>24</v>
      </c>
      <c r="AD182" s="828">
        <f t="shared" si="39"/>
        <v>87</v>
      </c>
      <c r="AE182" s="829">
        <f t="shared" si="39"/>
        <v>23</v>
      </c>
      <c r="AF182" s="831">
        <f t="shared" si="39"/>
        <v>0</v>
      </c>
      <c r="AG182" s="828">
        <f t="shared" si="39"/>
        <v>1</v>
      </c>
      <c r="AH182" s="832">
        <f t="shared" si="39"/>
        <v>1</v>
      </c>
      <c r="AI182" s="833">
        <f t="shared" si="39"/>
        <v>18</v>
      </c>
      <c r="AJ182" s="828">
        <f>SUM(AJ151,AJ161,AJ166,AJ177,AJ180)</f>
        <v>0</v>
      </c>
      <c r="AK182" s="831">
        <f t="shared" si="39"/>
        <v>1</v>
      </c>
      <c r="AL182" s="828">
        <f t="shared" si="39"/>
        <v>0</v>
      </c>
      <c r="AM182" s="834">
        <f t="shared" si="39"/>
        <v>3</v>
      </c>
      <c r="AN182" s="1005" t="s">
        <v>679</v>
      </c>
    </row>
    <row r="183" spans="1:40" s="302" customFormat="1" ht="14.25" customHeight="1" thickBot="1">
      <c r="A183" s="1975" t="s">
        <v>680</v>
      </c>
      <c r="B183" s="1976"/>
      <c r="C183" s="827">
        <f>SUM(C181:C182)</f>
        <v>140</v>
      </c>
      <c r="D183" s="828">
        <f t="shared" ref="D183:AM183" si="40">SUM(D181:D182)</f>
        <v>4</v>
      </c>
      <c r="E183" s="828">
        <f t="shared" si="40"/>
        <v>154</v>
      </c>
      <c r="F183" s="828">
        <f t="shared" si="40"/>
        <v>27</v>
      </c>
      <c r="G183" s="828">
        <f t="shared" si="40"/>
        <v>134</v>
      </c>
      <c r="H183" s="828">
        <f t="shared" si="40"/>
        <v>2527</v>
      </c>
      <c r="I183" s="828">
        <f t="shared" si="40"/>
        <v>0</v>
      </c>
      <c r="J183" s="828">
        <f t="shared" si="40"/>
        <v>144</v>
      </c>
      <c r="K183" s="828">
        <f t="shared" si="40"/>
        <v>27</v>
      </c>
      <c r="L183" s="828">
        <f t="shared" si="40"/>
        <v>41</v>
      </c>
      <c r="M183" s="829">
        <f t="shared" si="40"/>
        <v>327</v>
      </c>
      <c r="N183" s="830">
        <f>SUM(N181:N182)</f>
        <v>3525</v>
      </c>
      <c r="O183" s="831">
        <f t="shared" si="40"/>
        <v>190</v>
      </c>
      <c r="P183" s="829">
        <f t="shared" si="40"/>
        <v>9</v>
      </c>
      <c r="Q183" s="831">
        <f t="shared" si="40"/>
        <v>6</v>
      </c>
      <c r="R183" s="828">
        <f t="shared" si="40"/>
        <v>29</v>
      </c>
      <c r="S183" s="828">
        <f t="shared" si="40"/>
        <v>59</v>
      </c>
      <c r="T183" s="828">
        <f t="shared" si="40"/>
        <v>0</v>
      </c>
      <c r="U183" s="828">
        <f t="shared" si="40"/>
        <v>1</v>
      </c>
      <c r="V183" s="828">
        <f t="shared" si="40"/>
        <v>36</v>
      </c>
      <c r="W183" s="828">
        <f t="shared" si="40"/>
        <v>80</v>
      </c>
      <c r="X183" s="829">
        <f t="shared" si="40"/>
        <v>87</v>
      </c>
      <c r="Y183" s="830">
        <f t="shared" ref="Y183" si="41">SUM(O183:X183)</f>
        <v>497</v>
      </c>
      <c r="Z183" s="831">
        <f t="shared" si="40"/>
        <v>303</v>
      </c>
      <c r="AA183" s="828">
        <f t="shared" si="40"/>
        <v>170</v>
      </c>
      <c r="AB183" s="829">
        <f t="shared" si="40"/>
        <v>153</v>
      </c>
      <c r="AC183" s="831">
        <f t="shared" si="40"/>
        <v>151</v>
      </c>
      <c r="AD183" s="828">
        <f t="shared" si="40"/>
        <v>579</v>
      </c>
      <c r="AE183" s="829">
        <f t="shared" si="40"/>
        <v>144</v>
      </c>
      <c r="AF183" s="831">
        <f t="shared" si="40"/>
        <v>1</v>
      </c>
      <c r="AG183" s="828">
        <f t="shared" si="40"/>
        <v>5</v>
      </c>
      <c r="AH183" s="832">
        <f t="shared" si="40"/>
        <v>13</v>
      </c>
      <c r="AI183" s="833">
        <f t="shared" si="40"/>
        <v>144</v>
      </c>
      <c r="AJ183" s="828">
        <f>SUM(AJ181:AJ182)</f>
        <v>0</v>
      </c>
      <c r="AK183" s="831">
        <f t="shared" si="40"/>
        <v>13</v>
      </c>
      <c r="AL183" s="828">
        <f t="shared" si="40"/>
        <v>0</v>
      </c>
      <c r="AM183" s="834">
        <f t="shared" si="40"/>
        <v>19</v>
      </c>
      <c r="AN183" s="1005" t="s">
        <v>680</v>
      </c>
    </row>
  </sheetData>
  <autoFilter ref="A4:AN183" xr:uid="{00000000-0009-0000-0000-000001000000}"/>
  <mergeCells count="10">
    <mergeCell ref="O2:Y2"/>
    <mergeCell ref="Z2:AB3"/>
    <mergeCell ref="AC2:AE2"/>
    <mergeCell ref="AK2:AM3"/>
    <mergeCell ref="O3:P3"/>
    <mergeCell ref="A180:B180"/>
    <mergeCell ref="A181:B181"/>
    <mergeCell ref="A182:B182"/>
    <mergeCell ref="A183:B183"/>
    <mergeCell ref="C2:N3"/>
  </mergeCells>
  <phoneticPr fontId="4"/>
  <pageMargins left="0.70866141732283472" right="0.70866141732283472" top="0.55118110236220474" bottom="0.55118110236220474" header="0.31496062992125984" footer="0.31496062992125984"/>
  <pageSetup paperSize="9" scale="97" fitToWidth="2" fitToHeight="0" pageOrder="overThenDown" orientation="portrait" r:id="rId1"/>
  <headerFooter alignWithMargins="0"/>
  <rowBreaks count="3" manualBreakCount="3">
    <brk id="53" max="16383" man="1"/>
    <brk id="97" max="16383" man="1"/>
    <brk id="14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168"/>
  <sheetViews>
    <sheetView view="pageBreakPreview" zoomScale="90" zoomScaleNormal="100" zoomScaleSheetLayoutView="90" workbookViewId="0">
      <selection activeCell="AL27" sqref="AL27"/>
    </sheetView>
  </sheetViews>
  <sheetFormatPr defaultColWidth="9" defaultRowHeight="13.2"/>
  <cols>
    <col min="1" max="1" width="10.44140625" style="338" customWidth="1"/>
    <col min="2" max="2" width="12.77734375" style="338" customWidth="1"/>
    <col min="3" max="3" width="6.6640625" style="338" customWidth="1"/>
    <col min="4" max="18" width="6.77734375" style="338" customWidth="1"/>
    <col min="19" max="21" width="7.88671875" style="338" customWidth="1"/>
    <col min="22" max="24" width="5.6640625" style="338" customWidth="1"/>
    <col min="25" max="25" width="12.6640625" style="338" customWidth="1"/>
    <col min="26" max="16384" width="9" style="338"/>
  </cols>
  <sheetData>
    <row r="1" spans="1:28" ht="21.75" customHeight="1">
      <c r="A1" s="240" t="s">
        <v>707</v>
      </c>
      <c r="B1" s="336"/>
      <c r="C1" s="336"/>
      <c r="D1" s="337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2" spans="1:28" ht="21.75" customHeight="1" thickBot="1">
      <c r="A2" s="241" t="s">
        <v>708</v>
      </c>
      <c r="B2" s="336"/>
      <c r="C2" s="336"/>
      <c r="D2" s="336"/>
      <c r="E2" s="336"/>
      <c r="F2" s="336"/>
      <c r="G2" s="336"/>
      <c r="H2" s="336"/>
      <c r="I2" s="336" t="s">
        <v>435</v>
      </c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</row>
    <row r="3" spans="1:28" ht="21.75" customHeight="1">
      <c r="A3" s="339"/>
      <c r="B3" s="340"/>
      <c r="C3" s="341" t="s">
        <v>709</v>
      </c>
      <c r="D3" s="341"/>
      <c r="E3" s="341"/>
      <c r="F3" s="341"/>
      <c r="G3" s="341"/>
      <c r="H3" s="341"/>
      <c r="I3" s="342"/>
      <c r="J3" s="341" t="s">
        <v>710</v>
      </c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3"/>
      <c r="V3" s="1994" t="s">
        <v>711</v>
      </c>
      <c r="W3" s="1995"/>
      <c r="X3" s="1996"/>
      <c r="Y3" s="340"/>
    </row>
    <row r="4" spans="1:28" ht="21.75" customHeight="1">
      <c r="A4" s="728" t="s">
        <v>476</v>
      </c>
      <c r="B4" s="344" t="s">
        <v>0</v>
      </c>
      <c r="C4" s="345" t="s">
        <v>712</v>
      </c>
      <c r="D4" s="345"/>
      <c r="E4" s="345"/>
      <c r="F4" s="345"/>
      <c r="G4" s="346" t="s">
        <v>462</v>
      </c>
      <c r="H4" s="347" t="s">
        <v>713</v>
      </c>
      <c r="I4" s="2000" t="s">
        <v>2</v>
      </c>
      <c r="J4" s="345" t="s">
        <v>714</v>
      </c>
      <c r="K4" s="345"/>
      <c r="L4" s="348"/>
      <c r="M4" s="349" t="s">
        <v>715</v>
      </c>
      <c r="N4" s="345"/>
      <c r="O4" s="345"/>
      <c r="P4" s="350" t="s">
        <v>716</v>
      </c>
      <c r="Q4" s="345"/>
      <c r="R4" s="351"/>
      <c r="S4" s="345" t="s">
        <v>717</v>
      </c>
      <c r="T4" s="345"/>
      <c r="U4" s="352"/>
      <c r="V4" s="1997"/>
      <c r="W4" s="1998"/>
      <c r="X4" s="1999"/>
      <c r="Y4" s="344" t="s">
        <v>0</v>
      </c>
    </row>
    <row r="5" spans="1:28" ht="21.75" customHeight="1" thickBot="1">
      <c r="A5" s="353"/>
      <c r="B5" s="354"/>
      <c r="C5" s="250" t="s">
        <v>718</v>
      </c>
      <c r="D5" s="355" t="s">
        <v>719</v>
      </c>
      <c r="E5" s="251" t="s">
        <v>720</v>
      </c>
      <c r="F5" s="257" t="s">
        <v>432</v>
      </c>
      <c r="G5" s="252" t="s">
        <v>721</v>
      </c>
      <c r="H5" s="356" t="s">
        <v>722</v>
      </c>
      <c r="I5" s="2001"/>
      <c r="J5" s="357" t="s">
        <v>9</v>
      </c>
      <c r="K5" s="251" t="s">
        <v>10</v>
      </c>
      <c r="L5" s="252" t="s">
        <v>11</v>
      </c>
      <c r="M5" s="253" t="s">
        <v>9</v>
      </c>
      <c r="N5" s="251" t="s">
        <v>10</v>
      </c>
      <c r="O5" s="254" t="s">
        <v>54</v>
      </c>
      <c r="P5" s="253" t="s">
        <v>9</v>
      </c>
      <c r="Q5" s="251" t="s">
        <v>10</v>
      </c>
      <c r="R5" s="257" t="s">
        <v>11</v>
      </c>
      <c r="S5" s="253" t="s">
        <v>9</v>
      </c>
      <c r="T5" s="251" t="s">
        <v>10</v>
      </c>
      <c r="U5" s="259" t="s">
        <v>11</v>
      </c>
      <c r="V5" s="253" t="s">
        <v>9</v>
      </c>
      <c r="W5" s="251" t="s">
        <v>10</v>
      </c>
      <c r="X5" s="259" t="s">
        <v>11</v>
      </c>
      <c r="Y5" s="354"/>
    </row>
    <row r="6" spans="1:28" ht="18" customHeight="1">
      <c r="A6" s="339" t="s">
        <v>723</v>
      </c>
      <c r="B6" s="340" t="s">
        <v>39</v>
      </c>
      <c r="C6" s="1178">
        <v>3</v>
      </c>
      <c r="D6" s="1179">
        <v>3</v>
      </c>
      <c r="E6" s="1180">
        <v>3</v>
      </c>
      <c r="F6" s="546">
        <f t="shared" ref="F6:F11" si="0">SUM(C6:E6)</f>
        <v>9</v>
      </c>
      <c r="G6" s="481">
        <v>0</v>
      </c>
      <c r="H6" s="481">
        <v>0</v>
      </c>
      <c r="I6" s="547">
        <f t="shared" ref="I6:I11" si="1">SUM(F6:H6)</f>
        <v>9</v>
      </c>
      <c r="J6" s="1181">
        <v>60</v>
      </c>
      <c r="K6" s="482">
        <v>60</v>
      </c>
      <c r="L6" s="546">
        <f>SUM(J6,K6)</f>
        <v>120</v>
      </c>
      <c r="M6" s="1181">
        <v>51</v>
      </c>
      <c r="N6" s="482">
        <v>69</v>
      </c>
      <c r="O6" s="546">
        <f>SUM(M6,N6)</f>
        <v>120</v>
      </c>
      <c r="P6" s="483">
        <v>47</v>
      </c>
      <c r="Q6" s="482">
        <v>73</v>
      </c>
      <c r="R6" s="546">
        <f>SUM(P6,Q6)</f>
        <v>120</v>
      </c>
      <c r="S6" s="483">
        <f>SUM(J6,M6,P6)</f>
        <v>158</v>
      </c>
      <c r="T6" s="482">
        <f>SUM(K6,N6,Q6)</f>
        <v>202</v>
      </c>
      <c r="U6" s="549">
        <f>SUM(L6,O6,R6)</f>
        <v>360</v>
      </c>
      <c r="V6" s="483">
        <v>0</v>
      </c>
      <c r="W6" s="482">
        <v>0</v>
      </c>
      <c r="X6" s="549">
        <f>SUM(V6:W6)</f>
        <v>0</v>
      </c>
      <c r="Y6" s="262" t="s">
        <v>39</v>
      </c>
    </row>
    <row r="7" spans="1:28" ht="18" customHeight="1">
      <c r="A7" s="263">
        <v>5</v>
      </c>
      <c r="B7" s="264" t="s">
        <v>40</v>
      </c>
      <c r="C7" s="1182">
        <v>3</v>
      </c>
      <c r="D7" s="1183">
        <v>3</v>
      </c>
      <c r="E7" s="835">
        <v>3</v>
      </c>
      <c r="F7" s="550">
        <f t="shared" si="0"/>
        <v>9</v>
      </c>
      <c r="G7" s="484">
        <v>0</v>
      </c>
      <c r="H7" s="484">
        <v>0</v>
      </c>
      <c r="I7" s="551">
        <f t="shared" si="1"/>
        <v>9</v>
      </c>
      <c r="J7" s="1184">
        <v>56</v>
      </c>
      <c r="K7" s="485">
        <v>64</v>
      </c>
      <c r="L7" s="836">
        <f t="shared" ref="L7:L8" si="2">SUM(J7,K7)</f>
        <v>120</v>
      </c>
      <c r="M7" s="1184">
        <v>62</v>
      </c>
      <c r="N7" s="485">
        <v>58</v>
      </c>
      <c r="O7" s="836">
        <f t="shared" ref="O7:O8" si="3">SUM(M7,N7)</f>
        <v>120</v>
      </c>
      <c r="P7" s="486">
        <v>48</v>
      </c>
      <c r="Q7" s="485">
        <v>72</v>
      </c>
      <c r="R7" s="836">
        <f t="shared" ref="R7:R8" si="4">SUM(P7,Q7)</f>
        <v>120</v>
      </c>
      <c r="S7" s="486">
        <f t="shared" ref="S7:U23" si="5">SUM(J7,M7,P7)</f>
        <v>166</v>
      </c>
      <c r="T7" s="485">
        <f t="shared" si="5"/>
        <v>194</v>
      </c>
      <c r="U7" s="552">
        <f t="shared" si="5"/>
        <v>360</v>
      </c>
      <c r="V7" s="486">
        <v>0</v>
      </c>
      <c r="W7" s="485">
        <v>0</v>
      </c>
      <c r="X7" s="552">
        <f t="shared" ref="X7:X10" si="6">SUM(V7:W7)</f>
        <v>0</v>
      </c>
      <c r="Y7" s="261" t="s">
        <v>200</v>
      </c>
    </row>
    <row r="8" spans="1:28" ht="18" customHeight="1">
      <c r="A8" s="358"/>
      <c r="B8" s="264" t="s">
        <v>724</v>
      </c>
      <c r="C8" s="1182">
        <v>3</v>
      </c>
      <c r="D8" s="1183">
        <v>3</v>
      </c>
      <c r="E8" s="835">
        <v>3</v>
      </c>
      <c r="F8" s="550">
        <f t="shared" si="0"/>
        <v>9</v>
      </c>
      <c r="G8" s="484">
        <v>0</v>
      </c>
      <c r="H8" s="484">
        <v>0</v>
      </c>
      <c r="I8" s="551">
        <f t="shared" si="1"/>
        <v>9</v>
      </c>
      <c r="J8" s="1184">
        <v>50</v>
      </c>
      <c r="K8" s="485">
        <v>70</v>
      </c>
      <c r="L8" s="836">
        <f t="shared" si="2"/>
        <v>120</v>
      </c>
      <c r="M8" s="1184">
        <v>57</v>
      </c>
      <c r="N8" s="485">
        <v>63</v>
      </c>
      <c r="O8" s="836">
        <f t="shared" si="3"/>
        <v>120</v>
      </c>
      <c r="P8" s="486">
        <v>52</v>
      </c>
      <c r="Q8" s="485">
        <v>68</v>
      </c>
      <c r="R8" s="836">
        <f t="shared" si="4"/>
        <v>120</v>
      </c>
      <c r="S8" s="486">
        <f t="shared" si="5"/>
        <v>159</v>
      </c>
      <c r="T8" s="485">
        <f t="shared" si="5"/>
        <v>201</v>
      </c>
      <c r="U8" s="552">
        <f t="shared" si="5"/>
        <v>360</v>
      </c>
      <c r="V8" s="486">
        <v>0</v>
      </c>
      <c r="W8" s="485">
        <v>0</v>
      </c>
      <c r="X8" s="552">
        <f t="shared" si="6"/>
        <v>0</v>
      </c>
      <c r="Y8" s="261" t="s">
        <v>724</v>
      </c>
    </row>
    <row r="9" spans="1:28" ht="18" customHeight="1">
      <c r="A9" s="358"/>
      <c r="B9" s="264" t="s">
        <v>725</v>
      </c>
      <c r="C9" s="839">
        <v>3</v>
      </c>
      <c r="D9" s="1183">
        <v>3</v>
      </c>
      <c r="E9" s="835">
        <v>3</v>
      </c>
      <c r="F9" s="550">
        <f t="shared" si="0"/>
        <v>9</v>
      </c>
      <c r="G9" s="484">
        <v>0</v>
      </c>
      <c r="H9" s="484">
        <v>0</v>
      </c>
      <c r="I9" s="551">
        <f t="shared" si="1"/>
        <v>9</v>
      </c>
      <c r="J9" s="1184">
        <v>52</v>
      </c>
      <c r="K9" s="485">
        <v>68</v>
      </c>
      <c r="L9" s="836">
        <f>SUM(J9,K9)</f>
        <v>120</v>
      </c>
      <c r="M9" s="1184">
        <v>51</v>
      </c>
      <c r="N9" s="485">
        <v>67</v>
      </c>
      <c r="O9" s="836">
        <f>SUM(M9,N9)</f>
        <v>118</v>
      </c>
      <c r="P9" s="486">
        <v>50</v>
      </c>
      <c r="Q9" s="485">
        <v>67</v>
      </c>
      <c r="R9" s="836">
        <f t="shared" ref="R9:R10" si="7">SUM(P9,Q9)</f>
        <v>117</v>
      </c>
      <c r="S9" s="486">
        <f t="shared" ref="S9:S10" si="8">SUM(J9,M9,P9)</f>
        <v>153</v>
      </c>
      <c r="T9" s="485">
        <f t="shared" ref="T9:T10" si="9">SUM(K9,N9,Q9)</f>
        <v>202</v>
      </c>
      <c r="U9" s="552">
        <f t="shared" ref="U9" si="10">SUM(L9,O9,R9)</f>
        <v>355</v>
      </c>
      <c r="V9" s="486">
        <v>0</v>
      </c>
      <c r="W9" s="485">
        <v>0</v>
      </c>
      <c r="X9" s="552">
        <f t="shared" ref="X9" si="11">SUM(V9:W9)</f>
        <v>0</v>
      </c>
      <c r="Y9" s="261" t="s">
        <v>725</v>
      </c>
    </row>
    <row r="10" spans="1:28" ht="18" customHeight="1">
      <c r="A10" s="359"/>
      <c r="B10" s="360" t="s">
        <v>837</v>
      </c>
      <c r="C10" s="1185">
        <v>1</v>
      </c>
      <c r="D10" s="1186">
        <v>0</v>
      </c>
      <c r="E10" s="837">
        <v>0</v>
      </c>
      <c r="F10" s="555">
        <f t="shared" si="0"/>
        <v>1</v>
      </c>
      <c r="G10" s="1187">
        <v>1</v>
      </c>
      <c r="H10" s="1187">
        <v>0</v>
      </c>
      <c r="I10" s="941">
        <f t="shared" si="1"/>
        <v>2</v>
      </c>
      <c r="J10" s="1188">
        <v>3</v>
      </c>
      <c r="K10" s="488">
        <v>9</v>
      </c>
      <c r="L10" s="941">
        <f>SUM(J10,K10)</f>
        <v>12</v>
      </c>
      <c r="M10" s="1188">
        <v>2</v>
      </c>
      <c r="N10" s="488">
        <v>1</v>
      </c>
      <c r="O10" s="555">
        <f>SUM(M10,N10)</f>
        <v>3</v>
      </c>
      <c r="P10" s="489">
        <v>1</v>
      </c>
      <c r="Q10" s="488">
        <v>2</v>
      </c>
      <c r="R10" s="555">
        <f t="shared" si="7"/>
        <v>3</v>
      </c>
      <c r="S10" s="489">
        <f t="shared" si="8"/>
        <v>6</v>
      </c>
      <c r="T10" s="488">
        <f t="shared" si="9"/>
        <v>12</v>
      </c>
      <c r="U10" s="942">
        <f t="shared" si="5"/>
        <v>18</v>
      </c>
      <c r="V10" s="943">
        <v>0</v>
      </c>
      <c r="W10" s="488">
        <v>0</v>
      </c>
      <c r="X10" s="942">
        <f t="shared" si="6"/>
        <v>0</v>
      </c>
      <c r="Y10" s="360" t="s">
        <v>837</v>
      </c>
      <c r="Z10" s="708"/>
    </row>
    <row r="11" spans="1:28" ht="18" customHeight="1" thickBot="1">
      <c r="A11" s="361" t="s">
        <v>726</v>
      </c>
      <c r="B11" s="362"/>
      <c r="C11" s="557">
        <f>SUM(C6:C10)</f>
        <v>13</v>
      </c>
      <c r="D11" s="558">
        <f>SUM(D6:D10)</f>
        <v>12</v>
      </c>
      <c r="E11" s="559">
        <f>SUM(E6:E10)</f>
        <v>12</v>
      </c>
      <c r="F11" s="560">
        <f t="shared" si="0"/>
        <v>37</v>
      </c>
      <c r="G11" s="560">
        <f>SUM(G6:G10)</f>
        <v>1</v>
      </c>
      <c r="H11" s="560">
        <f>SUM(H6:H10)</f>
        <v>0</v>
      </c>
      <c r="I11" s="561">
        <f t="shared" si="1"/>
        <v>38</v>
      </c>
      <c r="J11" s="562">
        <f>SUM(J6:J10)</f>
        <v>221</v>
      </c>
      <c r="K11" s="563">
        <f>SUM(K6:K10)</f>
        <v>271</v>
      </c>
      <c r="L11" s="564">
        <f>SUM(J11,K11)</f>
        <v>492</v>
      </c>
      <c r="M11" s="562">
        <f>SUM(M6:M10)</f>
        <v>223</v>
      </c>
      <c r="N11" s="563">
        <f>SUM(N6:N10)</f>
        <v>258</v>
      </c>
      <c r="O11" s="564">
        <f>SUM(M11,N11)</f>
        <v>481</v>
      </c>
      <c r="P11" s="565">
        <f>SUM(P6:P10)</f>
        <v>198</v>
      </c>
      <c r="Q11" s="566">
        <f>SUM(Q6:Q10)</f>
        <v>282</v>
      </c>
      <c r="R11" s="564">
        <f>SUM(P11,Q11)</f>
        <v>480</v>
      </c>
      <c r="S11" s="565">
        <f t="shared" si="5"/>
        <v>642</v>
      </c>
      <c r="T11" s="566">
        <f t="shared" si="5"/>
        <v>811</v>
      </c>
      <c r="U11" s="567">
        <f>SUM(L11,O11,R11)</f>
        <v>1453</v>
      </c>
      <c r="V11" s="565">
        <f>SUM(V6:V10)</f>
        <v>0</v>
      </c>
      <c r="W11" s="566">
        <f>SUM(W6:W10)</f>
        <v>0</v>
      </c>
      <c r="X11" s="567">
        <f>SUM(X6:X10)</f>
        <v>0</v>
      </c>
      <c r="Y11" s="363" t="s">
        <v>727</v>
      </c>
    </row>
    <row r="12" spans="1:28" ht="18" customHeight="1">
      <c r="A12" s="260" t="s">
        <v>487</v>
      </c>
      <c r="B12" s="264" t="s">
        <v>728</v>
      </c>
      <c r="C12" s="1182">
        <v>4</v>
      </c>
      <c r="D12" s="1183">
        <v>4</v>
      </c>
      <c r="E12" s="835">
        <v>4</v>
      </c>
      <c r="F12" s="550">
        <f t="shared" ref="F12:F29" si="12">SUM(C12:E12)</f>
        <v>12</v>
      </c>
      <c r="G12" s="484">
        <v>0</v>
      </c>
      <c r="H12" s="484">
        <v>7</v>
      </c>
      <c r="I12" s="551">
        <f t="shared" ref="I12:I62" si="13">SUM(F12:H12)</f>
        <v>19</v>
      </c>
      <c r="J12" s="1181">
        <v>85</v>
      </c>
      <c r="K12" s="482">
        <v>67</v>
      </c>
      <c r="L12" s="546">
        <f t="shared" ref="L12:L62" si="14">SUM(J12,K12)</f>
        <v>152</v>
      </c>
      <c r="M12" s="1181">
        <v>95</v>
      </c>
      <c r="N12" s="482">
        <v>67</v>
      </c>
      <c r="O12" s="546">
        <f t="shared" ref="O12:O20" si="15">SUM(M12,N12)</f>
        <v>162</v>
      </c>
      <c r="P12" s="483">
        <v>66</v>
      </c>
      <c r="Q12" s="482">
        <v>73</v>
      </c>
      <c r="R12" s="546">
        <f t="shared" ref="R12:R20" si="16">SUM(P12,Q12)</f>
        <v>139</v>
      </c>
      <c r="S12" s="486">
        <f t="shared" si="5"/>
        <v>246</v>
      </c>
      <c r="T12" s="485">
        <f t="shared" si="5"/>
        <v>207</v>
      </c>
      <c r="U12" s="552">
        <f>SUM(L12,O12,R12)</f>
        <v>453</v>
      </c>
      <c r="V12" s="486">
        <v>16</v>
      </c>
      <c r="W12" s="485">
        <v>14</v>
      </c>
      <c r="X12" s="552">
        <f t="shared" ref="X12:X29" si="17">SUM(V12:W12)</f>
        <v>30</v>
      </c>
      <c r="Y12" s="261" t="s">
        <v>728</v>
      </c>
      <c r="AA12" s="28"/>
      <c r="AB12" s="708"/>
    </row>
    <row r="13" spans="1:28" ht="18" customHeight="1">
      <c r="A13" s="263">
        <v>18</v>
      </c>
      <c r="B13" s="264" t="s">
        <v>729</v>
      </c>
      <c r="C13" s="1182">
        <v>4</v>
      </c>
      <c r="D13" s="1183">
        <v>5</v>
      </c>
      <c r="E13" s="835">
        <v>5</v>
      </c>
      <c r="F13" s="550">
        <f t="shared" si="12"/>
        <v>14</v>
      </c>
      <c r="G13" s="484">
        <v>0</v>
      </c>
      <c r="H13" s="484">
        <v>7</v>
      </c>
      <c r="I13" s="551">
        <f t="shared" si="13"/>
        <v>21</v>
      </c>
      <c r="J13" s="1184">
        <v>79</v>
      </c>
      <c r="K13" s="485">
        <v>94</v>
      </c>
      <c r="L13" s="836">
        <f t="shared" si="14"/>
        <v>173</v>
      </c>
      <c r="M13" s="1184">
        <v>82</v>
      </c>
      <c r="N13" s="485">
        <v>92</v>
      </c>
      <c r="O13" s="836">
        <f t="shared" si="15"/>
        <v>174</v>
      </c>
      <c r="P13" s="486">
        <v>107</v>
      </c>
      <c r="Q13" s="485">
        <v>99</v>
      </c>
      <c r="R13" s="836">
        <f t="shared" si="16"/>
        <v>206</v>
      </c>
      <c r="S13" s="486">
        <f t="shared" si="5"/>
        <v>268</v>
      </c>
      <c r="T13" s="485">
        <f t="shared" si="5"/>
        <v>285</v>
      </c>
      <c r="U13" s="552">
        <f t="shared" si="5"/>
        <v>553</v>
      </c>
      <c r="V13" s="486">
        <v>19</v>
      </c>
      <c r="W13" s="485">
        <v>12</v>
      </c>
      <c r="X13" s="552">
        <f t="shared" si="17"/>
        <v>31</v>
      </c>
      <c r="Y13" s="261" t="s">
        <v>729</v>
      </c>
      <c r="AA13" s="243"/>
      <c r="AB13" s="243"/>
    </row>
    <row r="14" spans="1:28" ht="18" customHeight="1">
      <c r="A14" s="260"/>
      <c r="B14" s="264" t="s">
        <v>730</v>
      </c>
      <c r="C14" s="1182">
        <v>5</v>
      </c>
      <c r="D14" s="1183">
        <v>5</v>
      </c>
      <c r="E14" s="835">
        <v>4</v>
      </c>
      <c r="F14" s="550">
        <f t="shared" si="12"/>
        <v>14</v>
      </c>
      <c r="G14" s="484">
        <v>0</v>
      </c>
      <c r="H14" s="484">
        <v>10</v>
      </c>
      <c r="I14" s="551">
        <f t="shared" si="13"/>
        <v>24</v>
      </c>
      <c r="J14" s="1184">
        <v>80</v>
      </c>
      <c r="K14" s="485">
        <v>80</v>
      </c>
      <c r="L14" s="836">
        <f t="shared" si="14"/>
        <v>160</v>
      </c>
      <c r="M14" s="1184">
        <v>85</v>
      </c>
      <c r="N14" s="485">
        <v>86</v>
      </c>
      <c r="O14" s="836">
        <f t="shared" si="15"/>
        <v>171</v>
      </c>
      <c r="P14" s="486">
        <v>78</v>
      </c>
      <c r="Q14" s="485">
        <v>74</v>
      </c>
      <c r="R14" s="836">
        <f t="shared" si="16"/>
        <v>152</v>
      </c>
      <c r="S14" s="486">
        <f t="shared" si="5"/>
        <v>243</v>
      </c>
      <c r="T14" s="485">
        <f t="shared" si="5"/>
        <v>240</v>
      </c>
      <c r="U14" s="552">
        <f t="shared" si="5"/>
        <v>483</v>
      </c>
      <c r="V14" s="486">
        <v>31</v>
      </c>
      <c r="W14" s="485">
        <v>17</v>
      </c>
      <c r="X14" s="552">
        <f t="shared" si="17"/>
        <v>48</v>
      </c>
      <c r="Y14" s="261" t="s">
        <v>730</v>
      </c>
      <c r="AA14" s="708"/>
      <c r="AB14" s="28"/>
    </row>
    <row r="15" spans="1:28" ht="18" customHeight="1">
      <c r="A15" s="260"/>
      <c r="B15" s="264" t="s">
        <v>731</v>
      </c>
      <c r="C15" s="1182">
        <v>6</v>
      </c>
      <c r="D15" s="1183">
        <v>5</v>
      </c>
      <c r="E15" s="835">
        <v>6</v>
      </c>
      <c r="F15" s="550">
        <f t="shared" si="12"/>
        <v>17</v>
      </c>
      <c r="G15" s="484">
        <v>0</v>
      </c>
      <c r="H15" s="484">
        <v>8</v>
      </c>
      <c r="I15" s="551">
        <f t="shared" si="13"/>
        <v>25</v>
      </c>
      <c r="J15" s="1184">
        <v>122</v>
      </c>
      <c r="K15" s="485">
        <v>117</v>
      </c>
      <c r="L15" s="836">
        <f t="shared" si="14"/>
        <v>239</v>
      </c>
      <c r="M15" s="1184">
        <v>107</v>
      </c>
      <c r="N15" s="485">
        <v>94</v>
      </c>
      <c r="O15" s="836">
        <f t="shared" si="15"/>
        <v>201</v>
      </c>
      <c r="P15" s="486">
        <v>107</v>
      </c>
      <c r="Q15" s="485">
        <v>106</v>
      </c>
      <c r="R15" s="836">
        <f t="shared" si="16"/>
        <v>213</v>
      </c>
      <c r="S15" s="486">
        <f t="shared" si="5"/>
        <v>336</v>
      </c>
      <c r="T15" s="485">
        <f t="shared" si="5"/>
        <v>317</v>
      </c>
      <c r="U15" s="552">
        <f t="shared" si="5"/>
        <v>653</v>
      </c>
      <c r="V15" s="486">
        <v>35</v>
      </c>
      <c r="W15" s="485">
        <v>8</v>
      </c>
      <c r="X15" s="552">
        <f t="shared" si="17"/>
        <v>43</v>
      </c>
      <c r="Y15" s="261" t="s">
        <v>731</v>
      </c>
      <c r="AA15" s="243"/>
      <c r="AB15" s="243"/>
    </row>
    <row r="16" spans="1:28" ht="18" customHeight="1">
      <c r="A16" s="260"/>
      <c r="B16" s="264" t="s">
        <v>732</v>
      </c>
      <c r="C16" s="1182">
        <v>3</v>
      </c>
      <c r="D16" s="1183">
        <v>4</v>
      </c>
      <c r="E16" s="835">
        <v>3</v>
      </c>
      <c r="F16" s="550">
        <f t="shared" si="12"/>
        <v>10</v>
      </c>
      <c r="G16" s="484">
        <v>0</v>
      </c>
      <c r="H16" s="484">
        <v>4</v>
      </c>
      <c r="I16" s="551">
        <f t="shared" si="13"/>
        <v>14</v>
      </c>
      <c r="J16" s="1184">
        <v>66</v>
      </c>
      <c r="K16" s="485">
        <v>55</v>
      </c>
      <c r="L16" s="836">
        <f t="shared" si="14"/>
        <v>121</v>
      </c>
      <c r="M16" s="1184">
        <v>65</v>
      </c>
      <c r="N16" s="485">
        <v>65</v>
      </c>
      <c r="O16" s="836">
        <f t="shared" si="15"/>
        <v>130</v>
      </c>
      <c r="P16" s="486">
        <v>63</v>
      </c>
      <c r="Q16" s="485">
        <v>47</v>
      </c>
      <c r="R16" s="836">
        <f t="shared" si="16"/>
        <v>110</v>
      </c>
      <c r="S16" s="486">
        <f t="shared" si="5"/>
        <v>194</v>
      </c>
      <c r="T16" s="485">
        <f t="shared" si="5"/>
        <v>167</v>
      </c>
      <c r="U16" s="552">
        <f t="shared" si="5"/>
        <v>361</v>
      </c>
      <c r="V16" s="486">
        <v>12</v>
      </c>
      <c r="W16" s="485">
        <v>3</v>
      </c>
      <c r="X16" s="552">
        <f t="shared" si="17"/>
        <v>15</v>
      </c>
      <c r="Y16" s="261" t="s">
        <v>732</v>
      </c>
      <c r="AA16" s="243"/>
      <c r="AB16" s="28"/>
    </row>
    <row r="17" spans="1:28" ht="18" customHeight="1">
      <c r="A17" s="260"/>
      <c r="B17" s="264" t="s">
        <v>733</v>
      </c>
      <c r="C17" s="1182">
        <v>5</v>
      </c>
      <c r="D17" s="1183">
        <v>5</v>
      </c>
      <c r="E17" s="835">
        <v>4</v>
      </c>
      <c r="F17" s="550">
        <f t="shared" si="12"/>
        <v>14</v>
      </c>
      <c r="G17" s="484">
        <v>0</v>
      </c>
      <c r="H17" s="484">
        <v>8</v>
      </c>
      <c r="I17" s="551">
        <f t="shared" si="13"/>
        <v>22</v>
      </c>
      <c r="J17" s="1184">
        <v>89</v>
      </c>
      <c r="K17" s="485">
        <v>84</v>
      </c>
      <c r="L17" s="836">
        <f t="shared" si="14"/>
        <v>173</v>
      </c>
      <c r="M17" s="1184">
        <v>92</v>
      </c>
      <c r="N17" s="485">
        <v>75</v>
      </c>
      <c r="O17" s="836">
        <f t="shared" si="15"/>
        <v>167</v>
      </c>
      <c r="P17" s="486">
        <v>83</v>
      </c>
      <c r="Q17" s="485">
        <v>76</v>
      </c>
      <c r="R17" s="836">
        <f t="shared" si="16"/>
        <v>159</v>
      </c>
      <c r="S17" s="486">
        <f t="shared" si="5"/>
        <v>264</v>
      </c>
      <c r="T17" s="485">
        <f t="shared" si="5"/>
        <v>235</v>
      </c>
      <c r="U17" s="552">
        <f t="shared" si="5"/>
        <v>499</v>
      </c>
      <c r="V17" s="486">
        <v>29</v>
      </c>
      <c r="W17" s="485">
        <v>12</v>
      </c>
      <c r="X17" s="552">
        <f t="shared" si="17"/>
        <v>41</v>
      </c>
      <c r="Y17" s="261" t="s">
        <v>733</v>
      </c>
      <c r="AA17" s="243"/>
      <c r="AB17" s="28"/>
    </row>
    <row r="18" spans="1:28" ht="18" customHeight="1">
      <c r="A18" s="260"/>
      <c r="B18" s="264" t="s">
        <v>734</v>
      </c>
      <c r="C18" s="1182">
        <v>2</v>
      </c>
      <c r="D18" s="1183">
        <v>2</v>
      </c>
      <c r="E18" s="835">
        <v>2</v>
      </c>
      <c r="F18" s="550">
        <f t="shared" si="12"/>
        <v>6</v>
      </c>
      <c r="G18" s="484">
        <v>0</v>
      </c>
      <c r="H18" s="485">
        <v>3</v>
      </c>
      <c r="I18" s="551">
        <f t="shared" si="13"/>
        <v>9</v>
      </c>
      <c r="J18" s="1184">
        <v>38</v>
      </c>
      <c r="K18" s="485">
        <v>29</v>
      </c>
      <c r="L18" s="836">
        <f t="shared" si="14"/>
        <v>67</v>
      </c>
      <c r="M18" s="1184">
        <v>33</v>
      </c>
      <c r="N18" s="485">
        <v>34</v>
      </c>
      <c r="O18" s="836">
        <f t="shared" si="15"/>
        <v>67</v>
      </c>
      <c r="P18" s="486">
        <v>39</v>
      </c>
      <c r="Q18" s="485">
        <v>29</v>
      </c>
      <c r="R18" s="836">
        <f t="shared" si="16"/>
        <v>68</v>
      </c>
      <c r="S18" s="486">
        <f t="shared" si="5"/>
        <v>110</v>
      </c>
      <c r="T18" s="485">
        <f t="shared" si="5"/>
        <v>92</v>
      </c>
      <c r="U18" s="552">
        <f t="shared" si="5"/>
        <v>202</v>
      </c>
      <c r="V18" s="486">
        <v>9</v>
      </c>
      <c r="W18" s="485">
        <v>4</v>
      </c>
      <c r="X18" s="552">
        <f t="shared" si="17"/>
        <v>13</v>
      </c>
      <c r="Y18" s="261" t="s">
        <v>734</v>
      </c>
    </row>
    <row r="19" spans="1:28" ht="18" customHeight="1">
      <c r="A19" s="260"/>
      <c r="B19" s="264" t="s">
        <v>503</v>
      </c>
      <c r="C19" s="1182">
        <v>1</v>
      </c>
      <c r="D19" s="1183">
        <v>1</v>
      </c>
      <c r="E19" s="835">
        <v>1</v>
      </c>
      <c r="F19" s="550">
        <f t="shared" si="12"/>
        <v>3</v>
      </c>
      <c r="G19" s="484">
        <v>0</v>
      </c>
      <c r="H19" s="485">
        <v>2</v>
      </c>
      <c r="I19" s="551">
        <f t="shared" si="13"/>
        <v>5</v>
      </c>
      <c r="J19" s="1184">
        <v>10</v>
      </c>
      <c r="K19" s="485">
        <v>4</v>
      </c>
      <c r="L19" s="836">
        <f t="shared" si="14"/>
        <v>14</v>
      </c>
      <c r="M19" s="1184">
        <v>4</v>
      </c>
      <c r="N19" s="485">
        <v>7</v>
      </c>
      <c r="O19" s="836">
        <f t="shared" si="15"/>
        <v>11</v>
      </c>
      <c r="P19" s="486">
        <v>8</v>
      </c>
      <c r="Q19" s="485">
        <v>8</v>
      </c>
      <c r="R19" s="836">
        <f t="shared" si="16"/>
        <v>16</v>
      </c>
      <c r="S19" s="486">
        <f t="shared" si="5"/>
        <v>22</v>
      </c>
      <c r="T19" s="485">
        <f t="shared" si="5"/>
        <v>19</v>
      </c>
      <c r="U19" s="552">
        <f t="shared" si="5"/>
        <v>41</v>
      </c>
      <c r="V19" s="486">
        <v>4</v>
      </c>
      <c r="W19" s="485">
        <v>1</v>
      </c>
      <c r="X19" s="552">
        <f t="shared" si="17"/>
        <v>5</v>
      </c>
      <c r="Y19" s="261" t="s">
        <v>503</v>
      </c>
    </row>
    <row r="20" spans="1:28" ht="18" customHeight="1">
      <c r="A20" s="260"/>
      <c r="B20" s="264" t="s">
        <v>500</v>
      </c>
      <c r="C20" s="1182">
        <v>6</v>
      </c>
      <c r="D20" s="1183">
        <v>5</v>
      </c>
      <c r="E20" s="835">
        <v>6</v>
      </c>
      <c r="F20" s="550">
        <f t="shared" si="12"/>
        <v>17</v>
      </c>
      <c r="G20" s="484">
        <v>0</v>
      </c>
      <c r="H20" s="484">
        <v>10</v>
      </c>
      <c r="I20" s="551">
        <f t="shared" si="13"/>
        <v>27</v>
      </c>
      <c r="J20" s="1184">
        <v>118</v>
      </c>
      <c r="K20" s="485">
        <v>111</v>
      </c>
      <c r="L20" s="836">
        <f t="shared" si="14"/>
        <v>229</v>
      </c>
      <c r="M20" s="1184">
        <v>92</v>
      </c>
      <c r="N20" s="485">
        <v>113</v>
      </c>
      <c r="O20" s="836">
        <f t="shared" si="15"/>
        <v>205</v>
      </c>
      <c r="P20" s="486">
        <v>127</v>
      </c>
      <c r="Q20" s="485">
        <v>101</v>
      </c>
      <c r="R20" s="836">
        <f t="shared" si="16"/>
        <v>228</v>
      </c>
      <c r="S20" s="486">
        <f t="shared" si="5"/>
        <v>337</v>
      </c>
      <c r="T20" s="485">
        <f t="shared" si="5"/>
        <v>325</v>
      </c>
      <c r="U20" s="552">
        <f t="shared" si="5"/>
        <v>662</v>
      </c>
      <c r="V20" s="486">
        <v>29</v>
      </c>
      <c r="W20" s="485">
        <v>22</v>
      </c>
      <c r="X20" s="552">
        <f t="shared" si="17"/>
        <v>51</v>
      </c>
      <c r="Y20" s="261" t="s">
        <v>500</v>
      </c>
    </row>
    <row r="21" spans="1:28" ht="18" customHeight="1">
      <c r="A21" s="260"/>
      <c r="B21" s="264" t="s">
        <v>735</v>
      </c>
      <c r="C21" s="1182">
        <v>2</v>
      </c>
      <c r="D21" s="1183">
        <v>2</v>
      </c>
      <c r="E21" s="835">
        <v>2</v>
      </c>
      <c r="F21" s="550">
        <f t="shared" si="12"/>
        <v>6</v>
      </c>
      <c r="G21" s="484">
        <v>0</v>
      </c>
      <c r="H21" s="484">
        <v>5</v>
      </c>
      <c r="I21" s="551">
        <f t="shared" si="13"/>
        <v>11</v>
      </c>
      <c r="J21" s="1184">
        <v>39</v>
      </c>
      <c r="K21" s="485">
        <v>35</v>
      </c>
      <c r="L21" s="836">
        <f t="shared" si="14"/>
        <v>74</v>
      </c>
      <c r="M21" s="1184">
        <v>46</v>
      </c>
      <c r="N21" s="485">
        <v>33</v>
      </c>
      <c r="O21" s="836">
        <f t="shared" ref="O21:O34" si="18">SUM(M21,N21)</f>
        <v>79</v>
      </c>
      <c r="P21" s="486">
        <v>39</v>
      </c>
      <c r="Q21" s="485">
        <v>42</v>
      </c>
      <c r="R21" s="836">
        <f t="shared" ref="R21:R34" si="19">SUM(P21,Q21)</f>
        <v>81</v>
      </c>
      <c r="S21" s="486">
        <f t="shared" si="5"/>
        <v>124</v>
      </c>
      <c r="T21" s="485">
        <f t="shared" si="5"/>
        <v>110</v>
      </c>
      <c r="U21" s="552">
        <f t="shared" si="5"/>
        <v>234</v>
      </c>
      <c r="V21" s="486">
        <v>10</v>
      </c>
      <c r="W21" s="485">
        <v>6</v>
      </c>
      <c r="X21" s="552">
        <f t="shared" si="17"/>
        <v>16</v>
      </c>
      <c r="Y21" s="261" t="s">
        <v>735</v>
      </c>
    </row>
    <row r="22" spans="1:28" ht="18" customHeight="1">
      <c r="A22" s="260"/>
      <c r="B22" s="261" t="s">
        <v>736</v>
      </c>
      <c r="C22" s="1182">
        <v>2</v>
      </c>
      <c r="D22" s="1183">
        <v>3</v>
      </c>
      <c r="E22" s="835">
        <v>3</v>
      </c>
      <c r="F22" s="550">
        <f t="shared" si="12"/>
        <v>8</v>
      </c>
      <c r="G22" s="484">
        <v>0</v>
      </c>
      <c r="H22" s="484">
        <v>2</v>
      </c>
      <c r="I22" s="551">
        <f t="shared" si="13"/>
        <v>10</v>
      </c>
      <c r="J22" s="1184">
        <v>37</v>
      </c>
      <c r="K22" s="485">
        <v>37</v>
      </c>
      <c r="L22" s="836">
        <f t="shared" si="14"/>
        <v>74</v>
      </c>
      <c r="M22" s="1184">
        <v>50</v>
      </c>
      <c r="N22" s="485">
        <v>53</v>
      </c>
      <c r="O22" s="836">
        <f t="shared" si="18"/>
        <v>103</v>
      </c>
      <c r="P22" s="486">
        <v>35</v>
      </c>
      <c r="Q22" s="485">
        <v>55</v>
      </c>
      <c r="R22" s="836">
        <f t="shared" si="19"/>
        <v>90</v>
      </c>
      <c r="S22" s="486">
        <f t="shared" si="5"/>
        <v>122</v>
      </c>
      <c r="T22" s="485">
        <f t="shared" si="5"/>
        <v>145</v>
      </c>
      <c r="U22" s="552">
        <f t="shared" si="5"/>
        <v>267</v>
      </c>
      <c r="V22" s="486">
        <v>4</v>
      </c>
      <c r="W22" s="485">
        <v>7</v>
      </c>
      <c r="X22" s="552">
        <f t="shared" si="17"/>
        <v>11</v>
      </c>
      <c r="Y22" s="261" t="s">
        <v>736</v>
      </c>
    </row>
    <row r="23" spans="1:28" ht="18" customHeight="1">
      <c r="A23" s="260"/>
      <c r="B23" s="261" t="s">
        <v>737</v>
      </c>
      <c r="C23" s="1182">
        <v>2</v>
      </c>
      <c r="D23" s="1183">
        <v>2</v>
      </c>
      <c r="E23" s="835">
        <v>3</v>
      </c>
      <c r="F23" s="550">
        <f t="shared" si="12"/>
        <v>7</v>
      </c>
      <c r="G23" s="484">
        <v>0</v>
      </c>
      <c r="H23" s="485">
        <v>4</v>
      </c>
      <c r="I23" s="551">
        <f t="shared" si="13"/>
        <v>11</v>
      </c>
      <c r="J23" s="1184">
        <v>41</v>
      </c>
      <c r="K23" s="485">
        <v>32</v>
      </c>
      <c r="L23" s="836">
        <f t="shared" si="14"/>
        <v>73</v>
      </c>
      <c r="M23" s="1184">
        <v>32</v>
      </c>
      <c r="N23" s="485">
        <v>35</v>
      </c>
      <c r="O23" s="836">
        <f t="shared" si="18"/>
        <v>67</v>
      </c>
      <c r="P23" s="486">
        <v>34</v>
      </c>
      <c r="Q23" s="485">
        <v>53</v>
      </c>
      <c r="R23" s="836">
        <f t="shared" si="19"/>
        <v>87</v>
      </c>
      <c r="S23" s="486">
        <f t="shared" si="5"/>
        <v>107</v>
      </c>
      <c r="T23" s="485">
        <f t="shared" si="5"/>
        <v>120</v>
      </c>
      <c r="U23" s="552">
        <f t="shared" si="5"/>
        <v>227</v>
      </c>
      <c r="V23" s="486">
        <v>12</v>
      </c>
      <c r="W23" s="485">
        <v>5</v>
      </c>
      <c r="X23" s="552">
        <f t="shared" si="17"/>
        <v>17</v>
      </c>
      <c r="Y23" s="261" t="s">
        <v>737</v>
      </c>
    </row>
    <row r="24" spans="1:28" ht="18" customHeight="1">
      <c r="A24" s="260"/>
      <c r="B24" s="261" t="s">
        <v>738</v>
      </c>
      <c r="C24" s="1182">
        <v>2</v>
      </c>
      <c r="D24" s="1183">
        <v>2</v>
      </c>
      <c r="E24" s="835">
        <v>2</v>
      </c>
      <c r="F24" s="550">
        <f t="shared" si="12"/>
        <v>6</v>
      </c>
      <c r="G24" s="484">
        <v>0</v>
      </c>
      <c r="H24" s="485">
        <v>3</v>
      </c>
      <c r="I24" s="551">
        <f t="shared" si="13"/>
        <v>9</v>
      </c>
      <c r="J24" s="1184">
        <v>39</v>
      </c>
      <c r="K24" s="485">
        <v>33</v>
      </c>
      <c r="L24" s="836">
        <f t="shared" si="14"/>
        <v>72</v>
      </c>
      <c r="M24" s="1184">
        <v>41</v>
      </c>
      <c r="N24" s="485">
        <v>32</v>
      </c>
      <c r="O24" s="836">
        <f t="shared" si="18"/>
        <v>73</v>
      </c>
      <c r="P24" s="486">
        <v>29</v>
      </c>
      <c r="Q24" s="485">
        <v>36</v>
      </c>
      <c r="R24" s="836">
        <f t="shared" si="19"/>
        <v>65</v>
      </c>
      <c r="S24" s="486">
        <f t="shared" ref="S24:U42" si="20">SUM(J24,M24,P24)</f>
        <v>109</v>
      </c>
      <c r="T24" s="485">
        <f t="shared" si="20"/>
        <v>101</v>
      </c>
      <c r="U24" s="552">
        <f t="shared" si="20"/>
        <v>210</v>
      </c>
      <c r="V24" s="486">
        <v>10</v>
      </c>
      <c r="W24" s="485">
        <v>3</v>
      </c>
      <c r="X24" s="552">
        <f t="shared" si="17"/>
        <v>13</v>
      </c>
      <c r="Y24" s="261" t="s">
        <v>738</v>
      </c>
    </row>
    <row r="25" spans="1:28" ht="18" customHeight="1">
      <c r="A25" s="260"/>
      <c r="B25" s="261" t="s">
        <v>739</v>
      </c>
      <c r="C25" s="1182">
        <v>5</v>
      </c>
      <c r="D25" s="1183">
        <v>6</v>
      </c>
      <c r="E25" s="835">
        <v>5</v>
      </c>
      <c r="F25" s="550">
        <f t="shared" si="12"/>
        <v>16</v>
      </c>
      <c r="G25" s="484">
        <v>0</v>
      </c>
      <c r="H25" s="484">
        <v>5</v>
      </c>
      <c r="I25" s="551">
        <f t="shared" si="13"/>
        <v>21</v>
      </c>
      <c r="J25" s="1184">
        <v>104</v>
      </c>
      <c r="K25" s="485">
        <v>78</v>
      </c>
      <c r="L25" s="836">
        <f t="shared" si="14"/>
        <v>182</v>
      </c>
      <c r="M25" s="1184">
        <v>119</v>
      </c>
      <c r="N25" s="485">
        <v>99</v>
      </c>
      <c r="O25" s="836">
        <f t="shared" si="18"/>
        <v>218</v>
      </c>
      <c r="P25" s="486">
        <v>97</v>
      </c>
      <c r="Q25" s="485">
        <v>96</v>
      </c>
      <c r="R25" s="836">
        <f t="shared" si="19"/>
        <v>193</v>
      </c>
      <c r="S25" s="486">
        <f t="shared" si="20"/>
        <v>320</v>
      </c>
      <c r="T25" s="485">
        <f t="shared" si="20"/>
        <v>273</v>
      </c>
      <c r="U25" s="552">
        <f t="shared" si="20"/>
        <v>593</v>
      </c>
      <c r="V25" s="486">
        <v>19</v>
      </c>
      <c r="W25" s="485">
        <v>11</v>
      </c>
      <c r="X25" s="552">
        <f t="shared" si="17"/>
        <v>30</v>
      </c>
      <c r="Y25" s="261" t="s">
        <v>739</v>
      </c>
    </row>
    <row r="26" spans="1:28" ht="18" customHeight="1">
      <c r="A26" s="260"/>
      <c r="B26" s="261" t="s">
        <v>517</v>
      </c>
      <c r="C26" s="1182">
        <v>1</v>
      </c>
      <c r="D26" s="1183">
        <v>1</v>
      </c>
      <c r="E26" s="835">
        <v>1</v>
      </c>
      <c r="F26" s="550">
        <f t="shared" si="12"/>
        <v>3</v>
      </c>
      <c r="G26" s="484">
        <v>0</v>
      </c>
      <c r="H26" s="485">
        <v>2</v>
      </c>
      <c r="I26" s="551">
        <f t="shared" si="13"/>
        <v>5</v>
      </c>
      <c r="J26" s="1184">
        <v>11</v>
      </c>
      <c r="K26" s="485">
        <v>3</v>
      </c>
      <c r="L26" s="836">
        <f t="shared" si="14"/>
        <v>14</v>
      </c>
      <c r="M26" s="1184">
        <v>6</v>
      </c>
      <c r="N26" s="485">
        <v>2</v>
      </c>
      <c r="O26" s="836">
        <f t="shared" si="18"/>
        <v>8</v>
      </c>
      <c r="P26" s="486">
        <v>7</v>
      </c>
      <c r="Q26" s="485">
        <v>8</v>
      </c>
      <c r="R26" s="836">
        <f t="shared" si="19"/>
        <v>15</v>
      </c>
      <c r="S26" s="486">
        <f t="shared" si="20"/>
        <v>24</v>
      </c>
      <c r="T26" s="485">
        <f t="shared" si="20"/>
        <v>13</v>
      </c>
      <c r="U26" s="552">
        <f t="shared" si="20"/>
        <v>37</v>
      </c>
      <c r="V26" s="486">
        <v>6</v>
      </c>
      <c r="W26" s="485">
        <v>2</v>
      </c>
      <c r="X26" s="552">
        <f t="shared" si="17"/>
        <v>8</v>
      </c>
      <c r="Y26" s="261" t="s">
        <v>517</v>
      </c>
    </row>
    <row r="27" spans="1:28" ht="18" customHeight="1">
      <c r="A27" s="260"/>
      <c r="B27" s="261" t="s">
        <v>519</v>
      </c>
      <c r="C27" s="1182">
        <v>1</v>
      </c>
      <c r="D27" s="1183">
        <v>1</v>
      </c>
      <c r="E27" s="835">
        <v>1</v>
      </c>
      <c r="F27" s="550">
        <f t="shared" si="12"/>
        <v>3</v>
      </c>
      <c r="G27" s="484">
        <v>0</v>
      </c>
      <c r="H27" s="484">
        <v>2</v>
      </c>
      <c r="I27" s="551">
        <f t="shared" si="13"/>
        <v>5</v>
      </c>
      <c r="J27" s="1184">
        <v>7</v>
      </c>
      <c r="K27" s="485">
        <v>6</v>
      </c>
      <c r="L27" s="836">
        <f t="shared" si="14"/>
        <v>13</v>
      </c>
      <c r="M27" s="1184">
        <v>5</v>
      </c>
      <c r="N27" s="485">
        <v>4</v>
      </c>
      <c r="O27" s="836">
        <f t="shared" si="18"/>
        <v>9</v>
      </c>
      <c r="P27" s="486">
        <v>1</v>
      </c>
      <c r="Q27" s="485">
        <v>8</v>
      </c>
      <c r="R27" s="836">
        <f t="shared" si="19"/>
        <v>9</v>
      </c>
      <c r="S27" s="486">
        <f t="shared" si="20"/>
        <v>13</v>
      </c>
      <c r="T27" s="485">
        <f t="shared" si="20"/>
        <v>18</v>
      </c>
      <c r="U27" s="552">
        <f t="shared" si="20"/>
        <v>31</v>
      </c>
      <c r="V27" s="486">
        <v>3</v>
      </c>
      <c r="W27" s="485">
        <v>0</v>
      </c>
      <c r="X27" s="552">
        <f t="shared" si="17"/>
        <v>3</v>
      </c>
      <c r="Y27" s="261" t="s">
        <v>519</v>
      </c>
    </row>
    <row r="28" spans="1:28" ht="18" customHeight="1">
      <c r="A28" s="260"/>
      <c r="B28" s="261" t="s">
        <v>740</v>
      </c>
      <c r="C28" s="1182">
        <v>1</v>
      </c>
      <c r="D28" s="1183">
        <v>0</v>
      </c>
      <c r="E28" s="835">
        <v>0</v>
      </c>
      <c r="F28" s="550">
        <f t="shared" si="12"/>
        <v>1</v>
      </c>
      <c r="G28" s="484">
        <v>1</v>
      </c>
      <c r="H28" s="484">
        <v>0</v>
      </c>
      <c r="I28" s="551">
        <f t="shared" si="13"/>
        <v>2</v>
      </c>
      <c r="J28" s="1184">
        <v>7</v>
      </c>
      <c r="K28" s="485">
        <v>3</v>
      </c>
      <c r="L28" s="836">
        <f t="shared" si="14"/>
        <v>10</v>
      </c>
      <c r="M28" s="1184">
        <v>1</v>
      </c>
      <c r="N28" s="485">
        <v>1</v>
      </c>
      <c r="O28" s="836">
        <f t="shared" si="18"/>
        <v>2</v>
      </c>
      <c r="P28" s="486">
        <v>2</v>
      </c>
      <c r="Q28" s="485">
        <v>3</v>
      </c>
      <c r="R28" s="836">
        <f t="shared" si="19"/>
        <v>5</v>
      </c>
      <c r="S28" s="486">
        <f t="shared" si="20"/>
        <v>10</v>
      </c>
      <c r="T28" s="485">
        <f t="shared" si="20"/>
        <v>7</v>
      </c>
      <c r="U28" s="552">
        <f t="shared" si="20"/>
        <v>17</v>
      </c>
      <c r="V28" s="486">
        <v>0</v>
      </c>
      <c r="W28" s="485">
        <v>0</v>
      </c>
      <c r="X28" s="552">
        <f t="shared" si="17"/>
        <v>0</v>
      </c>
      <c r="Y28" s="261" t="s">
        <v>740</v>
      </c>
    </row>
    <row r="29" spans="1:28" ht="18" customHeight="1">
      <c r="A29" s="293"/>
      <c r="B29" s="291" t="s">
        <v>741</v>
      </c>
      <c r="C29" s="1185">
        <v>1</v>
      </c>
      <c r="D29" s="1186">
        <v>1</v>
      </c>
      <c r="E29" s="837">
        <v>1</v>
      </c>
      <c r="F29" s="553">
        <f t="shared" si="12"/>
        <v>3</v>
      </c>
      <c r="G29" s="487">
        <v>0</v>
      </c>
      <c r="H29" s="487">
        <v>2</v>
      </c>
      <c r="I29" s="554">
        <f t="shared" si="13"/>
        <v>5</v>
      </c>
      <c r="J29" s="1188">
        <v>6</v>
      </c>
      <c r="K29" s="488">
        <v>4</v>
      </c>
      <c r="L29" s="555">
        <f t="shared" si="14"/>
        <v>10</v>
      </c>
      <c r="M29" s="1188">
        <v>8</v>
      </c>
      <c r="N29" s="488">
        <v>5</v>
      </c>
      <c r="O29" s="555">
        <f t="shared" si="18"/>
        <v>13</v>
      </c>
      <c r="P29" s="489">
        <v>5</v>
      </c>
      <c r="Q29" s="488">
        <v>4</v>
      </c>
      <c r="R29" s="555">
        <f t="shared" si="19"/>
        <v>9</v>
      </c>
      <c r="S29" s="489">
        <f t="shared" si="20"/>
        <v>19</v>
      </c>
      <c r="T29" s="488">
        <f t="shared" si="20"/>
        <v>13</v>
      </c>
      <c r="U29" s="556">
        <f t="shared" si="20"/>
        <v>32</v>
      </c>
      <c r="V29" s="489">
        <v>1</v>
      </c>
      <c r="W29" s="488">
        <v>2</v>
      </c>
      <c r="X29" s="556">
        <f t="shared" si="17"/>
        <v>3</v>
      </c>
      <c r="Y29" s="291" t="s">
        <v>741</v>
      </c>
    </row>
    <row r="30" spans="1:28" ht="18" customHeight="1" thickBot="1">
      <c r="A30" s="361" t="s">
        <v>523</v>
      </c>
      <c r="B30" s="362"/>
      <c r="C30" s="557">
        <f>SUM(C12:C29)</f>
        <v>53</v>
      </c>
      <c r="D30" s="558">
        <f t="shared" ref="D30:K30" si="21">SUM(D12:D29)</f>
        <v>54</v>
      </c>
      <c r="E30" s="559">
        <f t="shared" si="21"/>
        <v>53</v>
      </c>
      <c r="F30" s="560">
        <f>SUM(F12:F29)</f>
        <v>160</v>
      </c>
      <c r="G30" s="560">
        <f t="shared" si="21"/>
        <v>1</v>
      </c>
      <c r="H30" s="560">
        <f t="shared" si="21"/>
        <v>84</v>
      </c>
      <c r="I30" s="561">
        <f t="shared" si="13"/>
        <v>245</v>
      </c>
      <c r="J30" s="562">
        <f>SUM(J12:J29)</f>
        <v>978</v>
      </c>
      <c r="K30" s="566">
        <f t="shared" si="21"/>
        <v>872</v>
      </c>
      <c r="L30" s="564">
        <f t="shared" si="14"/>
        <v>1850</v>
      </c>
      <c r="M30" s="562">
        <f>SUM(M12:M29)</f>
        <v>963</v>
      </c>
      <c r="N30" s="566">
        <f t="shared" ref="N30" si="22">SUM(N12:N29)</f>
        <v>897</v>
      </c>
      <c r="O30" s="564">
        <f t="shared" si="18"/>
        <v>1860</v>
      </c>
      <c r="P30" s="565">
        <f t="shared" ref="P30:Q30" si="23">SUM(P12:P29)</f>
        <v>927</v>
      </c>
      <c r="Q30" s="566">
        <f t="shared" si="23"/>
        <v>918</v>
      </c>
      <c r="R30" s="564">
        <f t="shared" si="19"/>
        <v>1845</v>
      </c>
      <c r="S30" s="565">
        <f t="shared" si="20"/>
        <v>2868</v>
      </c>
      <c r="T30" s="566">
        <f t="shared" si="20"/>
        <v>2687</v>
      </c>
      <c r="U30" s="567">
        <f t="shared" si="20"/>
        <v>5555</v>
      </c>
      <c r="V30" s="565">
        <f>SUM(V12:V29)</f>
        <v>249</v>
      </c>
      <c r="W30" s="566">
        <f t="shared" ref="W30:X30" si="24">SUM(W12:W29)</f>
        <v>129</v>
      </c>
      <c r="X30" s="567">
        <f t="shared" si="24"/>
        <v>378</v>
      </c>
      <c r="Y30" s="363" t="s">
        <v>742</v>
      </c>
    </row>
    <row r="31" spans="1:28" ht="18" customHeight="1">
      <c r="A31" s="260" t="s">
        <v>524</v>
      </c>
      <c r="B31" s="264" t="s">
        <v>743</v>
      </c>
      <c r="C31" s="1182">
        <v>5</v>
      </c>
      <c r="D31" s="1183">
        <v>5</v>
      </c>
      <c r="E31" s="835">
        <v>5</v>
      </c>
      <c r="F31" s="550">
        <f>SUM(C31:E31)</f>
        <v>15</v>
      </c>
      <c r="G31" s="484">
        <v>0</v>
      </c>
      <c r="H31" s="484">
        <v>5</v>
      </c>
      <c r="I31" s="551">
        <f t="shared" si="13"/>
        <v>20</v>
      </c>
      <c r="J31" s="1181">
        <v>93</v>
      </c>
      <c r="K31" s="482">
        <v>96</v>
      </c>
      <c r="L31" s="546">
        <f t="shared" si="14"/>
        <v>189</v>
      </c>
      <c r="M31" s="1181">
        <v>103</v>
      </c>
      <c r="N31" s="482">
        <v>90</v>
      </c>
      <c r="O31" s="546">
        <f t="shared" si="18"/>
        <v>193</v>
      </c>
      <c r="P31" s="483">
        <v>97</v>
      </c>
      <c r="Q31" s="482">
        <v>94</v>
      </c>
      <c r="R31" s="546">
        <f t="shared" si="19"/>
        <v>191</v>
      </c>
      <c r="S31" s="486">
        <f t="shared" si="20"/>
        <v>293</v>
      </c>
      <c r="T31" s="485">
        <f t="shared" si="20"/>
        <v>280</v>
      </c>
      <c r="U31" s="552">
        <f t="shared" si="20"/>
        <v>573</v>
      </c>
      <c r="V31" s="486">
        <v>16</v>
      </c>
      <c r="W31" s="485">
        <v>7</v>
      </c>
      <c r="X31" s="552">
        <f t="shared" ref="X31:X48" si="25">SUM(V31:W31)</f>
        <v>23</v>
      </c>
      <c r="Y31" s="261" t="s">
        <v>743</v>
      </c>
      <c r="AB31" s="243"/>
    </row>
    <row r="32" spans="1:28" ht="18" customHeight="1">
      <c r="A32" s="263">
        <v>19</v>
      </c>
      <c r="B32" s="264" t="s">
        <v>533</v>
      </c>
      <c r="C32" s="1182">
        <v>2</v>
      </c>
      <c r="D32" s="1183">
        <v>2</v>
      </c>
      <c r="E32" s="835">
        <v>1</v>
      </c>
      <c r="F32" s="550">
        <f t="shared" ref="F32:F48" si="26">SUM(C32:E32)</f>
        <v>5</v>
      </c>
      <c r="G32" s="484">
        <v>0</v>
      </c>
      <c r="H32" s="484">
        <v>3</v>
      </c>
      <c r="I32" s="551">
        <f t="shared" si="13"/>
        <v>8</v>
      </c>
      <c r="J32" s="1184">
        <v>26</v>
      </c>
      <c r="K32" s="485">
        <v>18</v>
      </c>
      <c r="L32" s="836">
        <f t="shared" si="14"/>
        <v>44</v>
      </c>
      <c r="M32" s="1184">
        <v>24</v>
      </c>
      <c r="N32" s="485">
        <v>18</v>
      </c>
      <c r="O32" s="836">
        <f t="shared" si="18"/>
        <v>42</v>
      </c>
      <c r="P32" s="486">
        <v>17</v>
      </c>
      <c r="Q32" s="485">
        <v>18</v>
      </c>
      <c r="R32" s="836">
        <f t="shared" si="19"/>
        <v>35</v>
      </c>
      <c r="S32" s="486">
        <f t="shared" si="20"/>
        <v>67</v>
      </c>
      <c r="T32" s="485">
        <f t="shared" si="20"/>
        <v>54</v>
      </c>
      <c r="U32" s="552">
        <f t="shared" si="20"/>
        <v>121</v>
      </c>
      <c r="V32" s="486">
        <v>2</v>
      </c>
      <c r="W32" s="485">
        <v>3</v>
      </c>
      <c r="X32" s="552">
        <f t="shared" si="25"/>
        <v>5</v>
      </c>
      <c r="Y32" s="261" t="s">
        <v>533</v>
      </c>
    </row>
    <row r="33" spans="1:37" ht="18" customHeight="1">
      <c r="A33" s="364" t="s">
        <v>600</v>
      </c>
      <c r="B33" s="264" t="s">
        <v>744</v>
      </c>
      <c r="C33" s="1182">
        <v>3</v>
      </c>
      <c r="D33" s="1183">
        <v>4</v>
      </c>
      <c r="E33" s="835">
        <v>3</v>
      </c>
      <c r="F33" s="550">
        <f t="shared" si="26"/>
        <v>10</v>
      </c>
      <c r="G33" s="484">
        <v>0</v>
      </c>
      <c r="H33" s="484">
        <v>4</v>
      </c>
      <c r="I33" s="551">
        <f t="shared" si="13"/>
        <v>14</v>
      </c>
      <c r="J33" s="1184">
        <v>48</v>
      </c>
      <c r="K33" s="485">
        <v>51</v>
      </c>
      <c r="L33" s="836">
        <f t="shared" si="14"/>
        <v>99</v>
      </c>
      <c r="M33" s="1184">
        <v>68</v>
      </c>
      <c r="N33" s="485">
        <v>61</v>
      </c>
      <c r="O33" s="836">
        <f t="shared" si="18"/>
        <v>129</v>
      </c>
      <c r="P33" s="486">
        <v>52</v>
      </c>
      <c r="Q33" s="485">
        <v>49</v>
      </c>
      <c r="R33" s="836">
        <f t="shared" si="19"/>
        <v>101</v>
      </c>
      <c r="S33" s="486">
        <f t="shared" si="20"/>
        <v>168</v>
      </c>
      <c r="T33" s="485">
        <f t="shared" si="20"/>
        <v>161</v>
      </c>
      <c r="U33" s="552">
        <f t="shared" si="20"/>
        <v>329</v>
      </c>
      <c r="V33" s="486">
        <v>12</v>
      </c>
      <c r="W33" s="485">
        <v>5</v>
      </c>
      <c r="X33" s="552">
        <f t="shared" si="25"/>
        <v>17</v>
      </c>
      <c r="Y33" s="261" t="s">
        <v>744</v>
      </c>
    </row>
    <row r="34" spans="1:37" ht="18" customHeight="1">
      <c r="A34" s="260"/>
      <c r="B34" s="264" t="s">
        <v>745</v>
      </c>
      <c r="C34" s="1182">
        <v>4</v>
      </c>
      <c r="D34" s="1183">
        <v>5</v>
      </c>
      <c r="E34" s="835">
        <v>4</v>
      </c>
      <c r="F34" s="550">
        <f t="shared" si="26"/>
        <v>13</v>
      </c>
      <c r="G34" s="484">
        <v>0</v>
      </c>
      <c r="H34" s="484">
        <v>6</v>
      </c>
      <c r="I34" s="551">
        <f t="shared" si="13"/>
        <v>19</v>
      </c>
      <c r="J34" s="1184">
        <v>87</v>
      </c>
      <c r="K34" s="485">
        <v>64</v>
      </c>
      <c r="L34" s="836">
        <f t="shared" si="14"/>
        <v>151</v>
      </c>
      <c r="M34" s="1184">
        <v>73</v>
      </c>
      <c r="N34" s="485">
        <v>81</v>
      </c>
      <c r="O34" s="836">
        <f t="shared" si="18"/>
        <v>154</v>
      </c>
      <c r="P34" s="486">
        <v>56</v>
      </c>
      <c r="Q34" s="485">
        <v>63</v>
      </c>
      <c r="R34" s="836">
        <f t="shared" si="19"/>
        <v>119</v>
      </c>
      <c r="S34" s="486">
        <f t="shared" si="20"/>
        <v>216</v>
      </c>
      <c r="T34" s="485">
        <f t="shared" si="20"/>
        <v>208</v>
      </c>
      <c r="U34" s="552">
        <f t="shared" si="20"/>
        <v>424</v>
      </c>
      <c r="V34" s="486">
        <v>19</v>
      </c>
      <c r="W34" s="485">
        <v>9</v>
      </c>
      <c r="X34" s="552">
        <f t="shared" si="25"/>
        <v>28</v>
      </c>
      <c r="Y34" s="261" t="s">
        <v>745</v>
      </c>
    </row>
    <row r="35" spans="1:37" ht="18" customHeight="1">
      <c r="A35" s="260"/>
      <c r="B35" s="264" t="s">
        <v>536</v>
      </c>
      <c r="C35" s="1182">
        <v>3</v>
      </c>
      <c r="D35" s="1183">
        <v>3</v>
      </c>
      <c r="E35" s="835">
        <v>3</v>
      </c>
      <c r="F35" s="550">
        <f t="shared" si="26"/>
        <v>9</v>
      </c>
      <c r="G35" s="484">
        <v>0</v>
      </c>
      <c r="H35" s="484">
        <v>4</v>
      </c>
      <c r="I35" s="551">
        <f t="shared" si="13"/>
        <v>13</v>
      </c>
      <c r="J35" s="1184">
        <v>49</v>
      </c>
      <c r="K35" s="485">
        <v>47</v>
      </c>
      <c r="L35" s="836">
        <f t="shared" si="14"/>
        <v>96</v>
      </c>
      <c r="M35" s="1184">
        <v>42</v>
      </c>
      <c r="N35" s="485">
        <v>38</v>
      </c>
      <c r="O35" s="836">
        <f t="shared" ref="O35:O48" si="27">SUM(M35,N35)</f>
        <v>80</v>
      </c>
      <c r="P35" s="486">
        <v>47</v>
      </c>
      <c r="Q35" s="485">
        <v>52</v>
      </c>
      <c r="R35" s="836">
        <f t="shared" ref="R35:R48" si="28">SUM(P35,Q35)</f>
        <v>99</v>
      </c>
      <c r="S35" s="486">
        <f t="shared" si="20"/>
        <v>138</v>
      </c>
      <c r="T35" s="485">
        <f t="shared" si="20"/>
        <v>137</v>
      </c>
      <c r="U35" s="552">
        <f t="shared" si="20"/>
        <v>275</v>
      </c>
      <c r="V35" s="486">
        <v>12</v>
      </c>
      <c r="W35" s="485">
        <v>2</v>
      </c>
      <c r="X35" s="552">
        <f t="shared" si="25"/>
        <v>14</v>
      </c>
      <c r="Y35" s="261" t="s">
        <v>536</v>
      </c>
      <c r="AB35" s="243"/>
    </row>
    <row r="36" spans="1:37" ht="18" customHeight="1">
      <c r="A36" s="260"/>
      <c r="B36" s="264" t="s">
        <v>538</v>
      </c>
      <c r="C36" s="1182">
        <v>1</v>
      </c>
      <c r="D36" s="1183">
        <v>1</v>
      </c>
      <c r="E36" s="835">
        <v>1</v>
      </c>
      <c r="F36" s="550">
        <f t="shared" si="26"/>
        <v>3</v>
      </c>
      <c r="G36" s="484">
        <v>0</v>
      </c>
      <c r="H36" s="484">
        <v>2</v>
      </c>
      <c r="I36" s="551">
        <f t="shared" si="13"/>
        <v>5</v>
      </c>
      <c r="J36" s="1184">
        <v>8</v>
      </c>
      <c r="K36" s="485">
        <v>7</v>
      </c>
      <c r="L36" s="836">
        <f t="shared" si="14"/>
        <v>15</v>
      </c>
      <c r="M36" s="1184">
        <v>6</v>
      </c>
      <c r="N36" s="485">
        <v>3</v>
      </c>
      <c r="O36" s="836">
        <f t="shared" si="27"/>
        <v>9</v>
      </c>
      <c r="P36" s="486">
        <v>8</v>
      </c>
      <c r="Q36" s="485">
        <v>5</v>
      </c>
      <c r="R36" s="836">
        <f t="shared" si="28"/>
        <v>13</v>
      </c>
      <c r="S36" s="486">
        <f t="shared" si="20"/>
        <v>22</v>
      </c>
      <c r="T36" s="485">
        <f t="shared" si="20"/>
        <v>15</v>
      </c>
      <c r="U36" s="552">
        <f t="shared" si="20"/>
        <v>37</v>
      </c>
      <c r="V36" s="486">
        <v>3</v>
      </c>
      <c r="W36" s="485">
        <v>0</v>
      </c>
      <c r="X36" s="552">
        <f t="shared" si="25"/>
        <v>3</v>
      </c>
      <c r="Y36" s="261" t="s">
        <v>538</v>
      </c>
    </row>
    <row r="37" spans="1:37" ht="18" customHeight="1">
      <c r="A37" s="260"/>
      <c r="B37" s="264" t="s">
        <v>530</v>
      </c>
      <c r="C37" s="1182">
        <v>2</v>
      </c>
      <c r="D37" s="1183">
        <v>2</v>
      </c>
      <c r="E37" s="835">
        <v>2</v>
      </c>
      <c r="F37" s="550">
        <f t="shared" si="26"/>
        <v>6</v>
      </c>
      <c r="G37" s="484">
        <v>0</v>
      </c>
      <c r="H37" s="484">
        <v>3</v>
      </c>
      <c r="I37" s="551">
        <f t="shared" si="13"/>
        <v>9</v>
      </c>
      <c r="J37" s="1184">
        <v>28</v>
      </c>
      <c r="K37" s="485">
        <v>21</v>
      </c>
      <c r="L37" s="836">
        <f t="shared" si="14"/>
        <v>49</v>
      </c>
      <c r="M37" s="1184">
        <v>26</v>
      </c>
      <c r="N37" s="485">
        <v>18</v>
      </c>
      <c r="O37" s="836">
        <f t="shared" si="27"/>
        <v>44</v>
      </c>
      <c r="P37" s="486">
        <v>28</v>
      </c>
      <c r="Q37" s="485">
        <v>25</v>
      </c>
      <c r="R37" s="836">
        <f t="shared" si="28"/>
        <v>53</v>
      </c>
      <c r="S37" s="486">
        <f t="shared" si="20"/>
        <v>82</v>
      </c>
      <c r="T37" s="485">
        <f t="shared" si="20"/>
        <v>64</v>
      </c>
      <c r="U37" s="552">
        <f t="shared" si="20"/>
        <v>146</v>
      </c>
      <c r="V37" s="486">
        <v>8</v>
      </c>
      <c r="W37" s="485">
        <v>0</v>
      </c>
      <c r="X37" s="552">
        <f t="shared" si="25"/>
        <v>8</v>
      </c>
      <c r="Y37" s="261" t="s">
        <v>530</v>
      </c>
    </row>
    <row r="38" spans="1:37" ht="18" customHeight="1">
      <c r="A38" s="260"/>
      <c r="B38" s="264" t="s">
        <v>746</v>
      </c>
      <c r="C38" s="1182">
        <v>1</v>
      </c>
      <c r="D38" s="1183">
        <v>1</v>
      </c>
      <c r="E38" s="835">
        <v>1</v>
      </c>
      <c r="F38" s="550">
        <f t="shared" si="26"/>
        <v>3</v>
      </c>
      <c r="G38" s="484">
        <v>0</v>
      </c>
      <c r="H38" s="484">
        <v>1</v>
      </c>
      <c r="I38" s="551">
        <f t="shared" si="13"/>
        <v>4</v>
      </c>
      <c r="J38" s="1184">
        <v>14</v>
      </c>
      <c r="K38" s="485">
        <v>7</v>
      </c>
      <c r="L38" s="836">
        <f t="shared" si="14"/>
        <v>21</v>
      </c>
      <c r="M38" s="1184">
        <v>12</v>
      </c>
      <c r="N38" s="485">
        <v>9</v>
      </c>
      <c r="O38" s="836">
        <f t="shared" si="27"/>
        <v>21</v>
      </c>
      <c r="P38" s="486">
        <v>14</v>
      </c>
      <c r="Q38" s="485">
        <v>12</v>
      </c>
      <c r="R38" s="836">
        <f t="shared" si="28"/>
        <v>26</v>
      </c>
      <c r="S38" s="486">
        <f t="shared" si="20"/>
        <v>40</v>
      </c>
      <c r="T38" s="485">
        <f t="shared" si="20"/>
        <v>28</v>
      </c>
      <c r="U38" s="552">
        <f t="shared" si="20"/>
        <v>68</v>
      </c>
      <c r="V38" s="486">
        <v>2</v>
      </c>
      <c r="W38" s="485">
        <v>0</v>
      </c>
      <c r="X38" s="552">
        <f t="shared" si="25"/>
        <v>2</v>
      </c>
      <c r="Y38" s="261" t="s">
        <v>746</v>
      </c>
    </row>
    <row r="39" spans="1:37" ht="18" customHeight="1">
      <c r="A39" s="260"/>
      <c r="B39" s="264" t="s">
        <v>747</v>
      </c>
      <c r="C39" s="1182">
        <v>4</v>
      </c>
      <c r="D39" s="1183">
        <v>3</v>
      </c>
      <c r="E39" s="835">
        <v>3</v>
      </c>
      <c r="F39" s="550">
        <f t="shared" si="26"/>
        <v>10</v>
      </c>
      <c r="G39" s="484">
        <v>0</v>
      </c>
      <c r="H39" s="484">
        <v>4</v>
      </c>
      <c r="I39" s="551">
        <f t="shared" si="13"/>
        <v>14</v>
      </c>
      <c r="J39" s="1184">
        <v>63</v>
      </c>
      <c r="K39" s="485">
        <v>83</v>
      </c>
      <c r="L39" s="836">
        <f t="shared" si="14"/>
        <v>146</v>
      </c>
      <c r="M39" s="1184">
        <v>63</v>
      </c>
      <c r="N39" s="485">
        <v>58</v>
      </c>
      <c r="O39" s="836">
        <f t="shared" si="27"/>
        <v>121</v>
      </c>
      <c r="P39" s="486">
        <v>67</v>
      </c>
      <c r="Q39" s="485">
        <v>54</v>
      </c>
      <c r="R39" s="836">
        <f t="shared" si="28"/>
        <v>121</v>
      </c>
      <c r="S39" s="486">
        <f t="shared" si="20"/>
        <v>193</v>
      </c>
      <c r="T39" s="485">
        <f t="shared" si="20"/>
        <v>195</v>
      </c>
      <c r="U39" s="552">
        <f t="shared" si="20"/>
        <v>388</v>
      </c>
      <c r="V39" s="486">
        <v>13</v>
      </c>
      <c r="W39" s="485">
        <v>10</v>
      </c>
      <c r="X39" s="552">
        <f t="shared" si="25"/>
        <v>23</v>
      </c>
      <c r="Y39" s="261" t="s">
        <v>747</v>
      </c>
      <c r="AB39" s="243"/>
    </row>
    <row r="40" spans="1:37" s="275" customFormat="1" ht="18" customHeight="1">
      <c r="A40" s="272"/>
      <c r="B40" s="365" t="s">
        <v>748</v>
      </c>
      <c r="C40" s="1189">
        <v>0</v>
      </c>
      <c r="D40" s="1190">
        <v>1</v>
      </c>
      <c r="E40" s="1191">
        <v>1</v>
      </c>
      <c r="F40" s="568">
        <f t="shared" si="26"/>
        <v>2</v>
      </c>
      <c r="G40" s="1192">
        <v>0</v>
      </c>
      <c r="H40" s="1192">
        <v>1</v>
      </c>
      <c r="I40" s="569">
        <f t="shared" si="13"/>
        <v>3</v>
      </c>
      <c r="J40" s="1193">
        <v>0</v>
      </c>
      <c r="K40" s="490">
        <v>0</v>
      </c>
      <c r="L40" s="838">
        <f t="shared" si="14"/>
        <v>0</v>
      </c>
      <c r="M40" s="1193">
        <v>4</v>
      </c>
      <c r="N40" s="490">
        <v>0</v>
      </c>
      <c r="O40" s="838">
        <f t="shared" si="27"/>
        <v>4</v>
      </c>
      <c r="P40" s="491">
        <v>2</v>
      </c>
      <c r="Q40" s="490">
        <v>2</v>
      </c>
      <c r="R40" s="838">
        <f t="shared" si="28"/>
        <v>4</v>
      </c>
      <c r="S40" s="491">
        <f t="shared" si="20"/>
        <v>6</v>
      </c>
      <c r="T40" s="490">
        <f t="shared" si="20"/>
        <v>2</v>
      </c>
      <c r="U40" s="570">
        <f t="shared" si="20"/>
        <v>8</v>
      </c>
      <c r="V40" s="491">
        <v>2</v>
      </c>
      <c r="W40" s="490">
        <v>0</v>
      </c>
      <c r="X40" s="570">
        <f t="shared" si="25"/>
        <v>2</v>
      </c>
      <c r="Y40" s="273" t="s">
        <v>542</v>
      </c>
    </row>
    <row r="41" spans="1:37" ht="18" customHeight="1">
      <c r="A41" s="260"/>
      <c r="B41" s="264" t="s">
        <v>12</v>
      </c>
      <c r="C41" s="1182">
        <v>1</v>
      </c>
      <c r="D41" s="1183">
        <v>1</v>
      </c>
      <c r="E41" s="835">
        <v>1</v>
      </c>
      <c r="F41" s="550">
        <f t="shared" si="26"/>
        <v>3</v>
      </c>
      <c r="G41" s="484">
        <v>0</v>
      </c>
      <c r="H41" s="484">
        <v>1</v>
      </c>
      <c r="I41" s="551">
        <f t="shared" si="13"/>
        <v>4</v>
      </c>
      <c r="J41" s="1184">
        <v>8</v>
      </c>
      <c r="K41" s="485">
        <v>7</v>
      </c>
      <c r="L41" s="836">
        <f t="shared" si="14"/>
        <v>15</v>
      </c>
      <c r="M41" s="1184">
        <v>13</v>
      </c>
      <c r="N41" s="485">
        <v>16</v>
      </c>
      <c r="O41" s="836">
        <f t="shared" si="27"/>
        <v>29</v>
      </c>
      <c r="P41" s="486">
        <v>10</v>
      </c>
      <c r="Q41" s="485">
        <v>6</v>
      </c>
      <c r="R41" s="836">
        <f t="shared" si="28"/>
        <v>16</v>
      </c>
      <c r="S41" s="486">
        <f t="shared" si="20"/>
        <v>31</v>
      </c>
      <c r="T41" s="485">
        <f t="shared" si="20"/>
        <v>29</v>
      </c>
      <c r="U41" s="552">
        <f t="shared" si="20"/>
        <v>60</v>
      </c>
      <c r="V41" s="486">
        <v>4</v>
      </c>
      <c r="W41" s="485">
        <v>1</v>
      </c>
      <c r="X41" s="552">
        <f t="shared" si="25"/>
        <v>5</v>
      </c>
      <c r="Y41" s="261" t="s">
        <v>12</v>
      </c>
      <c r="AA41" s="708"/>
    </row>
    <row r="42" spans="1:37" ht="18" customHeight="1">
      <c r="A42" s="260"/>
      <c r="B42" s="264" t="s">
        <v>545</v>
      </c>
      <c r="C42" s="1182">
        <v>2</v>
      </c>
      <c r="D42" s="1183">
        <v>2</v>
      </c>
      <c r="E42" s="835">
        <v>2</v>
      </c>
      <c r="F42" s="550">
        <f t="shared" si="26"/>
        <v>6</v>
      </c>
      <c r="G42" s="484">
        <v>0</v>
      </c>
      <c r="H42" s="484">
        <v>2</v>
      </c>
      <c r="I42" s="551">
        <f t="shared" si="13"/>
        <v>8</v>
      </c>
      <c r="J42" s="1184">
        <v>29</v>
      </c>
      <c r="K42" s="485">
        <v>20</v>
      </c>
      <c r="L42" s="836">
        <f t="shared" si="14"/>
        <v>49</v>
      </c>
      <c r="M42" s="1184">
        <v>20</v>
      </c>
      <c r="N42" s="485">
        <v>24</v>
      </c>
      <c r="O42" s="836">
        <f t="shared" si="27"/>
        <v>44</v>
      </c>
      <c r="P42" s="486">
        <v>21</v>
      </c>
      <c r="Q42" s="485">
        <v>33</v>
      </c>
      <c r="R42" s="836">
        <f t="shared" si="28"/>
        <v>54</v>
      </c>
      <c r="S42" s="486">
        <f t="shared" si="20"/>
        <v>70</v>
      </c>
      <c r="T42" s="485">
        <f t="shared" si="20"/>
        <v>77</v>
      </c>
      <c r="U42" s="552">
        <f t="shared" si="20"/>
        <v>147</v>
      </c>
      <c r="V42" s="486">
        <v>7</v>
      </c>
      <c r="W42" s="485">
        <v>2</v>
      </c>
      <c r="X42" s="552">
        <f t="shared" si="25"/>
        <v>9</v>
      </c>
      <c r="Y42" s="261" t="s">
        <v>545</v>
      </c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6"/>
      <c r="AK42" s="366"/>
    </row>
    <row r="43" spans="1:37" ht="18" customHeight="1">
      <c r="A43" s="260"/>
      <c r="B43" s="264" t="s">
        <v>547</v>
      </c>
      <c r="C43" s="1182">
        <v>1</v>
      </c>
      <c r="D43" s="1183">
        <v>1</v>
      </c>
      <c r="E43" s="835">
        <v>1</v>
      </c>
      <c r="F43" s="550">
        <f t="shared" si="26"/>
        <v>3</v>
      </c>
      <c r="G43" s="484">
        <v>0</v>
      </c>
      <c r="H43" s="484">
        <v>2</v>
      </c>
      <c r="I43" s="551">
        <f t="shared" si="13"/>
        <v>5</v>
      </c>
      <c r="J43" s="1184">
        <v>18</v>
      </c>
      <c r="K43" s="485">
        <v>14</v>
      </c>
      <c r="L43" s="836">
        <f t="shared" si="14"/>
        <v>32</v>
      </c>
      <c r="M43" s="1184">
        <v>13</v>
      </c>
      <c r="N43" s="485">
        <v>22</v>
      </c>
      <c r="O43" s="836">
        <f t="shared" si="27"/>
        <v>35</v>
      </c>
      <c r="P43" s="486">
        <v>16</v>
      </c>
      <c r="Q43" s="485">
        <v>18</v>
      </c>
      <c r="R43" s="836">
        <f t="shared" si="28"/>
        <v>34</v>
      </c>
      <c r="S43" s="486">
        <f t="shared" ref="S43:U60" si="29">SUM(J43,M43,P43)</f>
        <v>47</v>
      </c>
      <c r="T43" s="485">
        <f t="shared" si="29"/>
        <v>54</v>
      </c>
      <c r="U43" s="552">
        <f t="shared" si="29"/>
        <v>101</v>
      </c>
      <c r="V43" s="486">
        <v>3</v>
      </c>
      <c r="W43" s="485">
        <v>2</v>
      </c>
      <c r="X43" s="552">
        <f t="shared" si="25"/>
        <v>5</v>
      </c>
      <c r="Y43" s="261" t="s">
        <v>547</v>
      </c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</row>
    <row r="44" spans="1:37" ht="18" customHeight="1" thickBot="1">
      <c r="A44" s="270"/>
      <c r="B44" s="367" t="s">
        <v>749</v>
      </c>
      <c r="C44" s="1194">
        <v>1</v>
      </c>
      <c r="D44" s="1195">
        <v>1</v>
      </c>
      <c r="E44" s="1196">
        <v>1</v>
      </c>
      <c r="F44" s="571">
        <f t="shared" si="26"/>
        <v>3</v>
      </c>
      <c r="G44" s="1197">
        <v>0</v>
      </c>
      <c r="H44" s="1197">
        <v>2</v>
      </c>
      <c r="I44" s="561">
        <f t="shared" si="13"/>
        <v>5</v>
      </c>
      <c r="J44" s="1198">
        <v>17</v>
      </c>
      <c r="K44" s="492">
        <v>13</v>
      </c>
      <c r="L44" s="571">
        <f t="shared" si="14"/>
        <v>30</v>
      </c>
      <c r="M44" s="1198">
        <v>12</v>
      </c>
      <c r="N44" s="492">
        <v>10</v>
      </c>
      <c r="O44" s="571">
        <f t="shared" si="27"/>
        <v>22</v>
      </c>
      <c r="P44" s="493">
        <v>14</v>
      </c>
      <c r="Q44" s="492">
        <v>19</v>
      </c>
      <c r="R44" s="571">
        <f t="shared" si="28"/>
        <v>33</v>
      </c>
      <c r="S44" s="493">
        <f t="shared" si="29"/>
        <v>43</v>
      </c>
      <c r="T44" s="492">
        <f t="shared" si="29"/>
        <v>42</v>
      </c>
      <c r="U44" s="567">
        <f t="shared" si="29"/>
        <v>85</v>
      </c>
      <c r="V44" s="493">
        <v>2</v>
      </c>
      <c r="W44" s="492">
        <v>1</v>
      </c>
      <c r="X44" s="567">
        <f t="shared" si="25"/>
        <v>3</v>
      </c>
      <c r="Y44" s="271" t="s">
        <v>749</v>
      </c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</row>
    <row r="45" spans="1:37" ht="18" customHeight="1">
      <c r="A45" s="260"/>
      <c r="B45" s="264" t="s">
        <v>551</v>
      </c>
      <c r="C45" s="839">
        <v>0</v>
      </c>
      <c r="D45" s="1183">
        <v>0</v>
      </c>
      <c r="E45" s="835">
        <v>1</v>
      </c>
      <c r="F45" s="550">
        <f t="shared" si="26"/>
        <v>1</v>
      </c>
      <c r="G45" s="484">
        <v>1</v>
      </c>
      <c r="H45" s="484">
        <v>0</v>
      </c>
      <c r="I45" s="551">
        <f t="shared" si="13"/>
        <v>2</v>
      </c>
      <c r="J45" s="1184">
        <v>2</v>
      </c>
      <c r="K45" s="485">
        <v>2</v>
      </c>
      <c r="L45" s="836">
        <f t="shared" si="14"/>
        <v>4</v>
      </c>
      <c r="M45" s="1184">
        <v>0</v>
      </c>
      <c r="N45" s="485">
        <v>1</v>
      </c>
      <c r="O45" s="836">
        <f t="shared" si="27"/>
        <v>1</v>
      </c>
      <c r="P45" s="486">
        <v>2</v>
      </c>
      <c r="Q45" s="485">
        <v>1</v>
      </c>
      <c r="R45" s="836">
        <f t="shared" si="28"/>
        <v>3</v>
      </c>
      <c r="S45" s="486">
        <f t="shared" si="29"/>
        <v>4</v>
      </c>
      <c r="T45" s="485">
        <f t="shared" si="29"/>
        <v>4</v>
      </c>
      <c r="U45" s="552">
        <f t="shared" si="29"/>
        <v>8</v>
      </c>
      <c r="V45" s="486">
        <v>0</v>
      </c>
      <c r="W45" s="485">
        <v>0</v>
      </c>
      <c r="X45" s="552">
        <f t="shared" si="25"/>
        <v>0</v>
      </c>
      <c r="Y45" s="261" t="s">
        <v>551</v>
      </c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</row>
    <row r="46" spans="1:37" ht="18" customHeight="1">
      <c r="A46" s="260"/>
      <c r="B46" s="264" t="s">
        <v>552</v>
      </c>
      <c r="C46" s="1182">
        <v>0</v>
      </c>
      <c r="D46" s="1183">
        <v>0</v>
      </c>
      <c r="E46" s="835">
        <v>0</v>
      </c>
      <c r="F46" s="550">
        <f t="shared" si="26"/>
        <v>0</v>
      </c>
      <c r="G46" s="484">
        <v>1</v>
      </c>
      <c r="H46" s="484">
        <v>0</v>
      </c>
      <c r="I46" s="551">
        <f t="shared" si="13"/>
        <v>1</v>
      </c>
      <c r="J46" s="1184">
        <v>1</v>
      </c>
      <c r="K46" s="485">
        <v>0</v>
      </c>
      <c r="L46" s="836">
        <f t="shared" si="14"/>
        <v>1</v>
      </c>
      <c r="M46" s="1184">
        <v>0</v>
      </c>
      <c r="N46" s="485">
        <v>0</v>
      </c>
      <c r="O46" s="836">
        <f t="shared" si="27"/>
        <v>0</v>
      </c>
      <c r="P46" s="486">
        <v>1</v>
      </c>
      <c r="Q46" s="485">
        <v>0</v>
      </c>
      <c r="R46" s="836">
        <f t="shared" si="28"/>
        <v>1</v>
      </c>
      <c r="S46" s="486">
        <f t="shared" si="29"/>
        <v>2</v>
      </c>
      <c r="T46" s="485">
        <f t="shared" si="29"/>
        <v>0</v>
      </c>
      <c r="U46" s="552">
        <f t="shared" si="29"/>
        <v>2</v>
      </c>
      <c r="V46" s="486">
        <v>0</v>
      </c>
      <c r="W46" s="485">
        <v>0</v>
      </c>
      <c r="X46" s="552">
        <f t="shared" si="25"/>
        <v>0</v>
      </c>
      <c r="Y46" s="261" t="s">
        <v>552</v>
      </c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</row>
    <row r="47" spans="1:37" ht="18" customHeight="1">
      <c r="A47" s="260"/>
      <c r="B47" s="264" t="s">
        <v>750</v>
      </c>
      <c r="C47" s="1182">
        <v>2</v>
      </c>
      <c r="D47" s="1183">
        <v>2</v>
      </c>
      <c r="E47" s="835">
        <v>3</v>
      </c>
      <c r="F47" s="550">
        <f t="shared" si="26"/>
        <v>7</v>
      </c>
      <c r="G47" s="484">
        <v>0</v>
      </c>
      <c r="H47" s="484">
        <v>3</v>
      </c>
      <c r="I47" s="551">
        <f t="shared" si="13"/>
        <v>10</v>
      </c>
      <c r="J47" s="1184">
        <v>31</v>
      </c>
      <c r="K47" s="485">
        <v>26</v>
      </c>
      <c r="L47" s="836">
        <f t="shared" si="14"/>
        <v>57</v>
      </c>
      <c r="M47" s="1184">
        <v>19</v>
      </c>
      <c r="N47" s="485">
        <v>31</v>
      </c>
      <c r="O47" s="836">
        <f t="shared" si="27"/>
        <v>50</v>
      </c>
      <c r="P47" s="486">
        <v>34</v>
      </c>
      <c r="Q47" s="485">
        <v>41</v>
      </c>
      <c r="R47" s="836">
        <f t="shared" si="28"/>
        <v>75</v>
      </c>
      <c r="S47" s="486">
        <f t="shared" si="29"/>
        <v>84</v>
      </c>
      <c r="T47" s="485">
        <f t="shared" si="29"/>
        <v>98</v>
      </c>
      <c r="U47" s="552">
        <f t="shared" si="29"/>
        <v>182</v>
      </c>
      <c r="V47" s="486">
        <v>9</v>
      </c>
      <c r="W47" s="485">
        <v>3</v>
      </c>
      <c r="X47" s="552">
        <f t="shared" si="25"/>
        <v>12</v>
      </c>
      <c r="Y47" s="261" t="s">
        <v>750</v>
      </c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</row>
    <row r="48" spans="1:37" ht="18" customHeight="1">
      <c r="A48" s="260"/>
      <c r="B48" s="264" t="s">
        <v>751</v>
      </c>
      <c r="C48" s="1182">
        <v>1</v>
      </c>
      <c r="D48" s="1183">
        <v>0</v>
      </c>
      <c r="E48" s="835">
        <v>0</v>
      </c>
      <c r="F48" s="550">
        <f t="shared" si="26"/>
        <v>1</v>
      </c>
      <c r="G48" s="484">
        <v>1</v>
      </c>
      <c r="H48" s="484">
        <v>0</v>
      </c>
      <c r="I48" s="551">
        <f t="shared" si="13"/>
        <v>2</v>
      </c>
      <c r="J48" s="1184">
        <v>0</v>
      </c>
      <c r="K48" s="485">
        <v>2</v>
      </c>
      <c r="L48" s="836">
        <f t="shared" si="14"/>
        <v>2</v>
      </c>
      <c r="M48" s="1184">
        <v>3</v>
      </c>
      <c r="N48" s="485">
        <v>0</v>
      </c>
      <c r="O48" s="836">
        <f t="shared" si="27"/>
        <v>3</v>
      </c>
      <c r="P48" s="486">
        <v>0</v>
      </c>
      <c r="Q48" s="485">
        <v>1</v>
      </c>
      <c r="R48" s="836">
        <f t="shared" si="28"/>
        <v>1</v>
      </c>
      <c r="S48" s="486">
        <f t="shared" si="29"/>
        <v>3</v>
      </c>
      <c r="T48" s="485">
        <f t="shared" si="29"/>
        <v>3</v>
      </c>
      <c r="U48" s="552">
        <f t="shared" si="29"/>
        <v>6</v>
      </c>
      <c r="V48" s="486">
        <v>0</v>
      </c>
      <c r="W48" s="485">
        <v>0</v>
      </c>
      <c r="X48" s="552">
        <f t="shared" si="25"/>
        <v>0</v>
      </c>
      <c r="Y48" s="261" t="s">
        <v>751</v>
      </c>
      <c r="Z48" s="366"/>
      <c r="AA48" s="366"/>
      <c r="AB48" s="366"/>
      <c r="AC48" s="366"/>
      <c r="AD48" s="366"/>
      <c r="AE48" s="366"/>
      <c r="AF48" s="366"/>
      <c r="AG48" s="366"/>
      <c r="AH48" s="366"/>
      <c r="AI48" s="366"/>
      <c r="AJ48" s="366"/>
      <c r="AK48" s="366"/>
    </row>
    <row r="49" spans="1:37" ht="18" customHeight="1">
      <c r="A49" s="260"/>
      <c r="B49" s="264" t="s">
        <v>752</v>
      </c>
      <c r="C49" s="1182">
        <v>1</v>
      </c>
      <c r="D49" s="1183">
        <v>1</v>
      </c>
      <c r="E49" s="835">
        <v>1</v>
      </c>
      <c r="F49" s="550">
        <f>SUM(C49:E49)</f>
        <v>3</v>
      </c>
      <c r="G49" s="484">
        <v>0</v>
      </c>
      <c r="H49" s="484">
        <v>2</v>
      </c>
      <c r="I49" s="551">
        <f>SUM(F49:H49)</f>
        <v>5</v>
      </c>
      <c r="J49" s="1184">
        <v>5</v>
      </c>
      <c r="K49" s="485">
        <v>9</v>
      </c>
      <c r="L49" s="836">
        <f>SUM(J49,K49)</f>
        <v>14</v>
      </c>
      <c r="M49" s="1184">
        <v>9</v>
      </c>
      <c r="N49" s="485">
        <v>6</v>
      </c>
      <c r="O49" s="836">
        <f>SUM(M49,N49)</f>
        <v>15</v>
      </c>
      <c r="P49" s="486">
        <v>11</v>
      </c>
      <c r="Q49" s="485">
        <v>5</v>
      </c>
      <c r="R49" s="836">
        <f>SUM(P49,Q49)</f>
        <v>16</v>
      </c>
      <c r="S49" s="486">
        <f>SUM(J49,M49,P49)</f>
        <v>25</v>
      </c>
      <c r="T49" s="485">
        <f>SUM(K49,N49,Q49)</f>
        <v>20</v>
      </c>
      <c r="U49" s="552">
        <f>SUM(L49,O49,R49)</f>
        <v>45</v>
      </c>
      <c r="V49" s="486">
        <v>3</v>
      </c>
      <c r="W49" s="485">
        <v>0</v>
      </c>
      <c r="X49" s="552">
        <f>SUM(V49:W49)</f>
        <v>3</v>
      </c>
      <c r="Y49" s="261" t="s">
        <v>557</v>
      </c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</row>
    <row r="50" spans="1:37" ht="18" customHeight="1" thickBot="1">
      <c r="A50" s="368" t="s">
        <v>558</v>
      </c>
      <c r="B50" s="369"/>
      <c r="C50" s="572">
        <f t="shared" ref="C50:H50" si="30">SUM(C31:C49)</f>
        <v>34</v>
      </c>
      <c r="D50" s="573">
        <f t="shared" si="30"/>
        <v>35</v>
      </c>
      <c r="E50" s="574">
        <f t="shared" si="30"/>
        <v>34</v>
      </c>
      <c r="F50" s="575">
        <f t="shared" si="30"/>
        <v>103</v>
      </c>
      <c r="G50" s="575">
        <f t="shared" si="30"/>
        <v>3</v>
      </c>
      <c r="H50" s="575">
        <f t="shared" si="30"/>
        <v>45</v>
      </c>
      <c r="I50" s="576">
        <f t="shared" si="13"/>
        <v>151</v>
      </c>
      <c r="J50" s="577">
        <f>SUM(J31:J49)</f>
        <v>527</v>
      </c>
      <c r="K50" s="563">
        <f>SUM(K31:K49)</f>
        <v>487</v>
      </c>
      <c r="L50" s="564">
        <f t="shared" si="14"/>
        <v>1014</v>
      </c>
      <c r="M50" s="577">
        <f>SUM(M31:M49)</f>
        <v>510</v>
      </c>
      <c r="N50" s="563">
        <f>SUM(N31:N49)</f>
        <v>486</v>
      </c>
      <c r="O50" s="564">
        <f t="shared" ref="O50:O62" si="31">SUM(M50,N50)</f>
        <v>996</v>
      </c>
      <c r="P50" s="578">
        <f>SUM(P31:P49)</f>
        <v>497</v>
      </c>
      <c r="Q50" s="563">
        <f>SUM(Q31:Q49)</f>
        <v>498</v>
      </c>
      <c r="R50" s="564">
        <f t="shared" ref="R50:R62" si="32">SUM(P50,Q50)</f>
        <v>995</v>
      </c>
      <c r="S50" s="578">
        <f t="shared" si="29"/>
        <v>1534</v>
      </c>
      <c r="T50" s="563">
        <f t="shared" si="29"/>
        <v>1471</v>
      </c>
      <c r="U50" s="579">
        <f t="shared" si="29"/>
        <v>3005</v>
      </c>
      <c r="V50" s="578">
        <f>SUM(V31:V49)</f>
        <v>117</v>
      </c>
      <c r="W50" s="563">
        <f>SUM(W31:W49)</f>
        <v>45</v>
      </c>
      <c r="X50" s="579">
        <f>SUM(X31:X49)</f>
        <v>162</v>
      </c>
      <c r="Y50" s="984" t="s">
        <v>753</v>
      </c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</row>
    <row r="51" spans="1:37" ht="18" customHeight="1">
      <c r="A51" s="268" t="s">
        <v>559</v>
      </c>
      <c r="B51" s="340" t="s">
        <v>13</v>
      </c>
      <c r="C51" s="1178">
        <v>5</v>
      </c>
      <c r="D51" s="1179">
        <v>5</v>
      </c>
      <c r="E51" s="1180">
        <v>6</v>
      </c>
      <c r="F51" s="548">
        <f>SUM(C51:E51)</f>
        <v>16</v>
      </c>
      <c r="G51" s="481">
        <v>0</v>
      </c>
      <c r="H51" s="481">
        <v>9</v>
      </c>
      <c r="I51" s="547">
        <f t="shared" si="13"/>
        <v>25</v>
      </c>
      <c r="J51" s="1181">
        <v>118</v>
      </c>
      <c r="K51" s="482">
        <v>88</v>
      </c>
      <c r="L51" s="546">
        <f t="shared" si="14"/>
        <v>206</v>
      </c>
      <c r="M51" s="1181">
        <v>110</v>
      </c>
      <c r="N51" s="482">
        <v>90</v>
      </c>
      <c r="O51" s="546">
        <f t="shared" si="31"/>
        <v>200</v>
      </c>
      <c r="P51" s="483">
        <v>122</v>
      </c>
      <c r="Q51" s="482">
        <v>97</v>
      </c>
      <c r="R51" s="546">
        <f t="shared" si="32"/>
        <v>219</v>
      </c>
      <c r="S51" s="483">
        <f t="shared" si="29"/>
        <v>350</v>
      </c>
      <c r="T51" s="482">
        <f t="shared" si="29"/>
        <v>275</v>
      </c>
      <c r="U51" s="549">
        <f t="shared" si="29"/>
        <v>625</v>
      </c>
      <c r="V51" s="483">
        <v>45</v>
      </c>
      <c r="W51" s="482">
        <v>11</v>
      </c>
      <c r="X51" s="549">
        <f t="shared" ref="X51:X54" si="33">SUM(V51:W51)</f>
        <v>56</v>
      </c>
      <c r="Y51" s="262" t="s">
        <v>13</v>
      </c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</row>
    <row r="52" spans="1:37" ht="18" customHeight="1">
      <c r="A52" s="263">
        <v>4</v>
      </c>
      <c r="B52" s="264" t="s">
        <v>561</v>
      </c>
      <c r="C52" s="1182">
        <v>5</v>
      </c>
      <c r="D52" s="1183">
        <v>5</v>
      </c>
      <c r="E52" s="835">
        <v>6</v>
      </c>
      <c r="F52" s="550">
        <f>SUM(C52:E52)</f>
        <v>16</v>
      </c>
      <c r="G52" s="484">
        <v>0</v>
      </c>
      <c r="H52" s="484">
        <v>13</v>
      </c>
      <c r="I52" s="551">
        <f t="shared" si="13"/>
        <v>29</v>
      </c>
      <c r="J52" s="1184">
        <v>120</v>
      </c>
      <c r="K52" s="485">
        <v>100</v>
      </c>
      <c r="L52" s="836">
        <f t="shared" si="14"/>
        <v>220</v>
      </c>
      <c r="M52" s="1184">
        <v>118</v>
      </c>
      <c r="N52" s="485">
        <v>88</v>
      </c>
      <c r="O52" s="836">
        <f t="shared" si="31"/>
        <v>206</v>
      </c>
      <c r="P52" s="486">
        <v>142</v>
      </c>
      <c r="Q52" s="485">
        <v>109</v>
      </c>
      <c r="R52" s="836">
        <f t="shared" si="32"/>
        <v>251</v>
      </c>
      <c r="S52" s="486">
        <f t="shared" si="29"/>
        <v>380</v>
      </c>
      <c r="T52" s="485">
        <f t="shared" si="29"/>
        <v>297</v>
      </c>
      <c r="U52" s="552">
        <f t="shared" si="29"/>
        <v>677</v>
      </c>
      <c r="V52" s="486">
        <v>48</v>
      </c>
      <c r="W52" s="485">
        <v>18</v>
      </c>
      <c r="X52" s="552">
        <f t="shared" si="33"/>
        <v>66</v>
      </c>
      <c r="Y52" s="261" t="s">
        <v>561</v>
      </c>
      <c r="Z52" s="366"/>
      <c r="AA52" s="366"/>
      <c r="AB52" s="366"/>
      <c r="AC52" s="366"/>
      <c r="AD52" s="366"/>
      <c r="AE52" s="366"/>
      <c r="AF52" s="366"/>
      <c r="AG52" s="366"/>
      <c r="AH52" s="366"/>
      <c r="AI52" s="366"/>
      <c r="AJ52" s="366"/>
      <c r="AK52" s="366"/>
    </row>
    <row r="53" spans="1:37" ht="18" customHeight="1">
      <c r="A53" s="260"/>
      <c r="B53" s="264" t="s">
        <v>562</v>
      </c>
      <c r="C53" s="1182">
        <v>2</v>
      </c>
      <c r="D53" s="1183">
        <v>2</v>
      </c>
      <c r="E53" s="835">
        <v>2</v>
      </c>
      <c r="F53" s="550">
        <f>SUM(C53:E53)</f>
        <v>6</v>
      </c>
      <c r="G53" s="484">
        <v>0</v>
      </c>
      <c r="H53" s="484">
        <v>4</v>
      </c>
      <c r="I53" s="551">
        <f t="shared" si="13"/>
        <v>10</v>
      </c>
      <c r="J53" s="1184">
        <v>27</v>
      </c>
      <c r="K53" s="485">
        <v>19</v>
      </c>
      <c r="L53" s="836">
        <f t="shared" si="14"/>
        <v>46</v>
      </c>
      <c r="M53" s="1184">
        <v>24</v>
      </c>
      <c r="N53" s="485">
        <v>21</v>
      </c>
      <c r="O53" s="836">
        <f t="shared" si="31"/>
        <v>45</v>
      </c>
      <c r="P53" s="486">
        <v>18</v>
      </c>
      <c r="Q53" s="485">
        <v>32</v>
      </c>
      <c r="R53" s="836">
        <f t="shared" si="32"/>
        <v>50</v>
      </c>
      <c r="S53" s="486">
        <f t="shared" si="29"/>
        <v>69</v>
      </c>
      <c r="T53" s="485">
        <f t="shared" si="29"/>
        <v>72</v>
      </c>
      <c r="U53" s="552">
        <f t="shared" si="29"/>
        <v>141</v>
      </c>
      <c r="V53" s="486">
        <v>8</v>
      </c>
      <c r="W53" s="485">
        <v>5</v>
      </c>
      <c r="X53" s="552">
        <f t="shared" si="33"/>
        <v>13</v>
      </c>
      <c r="Y53" s="261" t="s">
        <v>562</v>
      </c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</row>
    <row r="54" spans="1:37" ht="18" customHeight="1">
      <c r="A54" s="293"/>
      <c r="B54" s="360" t="s">
        <v>754</v>
      </c>
      <c r="C54" s="1185">
        <v>5</v>
      </c>
      <c r="D54" s="1186">
        <v>5</v>
      </c>
      <c r="E54" s="837">
        <v>5</v>
      </c>
      <c r="F54" s="553">
        <f>SUM(C54:E54)</f>
        <v>15</v>
      </c>
      <c r="G54" s="487">
        <v>0</v>
      </c>
      <c r="H54" s="487">
        <v>9</v>
      </c>
      <c r="I54" s="554">
        <f t="shared" si="13"/>
        <v>24</v>
      </c>
      <c r="J54" s="1188">
        <v>114</v>
      </c>
      <c r="K54" s="488">
        <v>98</v>
      </c>
      <c r="L54" s="555">
        <f t="shared" si="14"/>
        <v>212</v>
      </c>
      <c r="M54" s="1188">
        <v>113</v>
      </c>
      <c r="N54" s="488">
        <v>103</v>
      </c>
      <c r="O54" s="555">
        <f t="shared" si="31"/>
        <v>216</v>
      </c>
      <c r="P54" s="489">
        <v>84</v>
      </c>
      <c r="Q54" s="488">
        <v>112</v>
      </c>
      <c r="R54" s="555">
        <f t="shared" si="32"/>
        <v>196</v>
      </c>
      <c r="S54" s="489">
        <f t="shared" si="29"/>
        <v>311</v>
      </c>
      <c r="T54" s="488">
        <f t="shared" si="29"/>
        <v>313</v>
      </c>
      <c r="U54" s="556">
        <f t="shared" si="29"/>
        <v>624</v>
      </c>
      <c r="V54" s="489">
        <v>36</v>
      </c>
      <c r="W54" s="488">
        <v>12</v>
      </c>
      <c r="X54" s="556">
        <f t="shared" si="33"/>
        <v>48</v>
      </c>
      <c r="Y54" s="291" t="s">
        <v>754</v>
      </c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</row>
    <row r="55" spans="1:37" ht="18" customHeight="1" thickBot="1">
      <c r="A55" s="361" t="s">
        <v>567</v>
      </c>
      <c r="B55" s="362"/>
      <c r="C55" s="557">
        <f>SUM(C51:C54)</f>
        <v>17</v>
      </c>
      <c r="D55" s="558">
        <f t="shared" ref="D55:K55" si="34">SUM(D51:D54)</f>
        <v>17</v>
      </c>
      <c r="E55" s="559">
        <f t="shared" si="34"/>
        <v>19</v>
      </c>
      <c r="F55" s="560">
        <f t="shared" si="34"/>
        <v>53</v>
      </c>
      <c r="G55" s="560">
        <f t="shared" si="34"/>
        <v>0</v>
      </c>
      <c r="H55" s="560">
        <f t="shared" si="34"/>
        <v>35</v>
      </c>
      <c r="I55" s="561">
        <f t="shared" si="13"/>
        <v>88</v>
      </c>
      <c r="J55" s="562">
        <f t="shared" si="34"/>
        <v>379</v>
      </c>
      <c r="K55" s="566">
        <f t="shared" si="34"/>
        <v>305</v>
      </c>
      <c r="L55" s="571">
        <f t="shared" si="14"/>
        <v>684</v>
      </c>
      <c r="M55" s="562">
        <f t="shared" ref="M55:N55" si="35">SUM(M51:M54)</f>
        <v>365</v>
      </c>
      <c r="N55" s="566">
        <f t="shared" si="35"/>
        <v>302</v>
      </c>
      <c r="O55" s="571">
        <f t="shared" si="31"/>
        <v>667</v>
      </c>
      <c r="P55" s="565">
        <f t="shared" ref="P55:Q55" si="36">SUM(P51:P54)</f>
        <v>366</v>
      </c>
      <c r="Q55" s="566">
        <f t="shared" si="36"/>
        <v>350</v>
      </c>
      <c r="R55" s="564">
        <f t="shared" si="32"/>
        <v>716</v>
      </c>
      <c r="S55" s="565">
        <f t="shared" si="29"/>
        <v>1110</v>
      </c>
      <c r="T55" s="566">
        <f t="shared" si="29"/>
        <v>957</v>
      </c>
      <c r="U55" s="567">
        <f t="shared" si="29"/>
        <v>2067</v>
      </c>
      <c r="V55" s="565">
        <f>SUM(V51:V54)</f>
        <v>137</v>
      </c>
      <c r="W55" s="566">
        <f>SUM(W51:W54)</f>
        <v>46</v>
      </c>
      <c r="X55" s="567">
        <f>SUM(X51:X54)</f>
        <v>183</v>
      </c>
      <c r="Y55" s="363" t="s">
        <v>755</v>
      </c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</row>
    <row r="56" spans="1:37" ht="18" customHeight="1">
      <c r="A56" s="260" t="s">
        <v>568</v>
      </c>
      <c r="B56" s="264" t="s">
        <v>14</v>
      </c>
      <c r="C56" s="1182">
        <v>5</v>
      </c>
      <c r="D56" s="1183">
        <v>5</v>
      </c>
      <c r="E56" s="835">
        <v>5</v>
      </c>
      <c r="F56" s="550">
        <f>SUM(C56:E56)</f>
        <v>15</v>
      </c>
      <c r="G56" s="484">
        <v>0</v>
      </c>
      <c r="H56" s="484">
        <v>7</v>
      </c>
      <c r="I56" s="551">
        <f t="shared" si="13"/>
        <v>22</v>
      </c>
      <c r="J56" s="1181">
        <v>87</v>
      </c>
      <c r="K56" s="482">
        <v>96</v>
      </c>
      <c r="L56" s="546">
        <f t="shared" si="14"/>
        <v>183</v>
      </c>
      <c r="M56" s="1181">
        <v>90</v>
      </c>
      <c r="N56" s="482">
        <v>100</v>
      </c>
      <c r="O56" s="546">
        <f t="shared" si="31"/>
        <v>190</v>
      </c>
      <c r="P56" s="483">
        <v>94</v>
      </c>
      <c r="Q56" s="482">
        <v>85</v>
      </c>
      <c r="R56" s="546">
        <f t="shared" si="32"/>
        <v>179</v>
      </c>
      <c r="S56" s="486">
        <f t="shared" si="29"/>
        <v>271</v>
      </c>
      <c r="T56" s="485">
        <f t="shared" si="29"/>
        <v>281</v>
      </c>
      <c r="U56" s="552">
        <f t="shared" si="29"/>
        <v>552</v>
      </c>
      <c r="V56" s="486">
        <v>18</v>
      </c>
      <c r="W56" s="485">
        <v>12</v>
      </c>
      <c r="X56" s="552">
        <f t="shared" ref="X56:X61" si="37">SUM(V56:W56)</f>
        <v>30</v>
      </c>
      <c r="Y56" s="261" t="s">
        <v>14</v>
      </c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</row>
    <row r="57" spans="1:37" ht="18" customHeight="1">
      <c r="A57" s="263">
        <v>6</v>
      </c>
      <c r="B57" s="264" t="s">
        <v>756</v>
      </c>
      <c r="C57" s="1182">
        <v>3</v>
      </c>
      <c r="D57" s="1183">
        <v>3</v>
      </c>
      <c r="E57" s="835">
        <v>3</v>
      </c>
      <c r="F57" s="550">
        <f t="shared" ref="F57:F61" si="38">SUM(C57:E57)</f>
        <v>9</v>
      </c>
      <c r="G57" s="484">
        <v>0</v>
      </c>
      <c r="H57" s="484">
        <v>3</v>
      </c>
      <c r="I57" s="551">
        <f t="shared" si="13"/>
        <v>12</v>
      </c>
      <c r="J57" s="1184">
        <v>60</v>
      </c>
      <c r="K57" s="485">
        <v>42</v>
      </c>
      <c r="L57" s="836">
        <f t="shared" si="14"/>
        <v>102</v>
      </c>
      <c r="M57" s="1184">
        <v>44</v>
      </c>
      <c r="N57" s="485">
        <v>51</v>
      </c>
      <c r="O57" s="836">
        <f t="shared" si="31"/>
        <v>95</v>
      </c>
      <c r="P57" s="486">
        <v>65</v>
      </c>
      <c r="Q57" s="485">
        <v>46</v>
      </c>
      <c r="R57" s="836">
        <f t="shared" si="32"/>
        <v>111</v>
      </c>
      <c r="S57" s="486">
        <f t="shared" si="29"/>
        <v>169</v>
      </c>
      <c r="T57" s="485">
        <f t="shared" si="29"/>
        <v>139</v>
      </c>
      <c r="U57" s="552">
        <f t="shared" si="29"/>
        <v>308</v>
      </c>
      <c r="V57" s="486">
        <v>10</v>
      </c>
      <c r="W57" s="485">
        <v>4</v>
      </c>
      <c r="X57" s="552">
        <f t="shared" si="37"/>
        <v>14</v>
      </c>
      <c r="Y57" s="261" t="s">
        <v>756</v>
      </c>
      <c r="AA57" s="366"/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</row>
    <row r="58" spans="1:37" ht="18" customHeight="1">
      <c r="A58" s="260"/>
      <c r="B58" s="264" t="s">
        <v>757</v>
      </c>
      <c r="C58" s="1182">
        <v>1</v>
      </c>
      <c r="D58" s="1183">
        <v>1</v>
      </c>
      <c r="E58" s="835">
        <v>1</v>
      </c>
      <c r="F58" s="550">
        <f t="shared" si="38"/>
        <v>3</v>
      </c>
      <c r="G58" s="484">
        <v>0</v>
      </c>
      <c r="H58" s="484">
        <v>3</v>
      </c>
      <c r="I58" s="551">
        <f t="shared" si="13"/>
        <v>6</v>
      </c>
      <c r="J58" s="1184">
        <v>13</v>
      </c>
      <c r="K58" s="485">
        <v>12</v>
      </c>
      <c r="L58" s="836">
        <f t="shared" si="14"/>
        <v>25</v>
      </c>
      <c r="M58" s="1184">
        <v>17</v>
      </c>
      <c r="N58" s="485">
        <v>21</v>
      </c>
      <c r="O58" s="836">
        <f t="shared" si="31"/>
        <v>38</v>
      </c>
      <c r="P58" s="486">
        <v>21</v>
      </c>
      <c r="Q58" s="485">
        <v>14</v>
      </c>
      <c r="R58" s="836">
        <f t="shared" si="32"/>
        <v>35</v>
      </c>
      <c r="S58" s="486">
        <f t="shared" si="29"/>
        <v>51</v>
      </c>
      <c r="T58" s="485">
        <f t="shared" si="29"/>
        <v>47</v>
      </c>
      <c r="U58" s="552">
        <f t="shared" si="29"/>
        <v>98</v>
      </c>
      <c r="V58" s="486">
        <v>2</v>
      </c>
      <c r="W58" s="485">
        <v>3</v>
      </c>
      <c r="X58" s="552">
        <f t="shared" si="37"/>
        <v>5</v>
      </c>
      <c r="Y58" s="261" t="s">
        <v>757</v>
      </c>
    </row>
    <row r="59" spans="1:37" ht="18" customHeight="1">
      <c r="A59" s="260"/>
      <c r="B59" s="264" t="s">
        <v>758</v>
      </c>
      <c r="C59" s="1182">
        <v>3</v>
      </c>
      <c r="D59" s="1183">
        <v>3</v>
      </c>
      <c r="E59" s="835">
        <v>3</v>
      </c>
      <c r="F59" s="550">
        <f t="shared" si="38"/>
        <v>9</v>
      </c>
      <c r="G59" s="484">
        <v>0</v>
      </c>
      <c r="H59" s="484">
        <v>4</v>
      </c>
      <c r="I59" s="551">
        <f t="shared" si="13"/>
        <v>13</v>
      </c>
      <c r="J59" s="1184">
        <v>37</v>
      </c>
      <c r="K59" s="485">
        <v>57</v>
      </c>
      <c r="L59" s="836">
        <f t="shared" si="14"/>
        <v>94</v>
      </c>
      <c r="M59" s="1184">
        <v>48</v>
      </c>
      <c r="N59" s="485">
        <v>48</v>
      </c>
      <c r="O59" s="836">
        <f t="shared" si="31"/>
        <v>96</v>
      </c>
      <c r="P59" s="486">
        <v>46</v>
      </c>
      <c r="Q59" s="485">
        <v>46</v>
      </c>
      <c r="R59" s="836">
        <f t="shared" si="32"/>
        <v>92</v>
      </c>
      <c r="S59" s="486">
        <f t="shared" si="29"/>
        <v>131</v>
      </c>
      <c r="T59" s="485">
        <f t="shared" si="29"/>
        <v>151</v>
      </c>
      <c r="U59" s="552">
        <f t="shared" si="29"/>
        <v>282</v>
      </c>
      <c r="V59" s="486">
        <v>11</v>
      </c>
      <c r="W59" s="485">
        <v>8</v>
      </c>
      <c r="X59" s="552">
        <f t="shared" si="37"/>
        <v>19</v>
      </c>
      <c r="Y59" s="261" t="s">
        <v>758</v>
      </c>
      <c r="AB59" s="243"/>
    </row>
    <row r="60" spans="1:37" ht="18" customHeight="1">
      <c r="A60" s="260"/>
      <c r="B60" s="264" t="s">
        <v>759</v>
      </c>
      <c r="C60" s="1182">
        <v>1</v>
      </c>
      <c r="D60" s="1183">
        <v>1</v>
      </c>
      <c r="E60" s="835">
        <v>1</v>
      </c>
      <c r="F60" s="550">
        <f t="shared" si="38"/>
        <v>3</v>
      </c>
      <c r="G60" s="484">
        <v>0</v>
      </c>
      <c r="H60" s="484">
        <v>3</v>
      </c>
      <c r="I60" s="551">
        <f t="shared" si="13"/>
        <v>6</v>
      </c>
      <c r="J60" s="1184">
        <v>22</v>
      </c>
      <c r="K60" s="485">
        <v>16</v>
      </c>
      <c r="L60" s="836">
        <f t="shared" si="14"/>
        <v>38</v>
      </c>
      <c r="M60" s="1184">
        <v>25</v>
      </c>
      <c r="N60" s="485">
        <v>14</v>
      </c>
      <c r="O60" s="836">
        <f t="shared" si="31"/>
        <v>39</v>
      </c>
      <c r="P60" s="486">
        <v>19</v>
      </c>
      <c r="Q60" s="485">
        <v>14</v>
      </c>
      <c r="R60" s="836">
        <f t="shared" si="32"/>
        <v>33</v>
      </c>
      <c r="S60" s="486">
        <f t="shared" si="29"/>
        <v>66</v>
      </c>
      <c r="T60" s="485">
        <f t="shared" si="29"/>
        <v>44</v>
      </c>
      <c r="U60" s="552">
        <f t="shared" si="29"/>
        <v>110</v>
      </c>
      <c r="V60" s="486">
        <v>6</v>
      </c>
      <c r="W60" s="485">
        <v>5</v>
      </c>
      <c r="X60" s="552">
        <f t="shared" si="37"/>
        <v>11</v>
      </c>
      <c r="Y60" s="261" t="s">
        <v>759</v>
      </c>
      <c r="Z60" s="708"/>
    </row>
    <row r="61" spans="1:37" ht="18" customHeight="1">
      <c r="A61" s="293"/>
      <c r="B61" s="360" t="s">
        <v>760</v>
      </c>
      <c r="C61" s="1185">
        <v>1</v>
      </c>
      <c r="D61" s="1186">
        <v>1</v>
      </c>
      <c r="E61" s="837">
        <v>1</v>
      </c>
      <c r="F61" s="553">
        <f t="shared" si="38"/>
        <v>3</v>
      </c>
      <c r="G61" s="487">
        <v>0</v>
      </c>
      <c r="H61" s="487">
        <v>2</v>
      </c>
      <c r="I61" s="554">
        <f t="shared" si="13"/>
        <v>5</v>
      </c>
      <c r="J61" s="1188">
        <v>17</v>
      </c>
      <c r="K61" s="488">
        <v>12</v>
      </c>
      <c r="L61" s="555">
        <f t="shared" si="14"/>
        <v>29</v>
      </c>
      <c r="M61" s="1188">
        <v>18</v>
      </c>
      <c r="N61" s="488">
        <v>17</v>
      </c>
      <c r="O61" s="555">
        <f t="shared" si="31"/>
        <v>35</v>
      </c>
      <c r="P61" s="489">
        <v>14</v>
      </c>
      <c r="Q61" s="488">
        <v>21</v>
      </c>
      <c r="R61" s="555">
        <f t="shared" si="32"/>
        <v>35</v>
      </c>
      <c r="S61" s="489">
        <f t="shared" ref="S61:T67" si="39">SUM(J61,M61,P61)</f>
        <v>49</v>
      </c>
      <c r="T61" s="488">
        <f t="shared" si="39"/>
        <v>50</v>
      </c>
      <c r="U61" s="556">
        <f>SUM(L61,O61,R61)</f>
        <v>99</v>
      </c>
      <c r="V61" s="489">
        <v>3</v>
      </c>
      <c r="W61" s="488">
        <v>2</v>
      </c>
      <c r="X61" s="552">
        <f t="shared" si="37"/>
        <v>5</v>
      </c>
      <c r="Y61" s="291" t="s">
        <v>760</v>
      </c>
    </row>
    <row r="62" spans="1:37" ht="18" customHeight="1" thickBot="1">
      <c r="A62" s="361" t="s">
        <v>581</v>
      </c>
      <c r="B62" s="362"/>
      <c r="C62" s="557">
        <f t="shared" ref="C62:H62" si="40">SUM(C56:C61)</f>
        <v>14</v>
      </c>
      <c r="D62" s="558">
        <f t="shared" si="40"/>
        <v>14</v>
      </c>
      <c r="E62" s="559">
        <f t="shared" si="40"/>
        <v>14</v>
      </c>
      <c r="F62" s="560">
        <f t="shared" si="40"/>
        <v>42</v>
      </c>
      <c r="G62" s="560">
        <f t="shared" si="40"/>
        <v>0</v>
      </c>
      <c r="H62" s="560">
        <f t="shared" si="40"/>
        <v>22</v>
      </c>
      <c r="I62" s="561">
        <f t="shared" si="13"/>
        <v>64</v>
      </c>
      <c r="J62" s="562">
        <f>SUM(J56:J61)</f>
        <v>236</v>
      </c>
      <c r="K62" s="566">
        <f>SUM(K56:K61)</f>
        <v>235</v>
      </c>
      <c r="L62" s="571">
        <f t="shared" si="14"/>
        <v>471</v>
      </c>
      <c r="M62" s="562">
        <f>SUM(M56:M61)</f>
        <v>242</v>
      </c>
      <c r="N62" s="566">
        <f>SUM(N56:N61)</f>
        <v>251</v>
      </c>
      <c r="O62" s="571">
        <f t="shared" si="31"/>
        <v>493</v>
      </c>
      <c r="P62" s="565">
        <f>SUM(P56:P61)</f>
        <v>259</v>
      </c>
      <c r="Q62" s="566">
        <f>SUM(Q56:Q61)</f>
        <v>226</v>
      </c>
      <c r="R62" s="564">
        <f t="shared" si="32"/>
        <v>485</v>
      </c>
      <c r="S62" s="565">
        <f t="shared" si="39"/>
        <v>737</v>
      </c>
      <c r="T62" s="566">
        <f t="shared" si="39"/>
        <v>712</v>
      </c>
      <c r="U62" s="567">
        <f>SUM(L62,O62,R62)</f>
        <v>1449</v>
      </c>
      <c r="V62" s="565">
        <f>SUM(V56:V61)</f>
        <v>50</v>
      </c>
      <c r="W62" s="566">
        <f>SUM(W56:W61)</f>
        <v>34</v>
      </c>
      <c r="X62" s="929">
        <f>SUM(X56:X61)</f>
        <v>84</v>
      </c>
      <c r="Y62" s="363" t="s">
        <v>761</v>
      </c>
    </row>
    <row r="63" spans="1:37" ht="18" customHeight="1">
      <c r="A63" s="260" t="s">
        <v>582</v>
      </c>
      <c r="B63" s="264" t="s">
        <v>15</v>
      </c>
      <c r="C63" s="1182">
        <v>6</v>
      </c>
      <c r="D63" s="1183">
        <v>6</v>
      </c>
      <c r="E63" s="835">
        <v>6</v>
      </c>
      <c r="F63" s="550">
        <f>SUM(C63:E63)</f>
        <v>18</v>
      </c>
      <c r="G63" s="484">
        <v>0</v>
      </c>
      <c r="H63" s="484">
        <v>7</v>
      </c>
      <c r="I63" s="551">
        <f>SUM(F63:H63)</f>
        <v>25</v>
      </c>
      <c r="J63" s="1181">
        <v>116</v>
      </c>
      <c r="K63" s="482">
        <v>113</v>
      </c>
      <c r="L63" s="546">
        <f>SUM(J63:K63)</f>
        <v>229</v>
      </c>
      <c r="M63" s="1181">
        <v>120</v>
      </c>
      <c r="N63" s="482">
        <v>83</v>
      </c>
      <c r="O63" s="546">
        <f>SUM(M63:N63)</f>
        <v>203</v>
      </c>
      <c r="P63" s="483">
        <v>125</v>
      </c>
      <c r="Q63" s="482">
        <v>119</v>
      </c>
      <c r="R63" s="546">
        <f>SUM(P63:Q63)</f>
        <v>244</v>
      </c>
      <c r="S63" s="486">
        <f>SUM(J63,M63,P63)</f>
        <v>361</v>
      </c>
      <c r="T63" s="485">
        <f>SUM(K63,N63,Q63)</f>
        <v>315</v>
      </c>
      <c r="U63" s="552">
        <f>SUM(S63:T63)</f>
        <v>676</v>
      </c>
      <c r="V63" s="486">
        <v>28</v>
      </c>
      <c r="W63" s="485">
        <v>10</v>
      </c>
      <c r="X63" s="552">
        <f>SUM(V63:W63)</f>
        <v>38</v>
      </c>
      <c r="Y63" s="261" t="s">
        <v>15</v>
      </c>
    </row>
    <row r="64" spans="1:37" ht="18" customHeight="1">
      <c r="A64" s="263">
        <v>5</v>
      </c>
      <c r="B64" s="264" t="s">
        <v>762</v>
      </c>
      <c r="C64" s="1182">
        <v>1</v>
      </c>
      <c r="D64" s="1183">
        <v>1</v>
      </c>
      <c r="E64" s="835">
        <v>1</v>
      </c>
      <c r="F64" s="550">
        <f>SUM(C64:E64)</f>
        <v>3</v>
      </c>
      <c r="G64" s="484">
        <v>0</v>
      </c>
      <c r="H64" s="484">
        <v>2</v>
      </c>
      <c r="I64" s="551">
        <f t="shared" ref="I64:I67" si="41">SUM(F64:H64)</f>
        <v>5</v>
      </c>
      <c r="J64" s="1184">
        <v>17</v>
      </c>
      <c r="K64" s="485">
        <v>10</v>
      </c>
      <c r="L64" s="836">
        <f t="shared" ref="L64:L67" si="42">SUM(J64:K64)</f>
        <v>27</v>
      </c>
      <c r="M64" s="1184">
        <v>15</v>
      </c>
      <c r="N64" s="485">
        <v>12</v>
      </c>
      <c r="O64" s="836">
        <f t="shared" ref="O64:O67" si="43">SUM(M64:N64)</f>
        <v>27</v>
      </c>
      <c r="P64" s="486">
        <v>9</v>
      </c>
      <c r="Q64" s="485">
        <v>11</v>
      </c>
      <c r="R64" s="836">
        <f t="shared" ref="R64:R67" si="44">SUM(P64:Q64)</f>
        <v>20</v>
      </c>
      <c r="S64" s="486">
        <f t="shared" ref="S64:S67" si="45">SUM(J64,M64,P64)</f>
        <v>41</v>
      </c>
      <c r="T64" s="485">
        <f t="shared" si="39"/>
        <v>33</v>
      </c>
      <c r="U64" s="552">
        <f>SUM(S64:T64)</f>
        <v>74</v>
      </c>
      <c r="V64" s="486">
        <v>3</v>
      </c>
      <c r="W64" s="485">
        <v>1</v>
      </c>
      <c r="X64" s="552">
        <f t="shared" ref="X64:X67" si="46">SUM(V64:W64)</f>
        <v>4</v>
      </c>
      <c r="Y64" s="261" t="s">
        <v>762</v>
      </c>
    </row>
    <row r="65" spans="1:26" ht="18" customHeight="1">
      <c r="A65" s="260"/>
      <c r="B65" s="264" t="s">
        <v>763</v>
      </c>
      <c r="C65" s="1182">
        <v>1</v>
      </c>
      <c r="D65" s="1183">
        <v>1</v>
      </c>
      <c r="E65" s="835">
        <v>1</v>
      </c>
      <c r="F65" s="550">
        <f>SUM(C65:E65)</f>
        <v>3</v>
      </c>
      <c r="G65" s="484">
        <v>0</v>
      </c>
      <c r="H65" s="484">
        <v>2</v>
      </c>
      <c r="I65" s="551">
        <f t="shared" si="41"/>
        <v>5</v>
      </c>
      <c r="J65" s="1184">
        <v>14</v>
      </c>
      <c r="K65" s="485">
        <v>17</v>
      </c>
      <c r="L65" s="836">
        <f t="shared" si="42"/>
        <v>31</v>
      </c>
      <c r="M65" s="1184">
        <v>18</v>
      </c>
      <c r="N65" s="485">
        <v>18</v>
      </c>
      <c r="O65" s="836">
        <f t="shared" si="43"/>
        <v>36</v>
      </c>
      <c r="P65" s="486">
        <v>16</v>
      </c>
      <c r="Q65" s="485">
        <v>13</v>
      </c>
      <c r="R65" s="836">
        <f t="shared" si="44"/>
        <v>29</v>
      </c>
      <c r="S65" s="486">
        <f t="shared" si="45"/>
        <v>48</v>
      </c>
      <c r="T65" s="485">
        <f t="shared" si="39"/>
        <v>48</v>
      </c>
      <c r="U65" s="552">
        <f>SUM(S65:T65)</f>
        <v>96</v>
      </c>
      <c r="V65" s="486">
        <v>5</v>
      </c>
      <c r="W65" s="485">
        <v>2</v>
      </c>
      <c r="X65" s="552">
        <f t="shared" si="46"/>
        <v>7</v>
      </c>
      <c r="Y65" s="261" t="s">
        <v>763</v>
      </c>
    </row>
    <row r="66" spans="1:26" ht="18" customHeight="1">
      <c r="A66" s="260"/>
      <c r="B66" s="264" t="s">
        <v>764</v>
      </c>
      <c r="C66" s="1182">
        <v>2</v>
      </c>
      <c r="D66" s="1183">
        <v>2</v>
      </c>
      <c r="E66" s="835">
        <v>2</v>
      </c>
      <c r="F66" s="550">
        <f>SUM(C66:E66)</f>
        <v>6</v>
      </c>
      <c r="G66" s="484">
        <v>0</v>
      </c>
      <c r="H66" s="484">
        <v>4</v>
      </c>
      <c r="I66" s="551">
        <f t="shared" si="41"/>
        <v>10</v>
      </c>
      <c r="J66" s="1184">
        <v>29</v>
      </c>
      <c r="K66" s="485">
        <v>39</v>
      </c>
      <c r="L66" s="836">
        <f t="shared" si="42"/>
        <v>68</v>
      </c>
      <c r="M66" s="1184">
        <v>45</v>
      </c>
      <c r="N66" s="485">
        <v>32</v>
      </c>
      <c r="O66" s="836">
        <f t="shared" si="43"/>
        <v>77</v>
      </c>
      <c r="P66" s="486">
        <v>33</v>
      </c>
      <c r="Q66" s="485">
        <v>49</v>
      </c>
      <c r="R66" s="836">
        <f t="shared" si="44"/>
        <v>82</v>
      </c>
      <c r="S66" s="486">
        <f t="shared" si="45"/>
        <v>107</v>
      </c>
      <c r="T66" s="485">
        <f t="shared" si="39"/>
        <v>120</v>
      </c>
      <c r="U66" s="552">
        <f>SUM(S66:T66)</f>
        <v>227</v>
      </c>
      <c r="V66" s="486">
        <v>15</v>
      </c>
      <c r="W66" s="485">
        <v>4</v>
      </c>
      <c r="X66" s="552">
        <f t="shared" si="46"/>
        <v>19</v>
      </c>
      <c r="Y66" s="261" t="s">
        <v>764</v>
      </c>
    </row>
    <row r="67" spans="1:26" ht="18" customHeight="1">
      <c r="A67" s="293"/>
      <c r="B67" s="360" t="s">
        <v>595</v>
      </c>
      <c r="C67" s="1185">
        <v>2</v>
      </c>
      <c r="D67" s="1186">
        <v>2</v>
      </c>
      <c r="E67" s="837">
        <v>2</v>
      </c>
      <c r="F67" s="553">
        <f>SUM(C67:E67)</f>
        <v>6</v>
      </c>
      <c r="G67" s="487">
        <v>0</v>
      </c>
      <c r="H67" s="487">
        <v>2</v>
      </c>
      <c r="I67" s="554">
        <f t="shared" si="41"/>
        <v>8</v>
      </c>
      <c r="J67" s="1188">
        <v>27</v>
      </c>
      <c r="K67" s="488">
        <v>25</v>
      </c>
      <c r="L67" s="555">
        <f t="shared" si="42"/>
        <v>52</v>
      </c>
      <c r="M67" s="1188">
        <v>24</v>
      </c>
      <c r="N67" s="488">
        <v>24</v>
      </c>
      <c r="O67" s="555">
        <f t="shared" si="43"/>
        <v>48</v>
      </c>
      <c r="P67" s="489">
        <v>25</v>
      </c>
      <c r="Q67" s="488">
        <v>23</v>
      </c>
      <c r="R67" s="555">
        <f t="shared" si="44"/>
        <v>48</v>
      </c>
      <c r="S67" s="489">
        <f t="shared" si="45"/>
        <v>76</v>
      </c>
      <c r="T67" s="488">
        <f t="shared" si="39"/>
        <v>72</v>
      </c>
      <c r="U67" s="556">
        <f>SUM(S67:T67)</f>
        <v>148</v>
      </c>
      <c r="V67" s="489">
        <v>6</v>
      </c>
      <c r="W67" s="488">
        <v>4</v>
      </c>
      <c r="X67" s="556">
        <f t="shared" si="46"/>
        <v>10</v>
      </c>
      <c r="Y67" s="291" t="s">
        <v>595</v>
      </c>
    </row>
    <row r="68" spans="1:26" ht="18" customHeight="1" thickBot="1">
      <c r="A68" s="361" t="s">
        <v>596</v>
      </c>
      <c r="B68" s="362"/>
      <c r="C68" s="557">
        <f t="shared" ref="C68:H68" si="47">SUM(C63:C67)</f>
        <v>12</v>
      </c>
      <c r="D68" s="558">
        <f t="shared" si="47"/>
        <v>12</v>
      </c>
      <c r="E68" s="559">
        <f t="shared" si="47"/>
        <v>12</v>
      </c>
      <c r="F68" s="560">
        <f t="shared" si="47"/>
        <v>36</v>
      </c>
      <c r="G68" s="560">
        <f t="shared" si="47"/>
        <v>0</v>
      </c>
      <c r="H68" s="560">
        <f t="shared" si="47"/>
        <v>17</v>
      </c>
      <c r="I68" s="561">
        <f>SUM(F68:H68)</f>
        <v>53</v>
      </c>
      <c r="J68" s="562">
        <f>SUM(J63:J67)</f>
        <v>203</v>
      </c>
      <c r="K68" s="566">
        <f>SUM(K63:K67)</f>
        <v>204</v>
      </c>
      <c r="L68" s="571">
        <f>SUM(J68,K68)</f>
        <v>407</v>
      </c>
      <c r="M68" s="562">
        <f>SUM(M63:M67)</f>
        <v>222</v>
      </c>
      <c r="N68" s="566">
        <f>SUM(N63:N67)</f>
        <v>169</v>
      </c>
      <c r="O68" s="571">
        <f>SUM(M68,N68)</f>
        <v>391</v>
      </c>
      <c r="P68" s="565">
        <f>SUM(P63:P67)</f>
        <v>208</v>
      </c>
      <c r="Q68" s="566">
        <f>SUM(Q63:Q67)</f>
        <v>215</v>
      </c>
      <c r="R68" s="564">
        <f>SUM(P68,Q68)</f>
        <v>423</v>
      </c>
      <c r="S68" s="565">
        <f>SUM(J68,M68,P68)</f>
        <v>633</v>
      </c>
      <c r="T68" s="566">
        <f>SUM(K68,N68,Q68)</f>
        <v>588</v>
      </c>
      <c r="U68" s="567">
        <f>SUM(L68,O68,R68)</f>
        <v>1221</v>
      </c>
      <c r="V68" s="565">
        <f>SUM(V63:V67)</f>
        <v>57</v>
      </c>
      <c r="W68" s="566">
        <f>SUM(W63:W67)</f>
        <v>21</v>
      </c>
      <c r="X68" s="567">
        <f>SUM(X63:X67)</f>
        <v>78</v>
      </c>
      <c r="Y68" s="363" t="s">
        <v>765</v>
      </c>
    </row>
    <row r="69" spans="1:26" ht="18" customHeight="1">
      <c r="A69" s="260" t="s">
        <v>597</v>
      </c>
      <c r="B69" s="264" t="s">
        <v>766</v>
      </c>
      <c r="C69" s="1182">
        <v>2</v>
      </c>
      <c r="D69" s="1183">
        <v>2</v>
      </c>
      <c r="E69" s="835">
        <v>2</v>
      </c>
      <c r="F69" s="550">
        <f>SUM(C69:E69)</f>
        <v>6</v>
      </c>
      <c r="G69" s="484">
        <v>0</v>
      </c>
      <c r="H69" s="484">
        <v>4</v>
      </c>
      <c r="I69" s="551">
        <f t="shared" ref="I69:I108" si="48">SUM(F69:H69)</f>
        <v>10</v>
      </c>
      <c r="J69" s="1181">
        <v>37</v>
      </c>
      <c r="K69" s="482">
        <v>32</v>
      </c>
      <c r="L69" s="546">
        <f t="shared" ref="L69:L108" si="49">SUM(J69,K69)</f>
        <v>69</v>
      </c>
      <c r="M69" s="1181">
        <v>34</v>
      </c>
      <c r="N69" s="482">
        <v>28</v>
      </c>
      <c r="O69" s="546">
        <f t="shared" ref="O69:O108" si="50">SUM(M69,N69)</f>
        <v>62</v>
      </c>
      <c r="P69" s="483">
        <v>38</v>
      </c>
      <c r="Q69" s="482">
        <v>30</v>
      </c>
      <c r="R69" s="546">
        <f t="shared" ref="R69:R108" si="51">SUM(P69,Q69)</f>
        <v>68</v>
      </c>
      <c r="S69" s="483">
        <f t="shared" ref="S69:U84" si="52">SUM(J69,M69,P69)</f>
        <v>109</v>
      </c>
      <c r="T69" s="482">
        <f t="shared" si="52"/>
        <v>90</v>
      </c>
      <c r="U69" s="549">
        <f t="shared" si="52"/>
        <v>199</v>
      </c>
      <c r="V69" s="483">
        <v>14</v>
      </c>
      <c r="W69" s="482">
        <v>3</v>
      </c>
      <c r="X69" s="549">
        <f t="shared" ref="X69:X70" si="53">SUM(V69:W69)</f>
        <v>17</v>
      </c>
      <c r="Y69" s="261" t="s">
        <v>766</v>
      </c>
    </row>
    <row r="70" spans="1:26" ht="18" customHeight="1">
      <c r="A70" s="370">
        <v>2</v>
      </c>
      <c r="B70" s="360" t="s">
        <v>767</v>
      </c>
      <c r="C70" s="1185">
        <v>5</v>
      </c>
      <c r="D70" s="1186">
        <v>5</v>
      </c>
      <c r="E70" s="837">
        <v>4</v>
      </c>
      <c r="F70" s="553">
        <f>SUM(C70:E70)</f>
        <v>14</v>
      </c>
      <c r="G70" s="487">
        <v>0</v>
      </c>
      <c r="H70" s="487">
        <v>6</v>
      </c>
      <c r="I70" s="554">
        <f t="shared" si="48"/>
        <v>20</v>
      </c>
      <c r="J70" s="1188">
        <v>98</v>
      </c>
      <c r="K70" s="488">
        <v>83</v>
      </c>
      <c r="L70" s="555">
        <f t="shared" si="49"/>
        <v>181</v>
      </c>
      <c r="M70" s="1188">
        <v>99</v>
      </c>
      <c r="N70" s="488">
        <v>92</v>
      </c>
      <c r="O70" s="555">
        <f t="shared" si="50"/>
        <v>191</v>
      </c>
      <c r="P70" s="489">
        <v>76</v>
      </c>
      <c r="Q70" s="488">
        <v>78</v>
      </c>
      <c r="R70" s="555">
        <f t="shared" si="51"/>
        <v>154</v>
      </c>
      <c r="S70" s="489">
        <f t="shared" si="52"/>
        <v>273</v>
      </c>
      <c r="T70" s="488">
        <f t="shared" si="52"/>
        <v>253</v>
      </c>
      <c r="U70" s="556">
        <f t="shared" si="52"/>
        <v>526</v>
      </c>
      <c r="V70" s="489">
        <v>22</v>
      </c>
      <c r="W70" s="488">
        <v>10</v>
      </c>
      <c r="X70" s="556">
        <f t="shared" si="53"/>
        <v>32</v>
      </c>
      <c r="Y70" s="291" t="s">
        <v>767</v>
      </c>
    </row>
    <row r="71" spans="1:26" ht="18" customHeight="1" thickBot="1">
      <c r="A71" s="361" t="s">
        <v>607</v>
      </c>
      <c r="B71" s="362"/>
      <c r="C71" s="557">
        <f>SUM(C69,C70)</f>
        <v>7</v>
      </c>
      <c r="D71" s="558">
        <f t="shared" ref="D71:K71" si="54">SUM(D69,D70)</f>
        <v>7</v>
      </c>
      <c r="E71" s="559">
        <f t="shared" si="54"/>
        <v>6</v>
      </c>
      <c r="F71" s="560">
        <f t="shared" si="54"/>
        <v>20</v>
      </c>
      <c r="G71" s="560">
        <f t="shared" si="54"/>
        <v>0</v>
      </c>
      <c r="H71" s="560">
        <f t="shared" si="54"/>
        <v>10</v>
      </c>
      <c r="I71" s="561">
        <f t="shared" si="48"/>
        <v>30</v>
      </c>
      <c r="J71" s="562">
        <f t="shared" si="54"/>
        <v>135</v>
      </c>
      <c r="K71" s="566">
        <f t="shared" si="54"/>
        <v>115</v>
      </c>
      <c r="L71" s="571">
        <f t="shared" si="49"/>
        <v>250</v>
      </c>
      <c r="M71" s="562">
        <f t="shared" ref="M71:N71" si="55">SUM(M69,M70)</f>
        <v>133</v>
      </c>
      <c r="N71" s="566">
        <f t="shared" si="55"/>
        <v>120</v>
      </c>
      <c r="O71" s="571">
        <f t="shared" si="50"/>
        <v>253</v>
      </c>
      <c r="P71" s="565">
        <f t="shared" ref="P71:Q71" si="56">SUM(P69,P70)</f>
        <v>114</v>
      </c>
      <c r="Q71" s="566">
        <f t="shared" si="56"/>
        <v>108</v>
      </c>
      <c r="R71" s="564">
        <f t="shared" si="51"/>
        <v>222</v>
      </c>
      <c r="S71" s="565">
        <f t="shared" si="52"/>
        <v>382</v>
      </c>
      <c r="T71" s="566">
        <f t="shared" si="52"/>
        <v>343</v>
      </c>
      <c r="U71" s="567">
        <f t="shared" si="52"/>
        <v>725</v>
      </c>
      <c r="V71" s="565">
        <f>SUM(V69:V70)</f>
        <v>36</v>
      </c>
      <c r="W71" s="566">
        <f>SUM(W69:W70)</f>
        <v>13</v>
      </c>
      <c r="X71" s="567">
        <f>SUM(X69:X70)</f>
        <v>49</v>
      </c>
      <c r="Y71" s="363" t="s">
        <v>768</v>
      </c>
      <c r="Z71" s="371"/>
    </row>
    <row r="72" spans="1:26" ht="18" customHeight="1">
      <c r="A72" s="260" t="s">
        <v>608</v>
      </c>
      <c r="B72" s="264" t="s">
        <v>41</v>
      </c>
      <c r="C72" s="1182">
        <v>4</v>
      </c>
      <c r="D72" s="1183">
        <v>4</v>
      </c>
      <c r="E72" s="835">
        <v>4</v>
      </c>
      <c r="F72" s="550">
        <f>SUM(C72:E72)</f>
        <v>12</v>
      </c>
      <c r="G72" s="484">
        <v>0</v>
      </c>
      <c r="H72" s="484">
        <v>7</v>
      </c>
      <c r="I72" s="551">
        <f t="shared" si="48"/>
        <v>19</v>
      </c>
      <c r="J72" s="1181">
        <v>76</v>
      </c>
      <c r="K72" s="482">
        <v>86</v>
      </c>
      <c r="L72" s="546">
        <f t="shared" si="49"/>
        <v>162</v>
      </c>
      <c r="M72" s="1181">
        <v>89</v>
      </c>
      <c r="N72" s="482">
        <v>72</v>
      </c>
      <c r="O72" s="546">
        <f t="shared" si="50"/>
        <v>161</v>
      </c>
      <c r="P72" s="483">
        <v>73</v>
      </c>
      <c r="Q72" s="482">
        <v>87</v>
      </c>
      <c r="R72" s="546">
        <f t="shared" si="51"/>
        <v>160</v>
      </c>
      <c r="S72" s="486">
        <f t="shared" si="52"/>
        <v>238</v>
      </c>
      <c r="T72" s="485">
        <f t="shared" si="52"/>
        <v>245</v>
      </c>
      <c r="U72" s="552">
        <f t="shared" si="52"/>
        <v>483</v>
      </c>
      <c r="V72" s="486">
        <v>25</v>
      </c>
      <c r="W72" s="485">
        <v>8</v>
      </c>
      <c r="X72" s="552">
        <f t="shared" ref="X72:X75" si="57">SUM(V72:W72)</f>
        <v>33</v>
      </c>
      <c r="Y72" s="261" t="s">
        <v>41</v>
      </c>
    </row>
    <row r="73" spans="1:26" ht="18" customHeight="1">
      <c r="A73" s="263">
        <v>4</v>
      </c>
      <c r="B73" s="264" t="s">
        <v>613</v>
      </c>
      <c r="C73" s="1182">
        <v>4</v>
      </c>
      <c r="D73" s="1183">
        <v>3</v>
      </c>
      <c r="E73" s="835">
        <v>3</v>
      </c>
      <c r="F73" s="550">
        <f>SUM(C73:E73)</f>
        <v>10</v>
      </c>
      <c r="G73" s="484">
        <v>0</v>
      </c>
      <c r="H73" s="484">
        <v>3</v>
      </c>
      <c r="I73" s="551">
        <f t="shared" si="48"/>
        <v>13</v>
      </c>
      <c r="J73" s="1184">
        <v>57</v>
      </c>
      <c r="K73" s="485">
        <v>60</v>
      </c>
      <c r="L73" s="836">
        <f t="shared" si="49"/>
        <v>117</v>
      </c>
      <c r="M73" s="1184">
        <v>59</v>
      </c>
      <c r="N73" s="485">
        <v>65</v>
      </c>
      <c r="O73" s="836">
        <f t="shared" si="50"/>
        <v>124</v>
      </c>
      <c r="P73" s="486">
        <v>65</v>
      </c>
      <c r="Q73" s="485">
        <v>57</v>
      </c>
      <c r="R73" s="836">
        <f t="shared" si="51"/>
        <v>122</v>
      </c>
      <c r="S73" s="486">
        <f t="shared" si="52"/>
        <v>181</v>
      </c>
      <c r="T73" s="485">
        <f t="shared" si="52"/>
        <v>182</v>
      </c>
      <c r="U73" s="552">
        <f t="shared" si="52"/>
        <v>363</v>
      </c>
      <c r="V73" s="486">
        <v>12</v>
      </c>
      <c r="W73" s="485">
        <v>6</v>
      </c>
      <c r="X73" s="552">
        <f t="shared" si="57"/>
        <v>18</v>
      </c>
      <c r="Y73" s="261" t="s">
        <v>613</v>
      </c>
    </row>
    <row r="74" spans="1:26" ht="18" customHeight="1">
      <c r="A74" s="260"/>
      <c r="B74" s="264" t="s">
        <v>16</v>
      </c>
      <c r="C74" s="1182">
        <v>2</v>
      </c>
      <c r="D74" s="1183">
        <v>3</v>
      </c>
      <c r="E74" s="835">
        <v>3</v>
      </c>
      <c r="F74" s="550">
        <f>SUM(C74:E74)</f>
        <v>8</v>
      </c>
      <c r="G74" s="484">
        <v>0</v>
      </c>
      <c r="H74" s="484">
        <v>8</v>
      </c>
      <c r="I74" s="551">
        <f t="shared" si="48"/>
        <v>16</v>
      </c>
      <c r="J74" s="1184">
        <v>41</v>
      </c>
      <c r="K74" s="485">
        <v>36</v>
      </c>
      <c r="L74" s="836">
        <f t="shared" si="49"/>
        <v>77</v>
      </c>
      <c r="M74" s="1184">
        <v>51</v>
      </c>
      <c r="N74" s="485">
        <v>44</v>
      </c>
      <c r="O74" s="836">
        <f t="shared" si="50"/>
        <v>95</v>
      </c>
      <c r="P74" s="486">
        <v>60</v>
      </c>
      <c r="Q74" s="485">
        <v>42</v>
      </c>
      <c r="R74" s="836">
        <f t="shared" si="51"/>
        <v>102</v>
      </c>
      <c r="S74" s="486">
        <f t="shared" si="52"/>
        <v>152</v>
      </c>
      <c r="T74" s="485">
        <f t="shared" si="52"/>
        <v>122</v>
      </c>
      <c r="U74" s="552">
        <f t="shared" si="52"/>
        <v>274</v>
      </c>
      <c r="V74" s="486">
        <v>25</v>
      </c>
      <c r="W74" s="485">
        <v>9</v>
      </c>
      <c r="X74" s="552">
        <f t="shared" si="57"/>
        <v>34</v>
      </c>
      <c r="Y74" s="261" t="s">
        <v>16</v>
      </c>
    </row>
    <row r="75" spans="1:26" ht="18" customHeight="1">
      <c r="A75" s="293"/>
      <c r="B75" s="360" t="s">
        <v>615</v>
      </c>
      <c r="C75" s="1185">
        <v>1</v>
      </c>
      <c r="D75" s="1186">
        <v>1</v>
      </c>
      <c r="E75" s="837">
        <v>1</v>
      </c>
      <c r="F75" s="553">
        <f>SUM(C75:E75)</f>
        <v>3</v>
      </c>
      <c r="G75" s="487">
        <v>0</v>
      </c>
      <c r="H75" s="487">
        <v>3</v>
      </c>
      <c r="I75" s="554">
        <f t="shared" si="48"/>
        <v>6</v>
      </c>
      <c r="J75" s="1188">
        <v>19</v>
      </c>
      <c r="K75" s="488">
        <v>12</v>
      </c>
      <c r="L75" s="555">
        <f t="shared" si="49"/>
        <v>31</v>
      </c>
      <c r="M75" s="1188">
        <v>13</v>
      </c>
      <c r="N75" s="488">
        <v>19</v>
      </c>
      <c r="O75" s="555">
        <f t="shared" si="50"/>
        <v>32</v>
      </c>
      <c r="P75" s="489">
        <v>20</v>
      </c>
      <c r="Q75" s="488">
        <v>20</v>
      </c>
      <c r="R75" s="555">
        <f t="shared" si="51"/>
        <v>40</v>
      </c>
      <c r="S75" s="489">
        <f t="shared" si="52"/>
        <v>52</v>
      </c>
      <c r="T75" s="488">
        <f t="shared" si="52"/>
        <v>51</v>
      </c>
      <c r="U75" s="556">
        <f t="shared" si="52"/>
        <v>103</v>
      </c>
      <c r="V75" s="489">
        <v>7</v>
      </c>
      <c r="W75" s="488">
        <v>4</v>
      </c>
      <c r="X75" s="556">
        <f t="shared" si="57"/>
        <v>11</v>
      </c>
      <c r="Y75" s="291" t="s">
        <v>615</v>
      </c>
    </row>
    <row r="76" spans="1:26" ht="18" customHeight="1" thickBot="1">
      <c r="A76" s="361" t="s">
        <v>616</v>
      </c>
      <c r="B76" s="362"/>
      <c r="C76" s="557">
        <f>SUM(C72:C75)</f>
        <v>11</v>
      </c>
      <c r="D76" s="558">
        <f t="shared" ref="D76:K76" si="58">SUM(D72:D75)</f>
        <v>11</v>
      </c>
      <c r="E76" s="559">
        <f t="shared" si="58"/>
        <v>11</v>
      </c>
      <c r="F76" s="560">
        <f t="shared" si="58"/>
        <v>33</v>
      </c>
      <c r="G76" s="560">
        <f t="shared" si="58"/>
        <v>0</v>
      </c>
      <c r="H76" s="560">
        <f t="shared" si="58"/>
        <v>21</v>
      </c>
      <c r="I76" s="561">
        <f t="shared" si="48"/>
        <v>54</v>
      </c>
      <c r="J76" s="562">
        <f t="shared" si="58"/>
        <v>193</v>
      </c>
      <c r="K76" s="566">
        <f t="shared" si="58"/>
        <v>194</v>
      </c>
      <c r="L76" s="571">
        <f t="shared" si="49"/>
        <v>387</v>
      </c>
      <c r="M76" s="562">
        <f t="shared" ref="M76:N76" si="59">SUM(M72:M75)</f>
        <v>212</v>
      </c>
      <c r="N76" s="566">
        <f t="shared" si="59"/>
        <v>200</v>
      </c>
      <c r="O76" s="571">
        <f t="shared" si="50"/>
        <v>412</v>
      </c>
      <c r="P76" s="565">
        <f t="shared" ref="P76:Q76" si="60">SUM(P72:P75)</f>
        <v>218</v>
      </c>
      <c r="Q76" s="566">
        <f t="shared" si="60"/>
        <v>206</v>
      </c>
      <c r="R76" s="564">
        <f t="shared" si="51"/>
        <v>424</v>
      </c>
      <c r="S76" s="565">
        <f t="shared" si="52"/>
        <v>623</v>
      </c>
      <c r="T76" s="566">
        <f t="shared" si="52"/>
        <v>600</v>
      </c>
      <c r="U76" s="567">
        <f t="shared" si="52"/>
        <v>1223</v>
      </c>
      <c r="V76" s="565">
        <f>SUM(V72:V75)</f>
        <v>69</v>
      </c>
      <c r="W76" s="566">
        <f>SUM(W72:W75)</f>
        <v>27</v>
      </c>
      <c r="X76" s="567">
        <f>SUM(X72:X75)</f>
        <v>96</v>
      </c>
      <c r="Y76" s="363" t="s">
        <v>769</v>
      </c>
    </row>
    <row r="77" spans="1:26" ht="18" customHeight="1">
      <c r="A77" s="260" t="s">
        <v>617</v>
      </c>
      <c r="B77" s="264" t="s">
        <v>626</v>
      </c>
      <c r="C77" s="1182">
        <v>2</v>
      </c>
      <c r="D77" s="1183">
        <v>3</v>
      </c>
      <c r="E77" s="835">
        <v>3</v>
      </c>
      <c r="F77" s="550">
        <f>SUM(C77:E77)</f>
        <v>8</v>
      </c>
      <c r="G77" s="484">
        <v>0</v>
      </c>
      <c r="H77" s="484">
        <v>5</v>
      </c>
      <c r="I77" s="551">
        <f t="shared" si="48"/>
        <v>13</v>
      </c>
      <c r="J77" s="1181">
        <v>35</v>
      </c>
      <c r="K77" s="482">
        <v>41</v>
      </c>
      <c r="L77" s="546">
        <f t="shared" si="49"/>
        <v>76</v>
      </c>
      <c r="M77" s="1181">
        <v>45</v>
      </c>
      <c r="N77" s="482">
        <v>49</v>
      </c>
      <c r="O77" s="546">
        <f t="shared" si="50"/>
        <v>94</v>
      </c>
      <c r="P77" s="483">
        <v>48</v>
      </c>
      <c r="Q77" s="482">
        <v>45</v>
      </c>
      <c r="R77" s="546">
        <f t="shared" si="51"/>
        <v>93</v>
      </c>
      <c r="S77" s="486">
        <f t="shared" si="52"/>
        <v>128</v>
      </c>
      <c r="T77" s="485">
        <f t="shared" si="52"/>
        <v>135</v>
      </c>
      <c r="U77" s="552">
        <f t="shared" si="52"/>
        <v>263</v>
      </c>
      <c r="V77" s="486">
        <v>17</v>
      </c>
      <c r="W77" s="485">
        <v>7</v>
      </c>
      <c r="X77" s="552">
        <f t="shared" ref="X77:X80" si="61">SUM(V77:W77)</f>
        <v>24</v>
      </c>
      <c r="Y77" s="261" t="s">
        <v>626</v>
      </c>
    </row>
    <row r="78" spans="1:26" ht="18" customHeight="1">
      <c r="A78" s="263">
        <v>4</v>
      </c>
      <c r="B78" s="264" t="s">
        <v>619</v>
      </c>
      <c r="C78" s="1182">
        <v>4</v>
      </c>
      <c r="D78" s="1183">
        <v>3</v>
      </c>
      <c r="E78" s="835">
        <v>3</v>
      </c>
      <c r="F78" s="550">
        <f>SUM(C78:E78)</f>
        <v>10</v>
      </c>
      <c r="G78" s="484">
        <v>0</v>
      </c>
      <c r="H78" s="484">
        <v>2</v>
      </c>
      <c r="I78" s="551">
        <f t="shared" si="48"/>
        <v>12</v>
      </c>
      <c r="J78" s="1184">
        <v>52</v>
      </c>
      <c r="K78" s="485">
        <v>62</v>
      </c>
      <c r="L78" s="836">
        <f t="shared" si="49"/>
        <v>114</v>
      </c>
      <c r="M78" s="1184">
        <v>56</v>
      </c>
      <c r="N78" s="485">
        <v>45</v>
      </c>
      <c r="O78" s="836">
        <f t="shared" si="50"/>
        <v>101</v>
      </c>
      <c r="P78" s="486">
        <v>50</v>
      </c>
      <c r="Q78" s="485">
        <v>48</v>
      </c>
      <c r="R78" s="836">
        <f t="shared" si="51"/>
        <v>98</v>
      </c>
      <c r="S78" s="486">
        <f t="shared" si="52"/>
        <v>158</v>
      </c>
      <c r="T78" s="485">
        <f t="shared" si="52"/>
        <v>155</v>
      </c>
      <c r="U78" s="552">
        <f t="shared" si="52"/>
        <v>313</v>
      </c>
      <c r="V78" s="486">
        <v>9</v>
      </c>
      <c r="W78" s="485">
        <v>6</v>
      </c>
      <c r="X78" s="552">
        <f t="shared" si="61"/>
        <v>15</v>
      </c>
      <c r="Y78" s="261" t="s">
        <v>619</v>
      </c>
    </row>
    <row r="79" spans="1:26" ht="18" customHeight="1">
      <c r="A79" s="260"/>
      <c r="B79" s="264" t="s">
        <v>620</v>
      </c>
      <c r="C79" s="1182">
        <v>1</v>
      </c>
      <c r="D79" s="1183">
        <v>0</v>
      </c>
      <c r="E79" s="835">
        <v>0</v>
      </c>
      <c r="F79" s="550">
        <f>SUM(C79:E79)</f>
        <v>1</v>
      </c>
      <c r="G79" s="484">
        <v>1</v>
      </c>
      <c r="H79" s="484">
        <v>2</v>
      </c>
      <c r="I79" s="551">
        <f t="shared" si="48"/>
        <v>4</v>
      </c>
      <c r="J79" s="1184">
        <v>4</v>
      </c>
      <c r="K79" s="485">
        <v>2</v>
      </c>
      <c r="L79" s="836">
        <f t="shared" si="49"/>
        <v>6</v>
      </c>
      <c r="M79" s="1184">
        <v>2</v>
      </c>
      <c r="N79" s="485">
        <v>4</v>
      </c>
      <c r="O79" s="836">
        <f t="shared" si="50"/>
        <v>6</v>
      </c>
      <c r="P79" s="486">
        <v>2</v>
      </c>
      <c r="Q79" s="485">
        <v>1</v>
      </c>
      <c r="R79" s="836">
        <f t="shared" si="51"/>
        <v>3</v>
      </c>
      <c r="S79" s="486">
        <f t="shared" si="52"/>
        <v>8</v>
      </c>
      <c r="T79" s="485">
        <f t="shared" si="52"/>
        <v>7</v>
      </c>
      <c r="U79" s="552">
        <f t="shared" si="52"/>
        <v>15</v>
      </c>
      <c r="V79" s="486">
        <v>2</v>
      </c>
      <c r="W79" s="485">
        <v>0</v>
      </c>
      <c r="X79" s="552">
        <f t="shared" si="61"/>
        <v>2</v>
      </c>
      <c r="Y79" s="261" t="s">
        <v>620</v>
      </c>
    </row>
    <row r="80" spans="1:26" ht="18" customHeight="1">
      <c r="A80" s="293"/>
      <c r="B80" s="360" t="s">
        <v>621</v>
      </c>
      <c r="C80" s="1185">
        <v>1</v>
      </c>
      <c r="D80" s="1186">
        <v>1</v>
      </c>
      <c r="E80" s="837">
        <v>1</v>
      </c>
      <c r="F80" s="553">
        <f>SUM(C80:E80)</f>
        <v>3</v>
      </c>
      <c r="G80" s="487">
        <v>0</v>
      </c>
      <c r="H80" s="487">
        <v>2</v>
      </c>
      <c r="I80" s="554">
        <f t="shared" si="48"/>
        <v>5</v>
      </c>
      <c r="J80" s="1188">
        <v>10</v>
      </c>
      <c r="K80" s="488">
        <v>5</v>
      </c>
      <c r="L80" s="555">
        <f t="shared" si="49"/>
        <v>15</v>
      </c>
      <c r="M80" s="1188">
        <v>12</v>
      </c>
      <c r="N80" s="488">
        <v>4</v>
      </c>
      <c r="O80" s="555">
        <f t="shared" si="50"/>
        <v>16</v>
      </c>
      <c r="P80" s="489">
        <v>5</v>
      </c>
      <c r="Q80" s="488">
        <v>9</v>
      </c>
      <c r="R80" s="555">
        <f t="shared" si="51"/>
        <v>14</v>
      </c>
      <c r="S80" s="489">
        <f t="shared" si="52"/>
        <v>27</v>
      </c>
      <c r="T80" s="488">
        <f t="shared" si="52"/>
        <v>18</v>
      </c>
      <c r="U80" s="556">
        <f t="shared" si="52"/>
        <v>45</v>
      </c>
      <c r="V80" s="489">
        <v>3</v>
      </c>
      <c r="W80" s="488">
        <v>0</v>
      </c>
      <c r="X80" s="556">
        <f t="shared" si="61"/>
        <v>3</v>
      </c>
      <c r="Y80" s="291" t="s">
        <v>621</v>
      </c>
    </row>
    <row r="81" spans="1:37" ht="18" customHeight="1" thickBot="1">
      <c r="A81" s="361" t="s">
        <v>628</v>
      </c>
      <c r="B81" s="362"/>
      <c r="C81" s="557">
        <f>SUM(C77:C80)</f>
        <v>8</v>
      </c>
      <c r="D81" s="558">
        <f t="shared" ref="D81:K81" si="62">SUM(D77:D80)</f>
        <v>7</v>
      </c>
      <c r="E81" s="559">
        <f t="shared" si="62"/>
        <v>7</v>
      </c>
      <c r="F81" s="560">
        <f t="shared" si="62"/>
        <v>22</v>
      </c>
      <c r="G81" s="560">
        <f t="shared" si="62"/>
        <v>1</v>
      </c>
      <c r="H81" s="560">
        <f t="shared" si="62"/>
        <v>11</v>
      </c>
      <c r="I81" s="561">
        <f t="shared" si="48"/>
        <v>34</v>
      </c>
      <c r="J81" s="562">
        <f t="shared" si="62"/>
        <v>101</v>
      </c>
      <c r="K81" s="566">
        <f t="shared" si="62"/>
        <v>110</v>
      </c>
      <c r="L81" s="571">
        <f t="shared" si="49"/>
        <v>211</v>
      </c>
      <c r="M81" s="562">
        <f t="shared" ref="M81:N81" si="63">SUM(M77:M80)</f>
        <v>115</v>
      </c>
      <c r="N81" s="566">
        <f t="shared" si="63"/>
        <v>102</v>
      </c>
      <c r="O81" s="571">
        <f t="shared" si="50"/>
        <v>217</v>
      </c>
      <c r="P81" s="565">
        <f t="shared" ref="P81:Q81" si="64">SUM(P77:P80)</f>
        <v>105</v>
      </c>
      <c r="Q81" s="566">
        <f t="shared" si="64"/>
        <v>103</v>
      </c>
      <c r="R81" s="564">
        <f t="shared" si="51"/>
        <v>208</v>
      </c>
      <c r="S81" s="565">
        <f t="shared" si="52"/>
        <v>321</v>
      </c>
      <c r="T81" s="566">
        <f t="shared" si="52"/>
        <v>315</v>
      </c>
      <c r="U81" s="567">
        <f t="shared" si="52"/>
        <v>636</v>
      </c>
      <c r="V81" s="565">
        <f>SUM(V77:V80)</f>
        <v>31</v>
      </c>
      <c r="W81" s="566">
        <f>SUM(W77:W80)</f>
        <v>13</v>
      </c>
      <c r="X81" s="567">
        <f>SUM(X77:X80)</f>
        <v>44</v>
      </c>
      <c r="Y81" s="363" t="s">
        <v>770</v>
      </c>
    </row>
    <row r="82" spans="1:37" ht="18" customHeight="1">
      <c r="A82" s="268" t="s">
        <v>629</v>
      </c>
      <c r="B82" s="340" t="s">
        <v>17</v>
      </c>
      <c r="C82" s="1178">
        <v>5</v>
      </c>
      <c r="D82" s="1179">
        <v>5</v>
      </c>
      <c r="E82" s="1180">
        <v>5</v>
      </c>
      <c r="F82" s="548">
        <f>SUM(C82:E82)</f>
        <v>15</v>
      </c>
      <c r="G82" s="481">
        <v>0</v>
      </c>
      <c r="H82" s="481">
        <v>4</v>
      </c>
      <c r="I82" s="547">
        <f t="shared" si="48"/>
        <v>19</v>
      </c>
      <c r="J82" s="1181">
        <v>74</v>
      </c>
      <c r="K82" s="482">
        <v>88</v>
      </c>
      <c r="L82" s="546">
        <f t="shared" si="49"/>
        <v>162</v>
      </c>
      <c r="M82" s="1181">
        <v>92</v>
      </c>
      <c r="N82" s="482">
        <v>68</v>
      </c>
      <c r="O82" s="546">
        <f t="shared" si="50"/>
        <v>160</v>
      </c>
      <c r="P82" s="483">
        <v>90</v>
      </c>
      <c r="Q82" s="482">
        <v>74</v>
      </c>
      <c r="R82" s="546">
        <f t="shared" si="51"/>
        <v>164</v>
      </c>
      <c r="S82" s="483">
        <f t="shared" si="52"/>
        <v>256</v>
      </c>
      <c r="T82" s="482">
        <f t="shared" si="52"/>
        <v>230</v>
      </c>
      <c r="U82" s="549">
        <f t="shared" si="52"/>
        <v>486</v>
      </c>
      <c r="V82" s="483">
        <v>12</v>
      </c>
      <c r="W82" s="482">
        <v>4</v>
      </c>
      <c r="X82" s="549">
        <f t="shared" ref="X82:X84" si="65">SUM(V82:W82)</f>
        <v>16</v>
      </c>
      <c r="Y82" s="262" t="s">
        <v>17</v>
      </c>
    </row>
    <row r="83" spans="1:37" ht="18" customHeight="1">
      <c r="A83" s="263">
        <v>3</v>
      </c>
      <c r="B83" s="264" t="s">
        <v>771</v>
      </c>
      <c r="C83" s="1182">
        <v>3</v>
      </c>
      <c r="D83" s="1183">
        <v>3</v>
      </c>
      <c r="E83" s="835">
        <v>3</v>
      </c>
      <c r="F83" s="550">
        <f>SUM(C83:E83)</f>
        <v>9</v>
      </c>
      <c r="G83" s="484">
        <v>0</v>
      </c>
      <c r="H83" s="484">
        <v>4</v>
      </c>
      <c r="I83" s="551">
        <f t="shared" si="48"/>
        <v>13</v>
      </c>
      <c r="J83" s="1184">
        <v>45</v>
      </c>
      <c r="K83" s="485">
        <v>34</v>
      </c>
      <c r="L83" s="836">
        <f t="shared" si="49"/>
        <v>79</v>
      </c>
      <c r="M83" s="1184">
        <v>40</v>
      </c>
      <c r="N83" s="485">
        <v>45</v>
      </c>
      <c r="O83" s="836">
        <f t="shared" si="50"/>
        <v>85</v>
      </c>
      <c r="P83" s="486">
        <v>45</v>
      </c>
      <c r="Q83" s="485">
        <v>47</v>
      </c>
      <c r="R83" s="836">
        <f t="shared" si="51"/>
        <v>92</v>
      </c>
      <c r="S83" s="486">
        <f t="shared" si="52"/>
        <v>130</v>
      </c>
      <c r="T83" s="485">
        <f t="shared" si="52"/>
        <v>126</v>
      </c>
      <c r="U83" s="552">
        <f t="shared" si="52"/>
        <v>256</v>
      </c>
      <c r="V83" s="486">
        <v>10</v>
      </c>
      <c r="W83" s="485">
        <v>4</v>
      </c>
      <c r="X83" s="552">
        <f t="shared" si="65"/>
        <v>14</v>
      </c>
      <c r="Y83" s="261" t="s">
        <v>771</v>
      </c>
    </row>
    <row r="84" spans="1:37" ht="18" customHeight="1">
      <c r="A84" s="293"/>
      <c r="B84" s="360" t="s">
        <v>635</v>
      </c>
      <c r="C84" s="1185">
        <v>1</v>
      </c>
      <c r="D84" s="1186">
        <v>1</v>
      </c>
      <c r="E84" s="837">
        <v>1</v>
      </c>
      <c r="F84" s="553">
        <f>SUM(C84:E84)</f>
        <v>3</v>
      </c>
      <c r="G84" s="487">
        <v>0</v>
      </c>
      <c r="H84" s="487">
        <v>2</v>
      </c>
      <c r="I84" s="554">
        <f t="shared" si="48"/>
        <v>5</v>
      </c>
      <c r="J84" s="1188">
        <v>4</v>
      </c>
      <c r="K84" s="488">
        <v>3</v>
      </c>
      <c r="L84" s="555">
        <f t="shared" si="49"/>
        <v>7</v>
      </c>
      <c r="M84" s="1188">
        <v>7</v>
      </c>
      <c r="N84" s="488">
        <v>6</v>
      </c>
      <c r="O84" s="555">
        <f t="shared" si="50"/>
        <v>13</v>
      </c>
      <c r="P84" s="489">
        <v>10</v>
      </c>
      <c r="Q84" s="488">
        <v>4</v>
      </c>
      <c r="R84" s="555">
        <f t="shared" si="51"/>
        <v>14</v>
      </c>
      <c r="S84" s="489">
        <f t="shared" si="52"/>
        <v>21</v>
      </c>
      <c r="T84" s="488">
        <f t="shared" si="52"/>
        <v>13</v>
      </c>
      <c r="U84" s="556">
        <f t="shared" si="52"/>
        <v>34</v>
      </c>
      <c r="V84" s="489">
        <v>0</v>
      </c>
      <c r="W84" s="488">
        <v>4</v>
      </c>
      <c r="X84" s="556">
        <f t="shared" si="65"/>
        <v>4</v>
      </c>
      <c r="Y84" s="291" t="s">
        <v>635</v>
      </c>
    </row>
    <row r="85" spans="1:37" ht="18" customHeight="1" thickBot="1">
      <c r="A85" s="361" t="s">
        <v>636</v>
      </c>
      <c r="B85" s="362"/>
      <c r="C85" s="557">
        <f>SUM(C82:C84)</f>
        <v>9</v>
      </c>
      <c r="D85" s="558">
        <f t="shared" ref="D85:K85" si="66">SUM(D82:D84)</f>
        <v>9</v>
      </c>
      <c r="E85" s="559">
        <f t="shared" si="66"/>
        <v>9</v>
      </c>
      <c r="F85" s="560">
        <f>SUM(F82:F84)</f>
        <v>27</v>
      </c>
      <c r="G85" s="560">
        <f t="shared" si="66"/>
        <v>0</v>
      </c>
      <c r="H85" s="560">
        <f t="shared" si="66"/>
        <v>10</v>
      </c>
      <c r="I85" s="561">
        <f t="shared" si="48"/>
        <v>37</v>
      </c>
      <c r="J85" s="562">
        <f t="shared" si="66"/>
        <v>123</v>
      </c>
      <c r="K85" s="566">
        <f t="shared" si="66"/>
        <v>125</v>
      </c>
      <c r="L85" s="571">
        <f t="shared" si="49"/>
        <v>248</v>
      </c>
      <c r="M85" s="562">
        <f t="shared" ref="M85:N85" si="67">SUM(M82:M84)</f>
        <v>139</v>
      </c>
      <c r="N85" s="566">
        <f t="shared" si="67"/>
        <v>119</v>
      </c>
      <c r="O85" s="571">
        <f t="shared" si="50"/>
        <v>258</v>
      </c>
      <c r="P85" s="565">
        <f t="shared" ref="P85:Q85" si="68">SUM(P82:P84)</f>
        <v>145</v>
      </c>
      <c r="Q85" s="566">
        <f t="shared" si="68"/>
        <v>125</v>
      </c>
      <c r="R85" s="564">
        <f t="shared" si="51"/>
        <v>270</v>
      </c>
      <c r="S85" s="565">
        <f t="shared" ref="S85:U100" si="69">SUM(J85,M85,P85)</f>
        <v>407</v>
      </c>
      <c r="T85" s="566">
        <f t="shared" si="69"/>
        <v>369</v>
      </c>
      <c r="U85" s="567">
        <f t="shared" si="69"/>
        <v>776</v>
      </c>
      <c r="V85" s="565">
        <f>SUM(V82:V84)</f>
        <v>22</v>
      </c>
      <c r="W85" s="566">
        <f>SUM(W82:W84)</f>
        <v>12</v>
      </c>
      <c r="X85" s="567">
        <f>SUM(X82:X84)</f>
        <v>34</v>
      </c>
      <c r="Y85" s="363" t="s">
        <v>772</v>
      </c>
    </row>
    <row r="86" spans="1:37" ht="18" customHeight="1">
      <c r="A86" s="260" t="s">
        <v>637</v>
      </c>
      <c r="B86" s="264" t="s">
        <v>638</v>
      </c>
      <c r="C86" s="1182">
        <v>3</v>
      </c>
      <c r="D86" s="1183">
        <v>3</v>
      </c>
      <c r="E86" s="835">
        <v>3</v>
      </c>
      <c r="F86" s="550">
        <f>SUM(C86:E86)</f>
        <v>9</v>
      </c>
      <c r="G86" s="484">
        <v>0</v>
      </c>
      <c r="H86" s="484">
        <v>4</v>
      </c>
      <c r="I86" s="551">
        <f t="shared" si="48"/>
        <v>13</v>
      </c>
      <c r="J86" s="1181">
        <v>57</v>
      </c>
      <c r="K86" s="482">
        <v>45</v>
      </c>
      <c r="L86" s="546">
        <f t="shared" si="49"/>
        <v>102</v>
      </c>
      <c r="M86" s="1181">
        <v>60</v>
      </c>
      <c r="N86" s="482">
        <v>60</v>
      </c>
      <c r="O86" s="546">
        <f t="shared" si="50"/>
        <v>120</v>
      </c>
      <c r="P86" s="483">
        <v>41</v>
      </c>
      <c r="Q86" s="482">
        <v>42</v>
      </c>
      <c r="R86" s="546">
        <f t="shared" si="51"/>
        <v>83</v>
      </c>
      <c r="S86" s="486">
        <f t="shared" si="69"/>
        <v>158</v>
      </c>
      <c r="T86" s="485">
        <f t="shared" si="69"/>
        <v>147</v>
      </c>
      <c r="U86" s="552">
        <f t="shared" si="69"/>
        <v>305</v>
      </c>
      <c r="V86" s="486">
        <v>16</v>
      </c>
      <c r="W86" s="485">
        <v>5</v>
      </c>
      <c r="X86" s="552">
        <f t="shared" ref="X86:X87" si="70">SUM(V86:W86)</f>
        <v>21</v>
      </c>
      <c r="Y86" s="261" t="s">
        <v>638</v>
      </c>
    </row>
    <row r="87" spans="1:37" ht="18" customHeight="1" thickBot="1">
      <c r="A87" s="263">
        <v>2</v>
      </c>
      <c r="B87" s="264" t="s">
        <v>640</v>
      </c>
      <c r="C87" s="1182">
        <v>2</v>
      </c>
      <c r="D87" s="1183">
        <v>2</v>
      </c>
      <c r="E87" s="835">
        <v>2</v>
      </c>
      <c r="F87" s="550">
        <f>SUM(C87:E87)</f>
        <v>6</v>
      </c>
      <c r="G87" s="484">
        <v>0</v>
      </c>
      <c r="H87" s="484">
        <v>4</v>
      </c>
      <c r="I87" s="551">
        <f t="shared" si="48"/>
        <v>10</v>
      </c>
      <c r="J87" s="1184">
        <v>30</v>
      </c>
      <c r="K87" s="485">
        <v>23</v>
      </c>
      <c r="L87" s="836">
        <f t="shared" si="49"/>
        <v>53</v>
      </c>
      <c r="M87" s="1184">
        <v>32</v>
      </c>
      <c r="N87" s="485">
        <v>17</v>
      </c>
      <c r="O87" s="836">
        <f t="shared" si="50"/>
        <v>49</v>
      </c>
      <c r="P87" s="486">
        <v>22</v>
      </c>
      <c r="Q87" s="485">
        <v>25</v>
      </c>
      <c r="R87" s="836">
        <f t="shared" si="51"/>
        <v>47</v>
      </c>
      <c r="S87" s="486">
        <f t="shared" si="69"/>
        <v>84</v>
      </c>
      <c r="T87" s="485">
        <f t="shared" si="69"/>
        <v>65</v>
      </c>
      <c r="U87" s="552">
        <f t="shared" si="69"/>
        <v>149</v>
      </c>
      <c r="V87" s="486">
        <v>8</v>
      </c>
      <c r="W87" s="485">
        <v>6</v>
      </c>
      <c r="X87" s="552">
        <f t="shared" si="70"/>
        <v>14</v>
      </c>
      <c r="Y87" s="261" t="s">
        <v>640</v>
      </c>
      <c r="AA87" s="366"/>
    </row>
    <row r="88" spans="1:37" ht="18" customHeight="1" thickBot="1">
      <c r="A88" s="372" t="s">
        <v>641</v>
      </c>
      <c r="B88" s="373"/>
      <c r="C88" s="580">
        <f>SUM(C86,C87)</f>
        <v>5</v>
      </c>
      <c r="D88" s="581">
        <f t="shared" ref="D88:K88" si="71">SUM(D86,D87)</f>
        <v>5</v>
      </c>
      <c r="E88" s="582">
        <f t="shared" si="71"/>
        <v>5</v>
      </c>
      <c r="F88" s="583">
        <f t="shared" si="71"/>
        <v>15</v>
      </c>
      <c r="G88" s="583">
        <f t="shared" si="71"/>
        <v>0</v>
      </c>
      <c r="H88" s="583">
        <f t="shared" si="71"/>
        <v>8</v>
      </c>
      <c r="I88" s="584">
        <f t="shared" si="48"/>
        <v>23</v>
      </c>
      <c r="J88" s="585">
        <f t="shared" si="71"/>
        <v>87</v>
      </c>
      <c r="K88" s="586">
        <f t="shared" si="71"/>
        <v>68</v>
      </c>
      <c r="L88" s="587">
        <f t="shared" si="49"/>
        <v>155</v>
      </c>
      <c r="M88" s="585">
        <f t="shared" ref="M88:N88" si="72">SUM(M86,M87)</f>
        <v>92</v>
      </c>
      <c r="N88" s="586">
        <f t="shared" si="72"/>
        <v>77</v>
      </c>
      <c r="O88" s="587">
        <f t="shared" si="50"/>
        <v>169</v>
      </c>
      <c r="P88" s="588">
        <f t="shared" ref="P88:Q88" si="73">SUM(P86,P87)</f>
        <v>63</v>
      </c>
      <c r="Q88" s="586">
        <f t="shared" si="73"/>
        <v>67</v>
      </c>
      <c r="R88" s="587">
        <f t="shared" si="51"/>
        <v>130</v>
      </c>
      <c r="S88" s="588">
        <f t="shared" si="69"/>
        <v>242</v>
      </c>
      <c r="T88" s="586">
        <f t="shared" si="69"/>
        <v>212</v>
      </c>
      <c r="U88" s="589">
        <f t="shared" si="69"/>
        <v>454</v>
      </c>
      <c r="V88" s="588">
        <f>SUM(V86:V87)</f>
        <v>24</v>
      </c>
      <c r="W88" s="586">
        <f>SUM(W86:W87)</f>
        <v>11</v>
      </c>
      <c r="X88" s="589">
        <f>SUM(X86:X87)</f>
        <v>35</v>
      </c>
      <c r="Y88" s="374" t="s">
        <v>773</v>
      </c>
      <c r="Z88" s="965"/>
      <c r="AA88" s="366"/>
      <c r="AB88" s="366"/>
      <c r="AC88" s="366"/>
      <c r="AD88" s="366"/>
      <c r="AE88" s="366"/>
      <c r="AF88" s="366"/>
      <c r="AG88" s="366"/>
      <c r="AH88" s="366"/>
      <c r="AI88" s="366"/>
      <c r="AJ88" s="366"/>
      <c r="AK88" s="366"/>
    </row>
    <row r="89" spans="1:37" ht="18" customHeight="1">
      <c r="A89" s="293" t="s">
        <v>642</v>
      </c>
      <c r="B89" s="360" t="s">
        <v>643</v>
      </c>
      <c r="C89" s="1185">
        <v>4</v>
      </c>
      <c r="D89" s="1186">
        <v>4</v>
      </c>
      <c r="E89" s="837">
        <v>3</v>
      </c>
      <c r="F89" s="553">
        <f>SUM(C89:E89)</f>
        <v>11</v>
      </c>
      <c r="G89" s="487">
        <v>0</v>
      </c>
      <c r="H89" s="487">
        <v>6</v>
      </c>
      <c r="I89" s="554">
        <f>SUM(F89:H89)</f>
        <v>17</v>
      </c>
      <c r="J89" s="1199">
        <v>77</v>
      </c>
      <c r="K89" s="1200">
        <v>67</v>
      </c>
      <c r="L89" s="840">
        <f t="shared" si="49"/>
        <v>144</v>
      </c>
      <c r="M89" s="1199">
        <v>63</v>
      </c>
      <c r="N89" s="1200">
        <v>74</v>
      </c>
      <c r="O89" s="840">
        <f t="shared" si="50"/>
        <v>137</v>
      </c>
      <c r="P89" s="1201">
        <v>57</v>
      </c>
      <c r="Q89" s="1200">
        <v>52</v>
      </c>
      <c r="R89" s="840">
        <f t="shared" si="51"/>
        <v>109</v>
      </c>
      <c r="S89" s="489">
        <f t="shared" si="69"/>
        <v>197</v>
      </c>
      <c r="T89" s="488">
        <f t="shared" si="69"/>
        <v>193</v>
      </c>
      <c r="U89" s="556">
        <f t="shared" si="69"/>
        <v>390</v>
      </c>
      <c r="V89" s="489">
        <v>24</v>
      </c>
      <c r="W89" s="488">
        <v>10</v>
      </c>
      <c r="X89" s="556">
        <f t="shared" ref="X89:X93" si="74">SUM(V89:W89)</f>
        <v>34</v>
      </c>
      <c r="Y89" s="291" t="s">
        <v>643</v>
      </c>
      <c r="Z89" s="366"/>
      <c r="AA89" s="366"/>
      <c r="AB89" s="366"/>
      <c r="AC89" s="366"/>
      <c r="AD89" s="366"/>
      <c r="AE89" s="366"/>
      <c r="AF89" s="366"/>
      <c r="AG89" s="366"/>
      <c r="AH89" s="366"/>
      <c r="AI89" s="366"/>
      <c r="AJ89" s="366"/>
      <c r="AK89" s="366"/>
    </row>
    <row r="90" spans="1:37" ht="18" customHeight="1">
      <c r="A90" s="293" t="s">
        <v>646</v>
      </c>
      <c r="B90" s="360" t="s">
        <v>647</v>
      </c>
      <c r="C90" s="1185">
        <v>3</v>
      </c>
      <c r="D90" s="1186">
        <v>3</v>
      </c>
      <c r="E90" s="837">
        <v>3</v>
      </c>
      <c r="F90" s="553">
        <f>SUM(C90:E90)</f>
        <v>9</v>
      </c>
      <c r="G90" s="487">
        <v>0</v>
      </c>
      <c r="H90" s="487">
        <v>5</v>
      </c>
      <c r="I90" s="554">
        <f t="shared" si="48"/>
        <v>14</v>
      </c>
      <c r="J90" s="1202">
        <v>60</v>
      </c>
      <c r="K90" s="841">
        <v>58</v>
      </c>
      <c r="L90" s="842">
        <f t="shared" si="49"/>
        <v>118</v>
      </c>
      <c r="M90" s="1202">
        <v>52</v>
      </c>
      <c r="N90" s="841">
        <v>48</v>
      </c>
      <c r="O90" s="842">
        <f t="shared" si="50"/>
        <v>100</v>
      </c>
      <c r="P90" s="843">
        <v>57</v>
      </c>
      <c r="Q90" s="841">
        <v>44</v>
      </c>
      <c r="R90" s="842">
        <f t="shared" si="51"/>
        <v>101</v>
      </c>
      <c r="S90" s="489">
        <f t="shared" si="69"/>
        <v>169</v>
      </c>
      <c r="T90" s="488">
        <f t="shared" si="69"/>
        <v>150</v>
      </c>
      <c r="U90" s="556">
        <f t="shared" si="69"/>
        <v>319</v>
      </c>
      <c r="V90" s="489">
        <v>20</v>
      </c>
      <c r="W90" s="488">
        <v>5</v>
      </c>
      <c r="X90" s="556">
        <f t="shared" si="74"/>
        <v>25</v>
      </c>
      <c r="Y90" s="291" t="s">
        <v>647</v>
      </c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</row>
    <row r="91" spans="1:37" ht="18" customHeight="1">
      <c r="A91" s="260" t="s">
        <v>648</v>
      </c>
      <c r="B91" s="264" t="s">
        <v>649</v>
      </c>
      <c r="C91" s="1182">
        <v>2</v>
      </c>
      <c r="D91" s="1183">
        <v>2</v>
      </c>
      <c r="E91" s="835">
        <v>2</v>
      </c>
      <c r="F91" s="550">
        <f>SUM(C91:E91)</f>
        <v>6</v>
      </c>
      <c r="G91" s="484">
        <v>0</v>
      </c>
      <c r="H91" s="484">
        <v>3</v>
      </c>
      <c r="I91" s="551">
        <f t="shared" si="48"/>
        <v>9</v>
      </c>
      <c r="J91" s="1184">
        <v>33</v>
      </c>
      <c r="K91" s="485">
        <v>42</v>
      </c>
      <c r="L91" s="836">
        <f t="shared" si="49"/>
        <v>75</v>
      </c>
      <c r="M91" s="1184">
        <v>37</v>
      </c>
      <c r="N91" s="485">
        <v>25</v>
      </c>
      <c r="O91" s="836">
        <f t="shared" si="50"/>
        <v>62</v>
      </c>
      <c r="P91" s="486">
        <v>31</v>
      </c>
      <c r="Q91" s="485">
        <v>28</v>
      </c>
      <c r="R91" s="836">
        <f t="shared" si="51"/>
        <v>59</v>
      </c>
      <c r="S91" s="486">
        <f t="shared" si="69"/>
        <v>101</v>
      </c>
      <c r="T91" s="485">
        <f t="shared" si="69"/>
        <v>95</v>
      </c>
      <c r="U91" s="552">
        <f t="shared" si="69"/>
        <v>196</v>
      </c>
      <c r="V91" s="486">
        <v>6</v>
      </c>
      <c r="W91" s="485">
        <v>5</v>
      </c>
      <c r="X91" s="552">
        <f t="shared" si="74"/>
        <v>11</v>
      </c>
      <c r="Y91" s="261" t="s">
        <v>649</v>
      </c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</row>
    <row r="92" spans="1:37" ht="18" customHeight="1">
      <c r="A92" s="263">
        <v>3</v>
      </c>
      <c r="B92" s="264" t="s">
        <v>650</v>
      </c>
      <c r="C92" s="1182">
        <v>3</v>
      </c>
      <c r="D92" s="1183">
        <v>3</v>
      </c>
      <c r="E92" s="835">
        <v>3</v>
      </c>
      <c r="F92" s="550">
        <f>SUM(C92:E92)</f>
        <v>9</v>
      </c>
      <c r="G92" s="484">
        <v>0</v>
      </c>
      <c r="H92" s="484">
        <v>6</v>
      </c>
      <c r="I92" s="551">
        <f t="shared" si="48"/>
        <v>15</v>
      </c>
      <c r="J92" s="1184">
        <v>50</v>
      </c>
      <c r="K92" s="485">
        <v>37</v>
      </c>
      <c r="L92" s="836">
        <f t="shared" si="49"/>
        <v>87</v>
      </c>
      <c r="M92" s="1184">
        <v>39</v>
      </c>
      <c r="N92" s="485">
        <v>41</v>
      </c>
      <c r="O92" s="836">
        <f t="shared" si="50"/>
        <v>80</v>
      </c>
      <c r="P92" s="486">
        <v>52</v>
      </c>
      <c r="Q92" s="485">
        <v>33</v>
      </c>
      <c r="R92" s="836">
        <f t="shared" si="51"/>
        <v>85</v>
      </c>
      <c r="S92" s="486">
        <f t="shared" si="69"/>
        <v>141</v>
      </c>
      <c r="T92" s="485">
        <f t="shared" si="69"/>
        <v>111</v>
      </c>
      <c r="U92" s="552">
        <f t="shared" si="69"/>
        <v>252</v>
      </c>
      <c r="V92" s="486">
        <v>19</v>
      </c>
      <c r="W92" s="485">
        <v>5</v>
      </c>
      <c r="X92" s="552">
        <f t="shared" si="74"/>
        <v>24</v>
      </c>
      <c r="Y92" s="261" t="s">
        <v>650</v>
      </c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</row>
    <row r="93" spans="1:37" ht="18" customHeight="1">
      <c r="A93" s="260"/>
      <c r="B93" s="360" t="s">
        <v>774</v>
      </c>
      <c r="C93" s="1185">
        <v>2</v>
      </c>
      <c r="D93" s="1186">
        <v>2</v>
      </c>
      <c r="E93" s="837">
        <v>2</v>
      </c>
      <c r="F93" s="553">
        <f>SUM(C93:E93)</f>
        <v>6</v>
      </c>
      <c r="G93" s="487">
        <v>0</v>
      </c>
      <c r="H93" s="487">
        <v>2</v>
      </c>
      <c r="I93" s="554">
        <f t="shared" si="48"/>
        <v>8</v>
      </c>
      <c r="J93" s="1188">
        <v>29</v>
      </c>
      <c r="K93" s="488">
        <v>23</v>
      </c>
      <c r="L93" s="555">
        <f t="shared" si="49"/>
        <v>52</v>
      </c>
      <c r="M93" s="1188">
        <v>28</v>
      </c>
      <c r="N93" s="488">
        <v>37</v>
      </c>
      <c r="O93" s="555">
        <f t="shared" si="50"/>
        <v>65</v>
      </c>
      <c r="P93" s="489">
        <v>21</v>
      </c>
      <c r="Q93" s="488">
        <v>24</v>
      </c>
      <c r="R93" s="555">
        <f t="shared" si="51"/>
        <v>45</v>
      </c>
      <c r="S93" s="489">
        <f t="shared" si="69"/>
        <v>78</v>
      </c>
      <c r="T93" s="488">
        <f t="shared" si="69"/>
        <v>84</v>
      </c>
      <c r="U93" s="556">
        <f t="shared" si="69"/>
        <v>162</v>
      </c>
      <c r="V93" s="489">
        <v>7</v>
      </c>
      <c r="W93" s="488">
        <v>4</v>
      </c>
      <c r="X93" s="556">
        <f t="shared" si="74"/>
        <v>11</v>
      </c>
      <c r="Y93" s="291" t="s">
        <v>774</v>
      </c>
      <c r="Z93" s="366"/>
      <c r="AA93" s="366"/>
      <c r="AB93" s="366"/>
      <c r="AC93" s="366"/>
      <c r="AD93" s="366"/>
      <c r="AE93" s="366"/>
      <c r="AF93" s="366"/>
      <c r="AG93" s="366"/>
      <c r="AH93" s="366"/>
      <c r="AI93" s="366"/>
      <c r="AJ93" s="366"/>
      <c r="AK93" s="366"/>
    </row>
    <row r="94" spans="1:37" ht="18" customHeight="1">
      <c r="A94" s="293"/>
      <c r="B94" s="375" t="s">
        <v>775</v>
      </c>
      <c r="C94" s="590">
        <f>SUM(C91:C93)</f>
        <v>7</v>
      </c>
      <c r="D94" s="591">
        <f t="shared" ref="D94:K94" si="75">SUM(D91:D93)</f>
        <v>7</v>
      </c>
      <c r="E94" s="592">
        <f t="shared" si="75"/>
        <v>7</v>
      </c>
      <c r="F94" s="553">
        <f>SUM(F91:F93)</f>
        <v>21</v>
      </c>
      <c r="G94" s="553">
        <f t="shared" si="75"/>
        <v>0</v>
      </c>
      <c r="H94" s="553">
        <f t="shared" si="75"/>
        <v>11</v>
      </c>
      <c r="I94" s="554">
        <f t="shared" si="48"/>
        <v>32</v>
      </c>
      <c r="J94" s="593">
        <f t="shared" si="75"/>
        <v>112</v>
      </c>
      <c r="K94" s="594">
        <f t="shared" si="75"/>
        <v>102</v>
      </c>
      <c r="L94" s="555">
        <f t="shared" si="49"/>
        <v>214</v>
      </c>
      <c r="M94" s="593">
        <f t="shared" ref="M94:N94" si="76">SUM(M91:M93)</f>
        <v>104</v>
      </c>
      <c r="N94" s="594">
        <f t="shared" si="76"/>
        <v>103</v>
      </c>
      <c r="O94" s="555">
        <f t="shared" si="50"/>
        <v>207</v>
      </c>
      <c r="P94" s="595">
        <f t="shared" ref="P94:Q94" si="77">SUM(P91:P93)</f>
        <v>104</v>
      </c>
      <c r="Q94" s="594">
        <f t="shared" si="77"/>
        <v>85</v>
      </c>
      <c r="R94" s="555">
        <f t="shared" si="51"/>
        <v>189</v>
      </c>
      <c r="S94" s="595">
        <f t="shared" si="69"/>
        <v>320</v>
      </c>
      <c r="T94" s="594">
        <f t="shared" si="69"/>
        <v>290</v>
      </c>
      <c r="U94" s="556">
        <f t="shared" si="69"/>
        <v>610</v>
      </c>
      <c r="V94" s="595">
        <f>SUM(V91:V93)</f>
        <v>32</v>
      </c>
      <c r="W94" s="594">
        <f>SUM(W91:W93)</f>
        <v>14</v>
      </c>
      <c r="X94" s="556">
        <f>SUM(X91:X93)</f>
        <v>46</v>
      </c>
      <c r="Y94" s="980" t="s">
        <v>653</v>
      </c>
      <c r="Z94" s="366"/>
      <c r="AA94" s="366"/>
      <c r="AB94" s="366"/>
      <c r="AC94" s="366"/>
      <c r="AD94" s="366"/>
      <c r="AE94" s="366"/>
      <c r="AF94" s="366"/>
      <c r="AG94" s="366"/>
      <c r="AH94" s="366"/>
      <c r="AI94" s="366"/>
      <c r="AJ94" s="366"/>
      <c r="AK94" s="366"/>
    </row>
    <row r="95" spans="1:37" ht="18" customHeight="1" thickBot="1">
      <c r="A95" s="368" t="s">
        <v>654</v>
      </c>
      <c r="B95" s="369"/>
      <c r="C95" s="572">
        <f>SUM(C89,C90,C94)</f>
        <v>14</v>
      </c>
      <c r="D95" s="573">
        <f t="shared" ref="D95:K95" si="78">SUM(D89,D90,D94)</f>
        <v>14</v>
      </c>
      <c r="E95" s="574">
        <f>SUM(E89,E90,E94)</f>
        <v>13</v>
      </c>
      <c r="F95" s="575">
        <f t="shared" si="78"/>
        <v>41</v>
      </c>
      <c r="G95" s="575">
        <f t="shared" si="78"/>
        <v>0</v>
      </c>
      <c r="H95" s="575">
        <f t="shared" si="78"/>
        <v>22</v>
      </c>
      <c r="I95" s="576">
        <f t="shared" si="48"/>
        <v>63</v>
      </c>
      <c r="J95" s="577">
        <f t="shared" si="78"/>
        <v>249</v>
      </c>
      <c r="K95" s="563">
        <f t="shared" si="78"/>
        <v>227</v>
      </c>
      <c r="L95" s="564">
        <f t="shared" si="49"/>
        <v>476</v>
      </c>
      <c r="M95" s="577">
        <f t="shared" ref="M95:N95" si="79">SUM(M89,M90,M94)</f>
        <v>219</v>
      </c>
      <c r="N95" s="563">
        <f t="shared" si="79"/>
        <v>225</v>
      </c>
      <c r="O95" s="564">
        <f t="shared" si="50"/>
        <v>444</v>
      </c>
      <c r="P95" s="578">
        <f t="shared" ref="P95:Q95" si="80">SUM(P89,P90,P94)</f>
        <v>218</v>
      </c>
      <c r="Q95" s="563">
        <f t="shared" si="80"/>
        <v>181</v>
      </c>
      <c r="R95" s="564">
        <f t="shared" si="51"/>
        <v>399</v>
      </c>
      <c r="S95" s="578">
        <f t="shared" si="69"/>
        <v>686</v>
      </c>
      <c r="T95" s="563">
        <f t="shared" si="69"/>
        <v>633</v>
      </c>
      <c r="U95" s="579">
        <f t="shared" si="69"/>
        <v>1319</v>
      </c>
      <c r="V95" s="578">
        <f>SUM(V89,V90,V94)</f>
        <v>76</v>
      </c>
      <c r="W95" s="563">
        <f t="shared" ref="W95:X95" si="81">SUM(W89,W90,W94)</f>
        <v>29</v>
      </c>
      <c r="X95" s="579">
        <f t="shared" si="81"/>
        <v>105</v>
      </c>
      <c r="Y95" s="984" t="s">
        <v>776</v>
      </c>
      <c r="Z95" s="366"/>
      <c r="AA95" s="366"/>
      <c r="AB95" s="366"/>
      <c r="AC95" s="366"/>
      <c r="AD95" s="366"/>
      <c r="AE95" s="366"/>
      <c r="AF95" s="366"/>
      <c r="AG95" s="366"/>
      <c r="AH95" s="366"/>
      <c r="AI95" s="366"/>
      <c r="AJ95" s="366"/>
      <c r="AK95" s="366"/>
    </row>
    <row r="96" spans="1:37" ht="18" customHeight="1">
      <c r="A96" s="260" t="s">
        <v>655</v>
      </c>
      <c r="B96" s="264" t="s">
        <v>656</v>
      </c>
      <c r="C96" s="1182">
        <v>2</v>
      </c>
      <c r="D96" s="1183">
        <v>3</v>
      </c>
      <c r="E96" s="835">
        <v>2</v>
      </c>
      <c r="F96" s="550">
        <f>SUM(C96:E96)</f>
        <v>7</v>
      </c>
      <c r="G96" s="484">
        <v>0</v>
      </c>
      <c r="H96" s="484">
        <v>3</v>
      </c>
      <c r="I96" s="551">
        <f t="shared" si="48"/>
        <v>10</v>
      </c>
      <c r="J96" s="1184">
        <v>47</v>
      </c>
      <c r="K96" s="485">
        <v>39</v>
      </c>
      <c r="L96" s="836">
        <f t="shared" si="49"/>
        <v>86</v>
      </c>
      <c r="M96" s="1184">
        <v>47</v>
      </c>
      <c r="N96" s="485">
        <v>51</v>
      </c>
      <c r="O96" s="836">
        <f t="shared" si="50"/>
        <v>98</v>
      </c>
      <c r="P96" s="486">
        <v>34</v>
      </c>
      <c r="Q96" s="485">
        <v>44</v>
      </c>
      <c r="R96" s="836">
        <f t="shared" si="51"/>
        <v>78</v>
      </c>
      <c r="S96" s="486">
        <f t="shared" si="69"/>
        <v>128</v>
      </c>
      <c r="T96" s="485">
        <f t="shared" si="69"/>
        <v>134</v>
      </c>
      <c r="U96" s="552">
        <f t="shared" si="69"/>
        <v>262</v>
      </c>
      <c r="V96" s="486">
        <v>11</v>
      </c>
      <c r="W96" s="485">
        <v>7</v>
      </c>
      <c r="X96" s="552">
        <f t="shared" ref="X96:X97" si="82">SUM(V96:W96)</f>
        <v>18</v>
      </c>
      <c r="Y96" s="261" t="s">
        <v>656</v>
      </c>
      <c r="Z96" s="965"/>
      <c r="AA96" s="366"/>
    </row>
    <row r="97" spans="1:32" ht="18" customHeight="1">
      <c r="A97" s="263">
        <v>2</v>
      </c>
      <c r="B97" s="360" t="s">
        <v>777</v>
      </c>
      <c r="C97" s="1185">
        <v>3</v>
      </c>
      <c r="D97" s="1186">
        <v>2</v>
      </c>
      <c r="E97" s="837">
        <v>2</v>
      </c>
      <c r="F97" s="553">
        <f>SUM(C97:E97)</f>
        <v>7</v>
      </c>
      <c r="G97" s="487">
        <v>0</v>
      </c>
      <c r="H97" s="487">
        <v>4</v>
      </c>
      <c r="I97" s="554">
        <f t="shared" si="48"/>
        <v>11</v>
      </c>
      <c r="J97" s="1188">
        <v>42</v>
      </c>
      <c r="K97" s="488">
        <v>51</v>
      </c>
      <c r="L97" s="555">
        <f t="shared" si="49"/>
        <v>93</v>
      </c>
      <c r="M97" s="1188">
        <v>32</v>
      </c>
      <c r="N97" s="488">
        <v>35</v>
      </c>
      <c r="O97" s="555">
        <f t="shared" si="50"/>
        <v>67</v>
      </c>
      <c r="P97" s="489">
        <v>43</v>
      </c>
      <c r="Q97" s="488">
        <v>39</v>
      </c>
      <c r="R97" s="555">
        <f t="shared" si="51"/>
        <v>82</v>
      </c>
      <c r="S97" s="489">
        <f t="shared" si="69"/>
        <v>117</v>
      </c>
      <c r="T97" s="488">
        <f t="shared" si="69"/>
        <v>125</v>
      </c>
      <c r="U97" s="556">
        <f t="shared" si="69"/>
        <v>242</v>
      </c>
      <c r="V97" s="489">
        <v>11</v>
      </c>
      <c r="W97" s="488">
        <v>3</v>
      </c>
      <c r="X97" s="556">
        <f t="shared" si="82"/>
        <v>14</v>
      </c>
      <c r="Y97" s="291" t="s">
        <v>777</v>
      </c>
    </row>
    <row r="98" spans="1:32" ht="18" customHeight="1" thickBot="1">
      <c r="A98" s="368" t="s">
        <v>660</v>
      </c>
      <c r="B98" s="362"/>
      <c r="C98" s="557">
        <f>SUM(C96,C97)</f>
        <v>5</v>
      </c>
      <c r="D98" s="558">
        <f t="shared" ref="D98:K98" si="83">SUM(D96,D97)</f>
        <v>5</v>
      </c>
      <c r="E98" s="559">
        <f t="shared" si="83"/>
        <v>4</v>
      </c>
      <c r="F98" s="560">
        <f t="shared" si="83"/>
        <v>14</v>
      </c>
      <c r="G98" s="560">
        <f t="shared" si="83"/>
        <v>0</v>
      </c>
      <c r="H98" s="560">
        <f t="shared" si="83"/>
        <v>7</v>
      </c>
      <c r="I98" s="561">
        <f t="shared" si="48"/>
        <v>21</v>
      </c>
      <c r="J98" s="562">
        <f t="shared" si="83"/>
        <v>89</v>
      </c>
      <c r="K98" s="566">
        <f t="shared" si="83"/>
        <v>90</v>
      </c>
      <c r="L98" s="571">
        <f t="shared" si="49"/>
        <v>179</v>
      </c>
      <c r="M98" s="562">
        <f t="shared" ref="M98:N98" si="84">SUM(M96,M97)</f>
        <v>79</v>
      </c>
      <c r="N98" s="566">
        <f t="shared" si="84"/>
        <v>86</v>
      </c>
      <c r="O98" s="571">
        <f t="shared" si="50"/>
        <v>165</v>
      </c>
      <c r="P98" s="565">
        <f t="shared" ref="P98:Q98" si="85">SUM(P96,P97)</f>
        <v>77</v>
      </c>
      <c r="Q98" s="566">
        <f t="shared" si="85"/>
        <v>83</v>
      </c>
      <c r="R98" s="571">
        <f t="shared" si="51"/>
        <v>160</v>
      </c>
      <c r="S98" s="565">
        <f t="shared" si="69"/>
        <v>245</v>
      </c>
      <c r="T98" s="566">
        <f t="shared" si="69"/>
        <v>259</v>
      </c>
      <c r="U98" s="567">
        <f t="shared" si="69"/>
        <v>504</v>
      </c>
      <c r="V98" s="565">
        <f>SUM(V96:V97)</f>
        <v>22</v>
      </c>
      <c r="W98" s="566">
        <f>SUM(W96:W97)</f>
        <v>10</v>
      </c>
      <c r="X98" s="567">
        <f>SUM(X96:X97)</f>
        <v>32</v>
      </c>
      <c r="Y98" s="363" t="s">
        <v>778</v>
      </c>
      <c r="AE98" s="725"/>
      <c r="AF98" s="725"/>
    </row>
    <row r="99" spans="1:32" ht="18" customHeight="1">
      <c r="A99" s="293" t="s">
        <v>661</v>
      </c>
      <c r="B99" s="360" t="s">
        <v>662</v>
      </c>
      <c r="C99" s="1185">
        <v>3</v>
      </c>
      <c r="D99" s="1186">
        <v>3</v>
      </c>
      <c r="E99" s="837">
        <v>2</v>
      </c>
      <c r="F99" s="553">
        <f>SUM(C99:E99)</f>
        <v>8</v>
      </c>
      <c r="G99" s="487">
        <v>0</v>
      </c>
      <c r="H99" s="487">
        <v>3</v>
      </c>
      <c r="I99" s="554">
        <f t="shared" si="48"/>
        <v>11</v>
      </c>
      <c r="J99" s="1202">
        <v>53</v>
      </c>
      <c r="K99" s="841">
        <v>42</v>
      </c>
      <c r="L99" s="842">
        <f t="shared" si="49"/>
        <v>95</v>
      </c>
      <c r="M99" s="1202">
        <v>45</v>
      </c>
      <c r="N99" s="841">
        <v>39</v>
      </c>
      <c r="O99" s="842">
        <f t="shared" si="50"/>
        <v>84</v>
      </c>
      <c r="P99" s="843">
        <v>35</v>
      </c>
      <c r="Q99" s="841">
        <v>36</v>
      </c>
      <c r="R99" s="842">
        <f t="shared" si="51"/>
        <v>71</v>
      </c>
      <c r="S99" s="489">
        <f t="shared" si="69"/>
        <v>133</v>
      </c>
      <c r="T99" s="488">
        <f t="shared" si="69"/>
        <v>117</v>
      </c>
      <c r="U99" s="556">
        <f t="shared" si="69"/>
        <v>250</v>
      </c>
      <c r="V99" s="489">
        <v>12</v>
      </c>
      <c r="W99" s="488">
        <v>8</v>
      </c>
      <c r="X99" s="556">
        <f t="shared" ref="X99:X100" si="86">SUM(V99:W99)</f>
        <v>20</v>
      </c>
      <c r="Y99" s="291" t="s">
        <v>662</v>
      </c>
    </row>
    <row r="100" spans="1:32" ht="18" customHeight="1">
      <c r="A100" s="946" t="s">
        <v>663</v>
      </c>
      <c r="B100" s="947" t="s">
        <v>666</v>
      </c>
      <c r="C100" s="1203">
        <v>5</v>
      </c>
      <c r="D100" s="1204">
        <v>5</v>
      </c>
      <c r="E100" s="864">
        <v>5</v>
      </c>
      <c r="F100" s="948">
        <f>SUM(C100:E100)</f>
        <v>15</v>
      </c>
      <c r="G100" s="949">
        <v>0</v>
      </c>
      <c r="H100" s="949">
        <v>10</v>
      </c>
      <c r="I100" s="950">
        <f t="shared" si="48"/>
        <v>25</v>
      </c>
      <c r="J100" s="1202">
        <v>98</v>
      </c>
      <c r="K100" s="841">
        <v>92</v>
      </c>
      <c r="L100" s="842">
        <f t="shared" si="49"/>
        <v>190</v>
      </c>
      <c r="M100" s="1202">
        <v>109</v>
      </c>
      <c r="N100" s="841">
        <v>78</v>
      </c>
      <c r="O100" s="842">
        <f t="shared" si="50"/>
        <v>187</v>
      </c>
      <c r="P100" s="843">
        <v>86</v>
      </c>
      <c r="Q100" s="841">
        <v>87</v>
      </c>
      <c r="R100" s="842">
        <f t="shared" si="51"/>
        <v>173</v>
      </c>
      <c r="S100" s="843">
        <f t="shared" si="69"/>
        <v>293</v>
      </c>
      <c r="T100" s="841">
        <f t="shared" si="69"/>
        <v>257</v>
      </c>
      <c r="U100" s="951">
        <f t="shared" si="69"/>
        <v>550</v>
      </c>
      <c r="V100" s="843">
        <v>35</v>
      </c>
      <c r="W100" s="841">
        <v>14</v>
      </c>
      <c r="X100" s="951">
        <f t="shared" si="86"/>
        <v>49</v>
      </c>
      <c r="Y100" s="296" t="s">
        <v>666</v>
      </c>
      <c r="Z100" s="708" t="s">
        <v>838</v>
      </c>
    </row>
    <row r="101" spans="1:32" ht="18" customHeight="1" thickBot="1">
      <c r="A101" s="361" t="s">
        <v>673</v>
      </c>
      <c r="B101" s="362"/>
      <c r="C101" s="557">
        <f>SUM(C99,C100)</f>
        <v>8</v>
      </c>
      <c r="D101" s="557">
        <f>SUM(D99,D100)</f>
        <v>8</v>
      </c>
      <c r="E101" s="952">
        <f t="shared" ref="E101:I101" si="87">SUM(E99,E100)</f>
        <v>7</v>
      </c>
      <c r="F101" s="953">
        <f t="shared" si="87"/>
        <v>23</v>
      </c>
      <c r="G101" s="954">
        <f t="shared" si="87"/>
        <v>0</v>
      </c>
      <c r="H101" s="953">
        <f t="shared" si="87"/>
        <v>13</v>
      </c>
      <c r="I101" s="557">
        <f t="shared" si="87"/>
        <v>36</v>
      </c>
      <c r="J101" s="944">
        <f>SUM(J99,J100)</f>
        <v>151</v>
      </c>
      <c r="K101" s="563">
        <f t="shared" ref="K101:L101" si="88">SUM(K99,K100)</f>
        <v>134</v>
      </c>
      <c r="L101" s="596">
        <f t="shared" si="88"/>
        <v>285</v>
      </c>
      <c r="M101" s="944">
        <f>SUM(M99,M100)</f>
        <v>154</v>
      </c>
      <c r="N101" s="955">
        <f t="shared" ref="N101:O101" si="89">SUM(N99,N100)</f>
        <v>117</v>
      </c>
      <c r="O101" s="564">
        <f t="shared" si="89"/>
        <v>271</v>
      </c>
      <c r="P101" s="945">
        <f>SUM(P99,P100)</f>
        <v>121</v>
      </c>
      <c r="Q101" s="566">
        <f t="shared" ref="Q101:R101" si="90">SUM(Q99,Q100)</f>
        <v>123</v>
      </c>
      <c r="R101" s="564">
        <f t="shared" si="90"/>
        <v>244</v>
      </c>
      <c r="S101" s="565">
        <f>SUM(J101,M101,P101)</f>
        <v>426</v>
      </c>
      <c r="T101" s="566">
        <f t="shared" ref="S101:U108" si="91">SUM(K101,N101,Q101)</f>
        <v>374</v>
      </c>
      <c r="U101" s="567">
        <f t="shared" si="91"/>
        <v>800</v>
      </c>
      <c r="V101" s="648">
        <f>SUM(V99,V100)</f>
        <v>47</v>
      </c>
      <c r="W101" s="566">
        <f t="shared" ref="W101:X101" si="92">SUM(W99,W100)</f>
        <v>22</v>
      </c>
      <c r="X101" s="945">
        <f t="shared" si="92"/>
        <v>69</v>
      </c>
      <c r="Y101" s="956" t="s">
        <v>779</v>
      </c>
    </row>
    <row r="102" spans="1:32" ht="18" customHeight="1">
      <c r="A102" s="260" t="s">
        <v>674</v>
      </c>
      <c r="B102" s="264" t="s">
        <v>675</v>
      </c>
      <c r="C102" s="1205">
        <v>2</v>
      </c>
      <c r="D102" s="1206">
        <v>1</v>
      </c>
      <c r="E102" s="1206">
        <v>1</v>
      </c>
      <c r="F102" s="550">
        <f>SUM(C102:E102)</f>
        <v>4</v>
      </c>
      <c r="G102" s="484">
        <v>0</v>
      </c>
      <c r="H102" s="484">
        <v>2</v>
      </c>
      <c r="I102" s="551">
        <f t="shared" si="48"/>
        <v>6</v>
      </c>
      <c r="J102" s="1181">
        <v>22</v>
      </c>
      <c r="K102" s="482">
        <v>22</v>
      </c>
      <c r="L102" s="546">
        <f t="shared" si="49"/>
        <v>44</v>
      </c>
      <c r="M102" s="1181">
        <v>12</v>
      </c>
      <c r="N102" s="482">
        <v>17</v>
      </c>
      <c r="O102" s="546">
        <f t="shared" si="50"/>
        <v>29</v>
      </c>
      <c r="P102" s="483">
        <v>23</v>
      </c>
      <c r="Q102" s="482">
        <v>19</v>
      </c>
      <c r="R102" s="546">
        <f t="shared" si="51"/>
        <v>42</v>
      </c>
      <c r="S102" s="486">
        <f t="shared" si="91"/>
        <v>57</v>
      </c>
      <c r="T102" s="485">
        <f t="shared" si="91"/>
        <v>58</v>
      </c>
      <c r="U102" s="552">
        <f t="shared" si="91"/>
        <v>115</v>
      </c>
      <c r="V102" s="486">
        <v>3</v>
      </c>
      <c r="W102" s="485">
        <v>2</v>
      </c>
      <c r="X102" s="552">
        <f t="shared" ref="X102:X103" si="93">SUM(V102:W102)</f>
        <v>5</v>
      </c>
      <c r="Y102" s="261" t="s">
        <v>675</v>
      </c>
    </row>
    <row r="103" spans="1:32" ht="18" customHeight="1">
      <c r="A103" s="263">
        <v>2</v>
      </c>
      <c r="B103" s="360" t="s">
        <v>676</v>
      </c>
      <c r="C103" s="1207">
        <v>1</v>
      </c>
      <c r="D103" s="1208">
        <v>1</v>
      </c>
      <c r="E103" s="1208">
        <v>1</v>
      </c>
      <c r="F103" s="553">
        <f>SUM(C103:E103)</f>
        <v>3</v>
      </c>
      <c r="G103" s="487">
        <v>0</v>
      </c>
      <c r="H103" s="487">
        <v>1</v>
      </c>
      <c r="I103" s="554">
        <f t="shared" si="48"/>
        <v>4</v>
      </c>
      <c r="J103" s="1188">
        <v>8</v>
      </c>
      <c r="K103" s="488">
        <v>6</v>
      </c>
      <c r="L103" s="555">
        <f t="shared" si="49"/>
        <v>14</v>
      </c>
      <c r="M103" s="1188">
        <v>9</v>
      </c>
      <c r="N103" s="488">
        <v>11</v>
      </c>
      <c r="O103" s="555">
        <f t="shared" si="50"/>
        <v>20</v>
      </c>
      <c r="P103" s="489">
        <v>19</v>
      </c>
      <c r="Q103" s="488">
        <v>13</v>
      </c>
      <c r="R103" s="555">
        <f t="shared" si="51"/>
        <v>32</v>
      </c>
      <c r="S103" s="489">
        <f t="shared" si="91"/>
        <v>36</v>
      </c>
      <c r="T103" s="488">
        <f t="shared" si="91"/>
        <v>30</v>
      </c>
      <c r="U103" s="556">
        <f t="shared" si="91"/>
        <v>66</v>
      </c>
      <c r="V103" s="489">
        <v>4</v>
      </c>
      <c r="W103" s="488">
        <v>0</v>
      </c>
      <c r="X103" s="556">
        <f t="shared" si="93"/>
        <v>4</v>
      </c>
      <c r="Y103" s="291" t="s">
        <v>676</v>
      </c>
    </row>
    <row r="104" spans="1:32" ht="21" customHeight="1" thickBot="1">
      <c r="A104" s="368" t="s">
        <v>677</v>
      </c>
      <c r="B104" s="362"/>
      <c r="C104" s="557">
        <f>SUM(C102,C103)</f>
        <v>3</v>
      </c>
      <c r="D104" s="558">
        <f t="shared" ref="D104:K104" si="94">SUM(D102,D103)</f>
        <v>2</v>
      </c>
      <c r="E104" s="559">
        <f t="shared" si="94"/>
        <v>2</v>
      </c>
      <c r="F104" s="560">
        <f t="shared" si="94"/>
        <v>7</v>
      </c>
      <c r="G104" s="560">
        <f t="shared" si="94"/>
        <v>0</v>
      </c>
      <c r="H104" s="560">
        <f t="shared" si="94"/>
        <v>3</v>
      </c>
      <c r="I104" s="561">
        <f t="shared" si="48"/>
        <v>10</v>
      </c>
      <c r="J104" s="562">
        <f t="shared" si="94"/>
        <v>30</v>
      </c>
      <c r="K104" s="566">
        <f t="shared" si="94"/>
        <v>28</v>
      </c>
      <c r="L104" s="571">
        <f t="shared" si="49"/>
        <v>58</v>
      </c>
      <c r="M104" s="562">
        <f t="shared" ref="M104:N104" si="95">SUM(M102,M103)</f>
        <v>21</v>
      </c>
      <c r="N104" s="566">
        <f t="shared" si="95"/>
        <v>28</v>
      </c>
      <c r="O104" s="571">
        <f t="shared" si="50"/>
        <v>49</v>
      </c>
      <c r="P104" s="565">
        <f t="shared" ref="P104:Q104" si="96">SUM(P102,P103)</f>
        <v>42</v>
      </c>
      <c r="Q104" s="566">
        <f t="shared" si="96"/>
        <v>32</v>
      </c>
      <c r="R104" s="571">
        <f t="shared" si="51"/>
        <v>74</v>
      </c>
      <c r="S104" s="565">
        <f t="shared" si="91"/>
        <v>93</v>
      </c>
      <c r="T104" s="566">
        <f t="shared" si="91"/>
        <v>88</v>
      </c>
      <c r="U104" s="567">
        <f t="shared" si="91"/>
        <v>181</v>
      </c>
      <c r="V104" s="565">
        <f>SUM(V102:V103)</f>
        <v>7</v>
      </c>
      <c r="W104" s="566">
        <f>SUM(W102:W103)</f>
        <v>2</v>
      </c>
      <c r="X104" s="567">
        <f>SUM(X102:X103)</f>
        <v>9</v>
      </c>
      <c r="Y104" s="376" t="s">
        <v>677</v>
      </c>
    </row>
    <row r="105" spans="1:32" ht="21" customHeight="1" thickBot="1">
      <c r="A105" s="361" t="s">
        <v>726</v>
      </c>
      <c r="B105" s="362"/>
      <c r="C105" s="596">
        <f t="shared" ref="C105:H105" si="97">C11</f>
        <v>13</v>
      </c>
      <c r="D105" s="597">
        <f t="shared" si="97"/>
        <v>12</v>
      </c>
      <c r="E105" s="566">
        <f t="shared" si="97"/>
        <v>12</v>
      </c>
      <c r="F105" s="560">
        <f t="shared" si="97"/>
        <v>37</v>
      </c>
      <c r="G105" s="560">
        <f t="shared" si="97"/>
        <v>1</v>
      </c>
      <c r="H105" s="560">
        <f t="shared" si="97"/>
        <v>0</v>
      </c>
      <c r="I105" s="561">
        <f t="shared" si="48"/>
        <v>38</v>
      </c>
      <c r="J105" s="562">
        <f>J11</f>
        <v>221</v>
      </c>
      <c r="K105" s="566">
        <f>K11</f>
        <v>271</v>
      </c>
      <c r="L105" s="571">
        <f t="shared" si="49"/>
        <v>492</v>
      </c>
      <c r="M105" s="565">
        <f>M11</f>
        <v>223</v>
      </c>
      <c r="N105" s="566">
        <f>N11</f>
        <v>258</v>
      </c>
      <c r="O105" s="571">
        <f t="shared" si="50"/>
        <v>481</v>
      </c>
      <c r="P105" s="565">
        <f>P11</f>
        <v>198</v>
      </c>
      <c r="Q105" s="566">
        <f>Q11</f>
        <v>282</v>
      </c>
      <c r="R105" s="560">
        <f t="shared" si="51"/>
        <v>480</v>
      </c>
      <c r="S105" s="565">
        <f t="shared" si="91"/>
        <v>642</v>
      </c>
      <c r="T105" s="566">
        <f t="shared" si="91"/>
        <v>811</v>
      </c>
      <c r="U105" s="567">
        <f t="shared" si="91"/>
        <v>1453</v>
      </c>
      <c r="V105" s="565">
        <f>V11</f>
        <v>0</v>
      </c>
      <c r="W105" s="566">
        <f>W11</f>
        <v>0</v>
      </c>
      <c r="X105" s="567">
        <f>X11</f>
        <v>0</v>
      </c>
      <c r="Y105" s="376" t="s">
        <v>726</v>
      </c>
    </row>
    <row r="106" spans="1:32" ht="21" customHeight="1" thickBot="1">
      <c r="A106" s="361" t="s">
        <v>678</v>
      </c>
      <c r="B106" s="362"/>
      <c r="C106" s="596">
        <f t="shared" ref="C106:X106" si="98">SUM(C30,C50,C55,C62,C68,C71,C76,C81,C85)</f>
        <v>165</v>
      </c>
      <c r="D106" s="597">
        <f t="shared" si="98"/>
        <v>166</v>
      </c>
      <c r="E106" s="566">
        <f t="shared" si="98"/>
        <v>165</v>
      </c>
      <c r="F106" s="560">
        <f t="shared" si="98"/>
        <v>496</v>
      </c>
      <c r="G106" s="560">
        <f t="shared" si="98"/>
        <v>5</v>
      </c>
      <c r="H106" s="560">
        <f t="shared" si="98"/>
        <v>255</v>
      </c>
      <c r="I106" s="561">
        <f t="shared" si="98"/>
        <v>756</v>
      </c>
      <c r="J106" s="562">
        <f t="shared" si="98"/>
        <v>2875</v>
      </c>
      <c r="K106" s="566">
        <f t="shared" si="98"/>
        <v>2647</v>
      </c>
      <c r="L106" s="571">
        <f t="shared" si="98"/>
        <v>5522</v>
      </c>
      <c r="M106" s="565">
        <f t="shared" si="98"/>
        <v>2901</v>
      </c>
      <c r="N106" s="566">
        <f t="shared" si="98"/>
        <v>2646</v>
      </c>
      <c r="O106" s="571">
        <f t="shared" si="98"/>
        <v>5547</v>
      </c>
      <c r="P106" s="565">
        <f t="shared" si="98"/>
        <v>2839</v>
      </c>
      <c r="Q106" s="566">
        <f t="shared" si="98"/>
        <v>2749</v>
      </c>
      <c r="R106" s="560">
        <f t="shared" si="98"/>
        <v>5588</v>
      </c>
      <c r="S106" s="565">
        <f t="shared" si="98"/>
        <v>8615</v>
      </c>
      <c r="T106" s="566">
        <f t="shared" si="98"/>
        <v>8042</v>
      </c>
      <c r="U106" s="567">
        <f t="shared" si="98"/>
        <v>16657</v>
      </c>
      <c r="V106" s="565">
        <f t="shared" si="98"/>
        <v>768</v>
      </c>
      <c r="W106" s="566">
        <f t="shared" si="98"/>
        <v>340</v>
      </c>
      <c r="X106" s="567">
        <f t="shared" si="98"/>
        <v>1108</v>
      </c>
      <c r="Y106" s="376" t="s">
        <v>678</v>
      </c>
    </row>
    <row r="107" spans="1:32" ht="21" customHeight="1" thickBot="1">
      <c r="A107" s="361" t="s">
        <v>679</v>
      </c>
      <c r="B107" s="362"/>
      <c r="C107" s="596">
        <f t="shared" ref="C107:X107" si="99">SUM(C88,C95,C98,C101,C104)</f>
        <v>35</v>
      </c>
      <c r="D107" s="597">
        <f t="shared" si="99"/>
        <v>34</v>
      </c>
      <c r="E107" s="566">
        <f t="shared" si="99"/>
        <v>31</v>
      </c>
      <c r="F107" s="560">
        <f t="shared" si="99"/>
        <v>100</v>
      </c>
      <c r="G107" s="560">
        <f t="shared" si="99"/>
        <v>0</v>
      </c>
      <c r="H107" s="560">
        <f t="shared" si="99"/>
        <v>53</v>
      </c>
      <c r="I107" s="561">
        <f t="shared" si="99"/>
        <v>153</v>
      </c>
      <c r="J107" s="562">
        <f t="shared" si="99"/>
        <v>606</v>
      </c>
      <c r="K107" s="566">
        <f t="shared" si="99"/>
        <v>547</v>
      </c>
      <c r="L107" s="571">
        <f t="shared" si="99"/>
        <v>1153</v>
      </c>
      <c r="M107" s="565">
        <f t="shared" si="99"/>
        <v>565</v>
      </c>
      <c r="N107" s="566">
        <f t="shared" si="99"/>
        <v>533</v>
      </c>
      <c r="O107" s="571">
        <f t="shared" si="99"/>
        <v>1098</v>
      </c>
      <c r="P107" s="565">
        <f t="shared" si="99"/>
        <v>521</v>
      </c>
      <c r="Q107" s="566">
        <f t="shared" si="99"/>
        <v>486</v>
      </c>
      <c r="R107" s="560">
        <f t="shared" si="99"/>
        <v>1007</v>
      </c>
      <c r="S107" s="565">
        <f t="shared" si="99"/>
        <v>1692</v>
      </c>
      <c r="T107" s="566">
        <f t="shared" si="99"/>
        <v>1566</v>
      </c>
      <c r="U107" s="567">
        <f t="shared" si="99"/>
        <v>3258</v>
      </c>
      <c r="V107" s="565">
        <f t="shared" si="99"/>
        <v>176</v>
      </c>
      <c r="W107" s="566">
        <f t="shared" si="99"/>
        <v>74</v>
      </c>
      <c r="X107" s="567">
        <f t="shared" si="99"/>
        <v>250</v>
      </c>
      <c r="Y107" s="376" t="s">
        <v>679</v>
      </c>
    </row>
    <row r="108" spans="1:32" s="243" customFormat="1" ht="21" customHeight="1" thickBot="1">
      <c r="A108" s="361" t="s">
        <v>680</v>
      </c>
      <c r="B108" s="362"/>
      <c r="C108" s="596">
        <f>SUM(C105,C106,C107)</f>
        <v>213</v>
      </c>
      <c r="D108" s="597">
        <f t="shared" ref="D108:Q108" si="100">SUM(D105,D106,D107)</f>
        <v>212</v>
      </c>
      <c r="E108" s="566">
        <f t="shared" si="100"/>
        <v>208</v>
      </c>
      <c r="F108" s="560">
        <f t="shared" si="100"/>
        <v>633</v>
      </c>
      <c r="G108" s="560">
        <f t="shared" si="100"/>
        <v>6</v>
      </c>
      <c r="H108" s="560">
        <f t="shared" si="100"/>
        <v>308</v>
      </c>
      <c r="I108" s="561">
        <f t="shared" si="48"/>
        <v>947</v>
      </c>
      <c r="J108" s="562">
        <f t="shared" si="100"/>
        <v>3702</v>
      </c>
      <c r="K108" s="566">
        <f t="shared" si="100"/>
        <v>3465</v>
      </c>
      <c r="L108" s="571">
        <f t="shared" si="49"/>
        <v>7167</v>
      </c>
      <c r="M108" s="588">
        <f t="shared" si="100"/>
        <v>3689</v>
      </c>
      <c r="N108" s="586">
        <f t="shared" si="100"/>
        <v>3437</v>
      </c>
      <c r="O108" s="587">
        <f t="shared" si="50"/>
        <v>7126</v>
      </c>
      <c r="P108" s="565">
        <f t="shared" si="100"/>
        <v>3558</v>
      </c>
      <c r="Q108" s="566">
        <f t="shared" si="100"/>
        <v>3517</v>
      </c>
      <c r="R108" s="560">
        <f t="shared" si="51"/>
        <v>7075</v>
      </c>
      <c r="S108" s="565">
        <f t="shared" si="91"/>
        <v>10949</v>
      </c>
      <c r="T108" s="566">
        <f t="shared" si="91"/>
        <v>10419</v>
      </c>
      <c r="U108" s="567">
        <f>SUM(L108,O108,R108)</f>
        <v>21368</v>
      </c>
      <c r="V108" s="565">
        <f>SUM(V11,V30,V50,V55,V62,V68,V71,V76,V81,V85,V88,V89,V90,V94,V98,V99,V100,V104)</f>
        <v>944</v>
      </c>
      <c r="W108" s="566">
        <f>SUM(W11,W30,W50,W55,W62,W68,W71,W76,W81,W85,W88,W89,W90,W94,W98,W99,W100,W104)</f>
        <v>414</v>
      </c>
      <c r="X108" s="567">
        <f>SUM(X11,X30,X50,X55,X62,X68,X71,X76,X81,X85,X88,X89,X90,X94,X98,X99,X100,X104)</f>
        <v>1358</v>
      </c>
      <c r="Y108" s="376" t="s">
        <v>680</v>
      </c>
    </row>
    <row r="124" spans="1:14">
      <c r="I124" s="371"/>
    </row>
    <row r="126" spans="1:14">
      <c r="N126" s="377"/>
    </row>
    <row r="127" spans="1:14">
      <c r="A127" s="378"/>
      <c r="N127" s="377"/>
    </row>
    <row r="128" spans="1:14">
      <c r="N128" s="371"/>
    </row>
    <row r="166" spans="11:29">
      <c r="V166" s="338">
        <v>28</v>
      </c>
      <c r="W166" s="338">
        <v>21</v>
      </c>
      <c r="Y166" s="338">
        <v>24</v>
      </c>
      <c r="Z166" s="338">
        <v>34</v>
      </c>
      <c r="AC166" s="338">
        <v>21</v>
      </c>
    </row>
    <row r="168" spans="11:29">
      <c r="K168" s="2"/>
    </row>
  </sheetData>
  <autoFilter ref="A5:AK108" xr:uid="{00000000-0009-0000-0000-000002000000}"/>
  <mergeCells count="2">
    <mergeCell ref="V3:X4"/>
    <mergeCell ref="I4:I5"/>
  </mergeCells>
  <phoneticPr fontId="4"/>
  <pageMargins left="0.70866141732283472" right="0.70866141732283472" top="0.55118110236220474" bottom="0.55118110236220474" header="0.31496062992125984" footer="0.31496062992125984"/>
  <pageSetup paperSize="9" scale="92" fitToWidth="2" fitToHeight="0" pageOrder="overThenDown" orientation="portrait" r:id="rId1"/>
  <headerFooter alignWithMargins="0"/>
  <rowBreaks count="2" manualBreakCount="2">
    <brk id="44" max="16383" man="1"/>
    <brk id="81" max="16383" man="1"/>
  </rowBreaks>
  <colBreaks count="1" manualBreakCount="1">
    <brk id="14" max="1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168"/>
  <sheetViews>
    <sheetView view="pageBreakPreview" zoomScale="90" zoomScaleNormal="100" zoomScaleSheetLayoutView="90" workbookViewId="0">
      <pane xSplit="2" ySplit="4" topLeftCell="C5" activePane="bottomRight" state="frozenSplit"/>
      <selection activeCell="AL27" sqref="AL27"/>
      <selection pane="topRight" activeCell="AL27" sqref="AL27"/>
      <selection pane="bottomLeft" activeCell="AL27" sqref="AL27"/>
      <selection pane="bottomRight" activeCell="AL27" sqref="AL27"/>
    </sheetView>
  </sheetViews>
  <sheetFormatPr defaultColWidth="9" defaultRowHeight="13.2"/>
  <cols>
    <col min="1" max="1" width="12.21875" style="28" customWidth="1"/>
    <col min="2" max="2" width="12.6640625" style="28" customWidth="1"/>
    <col min="3" max="7" width="3.6640625" style="28" customWidth="1"/>
    <col min="8" max="8" width="6.44140625" style="28" customWidth="1"/>
    <col min="9" max="13" width="3.6640625" style="28" customWidth="1"/>
    <col min="14" max="14" width="6.88671875" style="28" customWidth="1"/>
    <col min="15" max="24" width="3.6640625" style="28" customWidth="1"/>
    <col min="25" max="25" width="3.88671875" style="28" customWidth="1"/>
    <col min="26" max="36" width="3.6640625" style="28" customWidth="1"/>
    <col min="37" max="39" width="4.109375" style="28" customWidth="1"/>
    <col min="40" max="40" width="12.6640625" style="28" customWidth="1"/>
    <col min="41" max="16384" width="9" style="28"/>
  </cols>
  <sheetData>
    <row r="1" spans="1:43" ht="16.5" customHeight="1" thickBot="1">
      <c r="A1" s="4" t="s">
        <v>681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 t="s">
        <v>19</v>
      </c>
    </row>
    <row r="2" spans="1:43" s="381" customFormat="1" ht="16.5" customHeight="1">
      <c r="A2" s="379"/>
      <c r="B2" s="380"/>
      <c r="C2" s="2002" t="s">
        <v>780</v>
      </c>
      <c r="D2" s="2003"/>
      <c r="E2" s="2003"/>
      <c r="F2" s="2003"/>
      <c r="G2" s="2003"/>
      <c r="H2" s="2003"/>
      <c r="I2" s="2003"/>
      <c r="J2" s="2003"/>
      <c r="K2" s="2003"/>
      <c r="L2" s="2003"/>
      <c r="M2" s="2003"/>
      <c r="N2" s="2004"/>
      <c r="O2" s="2008" t="s">
        <v>42</v>
      </c>
      <c r="P2" s="2003"/>
      <c r="Q2" s="2003"/>
      <c r="R2" s="2003"/>
      <c r="S2" s="2003"/>
      <c r="T2" s="2003"/>
      <c r="U2" s="2003"/>
      <c r="V2" s="2003"/>
      <c r="W2" s="2003"/>
      <c r="X2" s="2003"/>
      <c r="Y2" s="2004"/>
      <c r="Z2" s="2009" t="s">
        <v>684</v>
      </c>
      <c r="AA2" s="2010"/>
      <c r="AB2" s="2011"/>
      <c r="AC2" s="29" t="s">
        <v>685</v>
      </c>
      <c r="AD2" s="30"/>
      <c r="AE2" s="30"/>
      <c r="AF2" s="2015" t="s">
        <v>358</v>
      </c>
      <c r="AG2" s="2016"/>
      <c r="AH2" s="2016"/>
      <c r="AI2" s="2016"/>
      <c r="AJ2" s="2017"/>
      <c r="AK2" s="2018" t="s">
        <v>687</v>
      </c>
      <c r="AL2" s="2019"/>
      <c r="AM2" s="2020"/>
      <c r="AN2" s="380"/>
    </row>
    <row r="3" spans="1:43" s="381" customFormat="1" ht="16.5" customHeight="1">
      <c r="A3" s="382"/>
      <c r="B3" s="383"/>
      <c r="C3" s="2005"/>
      <c r="D3" s="2006"/>
      <c r="E3" s="2006"/>
      <c r="F3" s="2006"/>
      <c r="G3" s="2006"/>
      <c r="H3" s="2006"/>
      <c r="I3" s="2006"/>
      <c r="J3" s="2006"/>
      <c r="K3" s="2006"/>
      <c r="L3" s="2006"/>
      <c r="M3" s="2006"/>
      <c r="N3" s="2007"/>
      <c r="O3" s="2024" t="s">
        <v>20</v>
      </c>
      <c r="P3" s="2025"/>
      <c r="Q3" s="2026" t="s">
        <v>781</v>
      </c>
      <c r="R3" s="2027"/>
      <c r="S3" s="2027"/>
      <c r="T3" s="2027"/>
      <c r="U3" s="2027"/>
      <c r="V3" s="2027"/>
      <c r="W3" s="2027"/>
      <c r="X3" s="2028"/>
      <c r="Y3" s="384"/>
      <c r="Z3" s="2012"/>
      <c r="AA3" s="2013"/>
      <c r="AB3" s="2014"/>
      <c r="AC3" s="31" t="s">
        <v>689</v>
      </c>
      <c r="AD3" s="32"/>
      <c r="AE3" s="32"/>
      <c r="AF3" s="31" t="s">
        <v>690</v>
      </c>
      <c r="AG3" s="32"/>
      <c r="AH3" s="32"/>
      <c r="AI3" s="32"/>
      <c r="AJ3" s="32"/>
      <c r="AK3" s="2021"/>
      <c r="AL3" s="2022"/>
      <c r="AM3" s="2023"/>
      <c r="AN3" s="383"/>
    </row>
    <row r="4" spans="1:43" s="381" customFormat="1" ht="127.5" customHeight="1" thickBot="1">
      <c r="A4" s="385" t="s">
        <v>691</v>
      </c>
      <c r="B4" s="386" t="s">
        <v>21</v>
      </c>
      <c r="C4" s="387" t="s">
        <v>692</v>
      </c>
      <c r="D4" s="388" t="s">
        <v>22</v>
      </c>
      <c r="E4" s="388" t="s">
        <v>693</v>
      </c>
      <c r="F4" s="388" t="s">
        <v>23</v>
      </c>
      <c r="G4" s="388" t="s">
        <v>24</v>
      </c>
      <c r="H4" s="388" t="s">
        <v>25</v>
      </c>
      <c r="I4" s="388" t="s">
        <v>26</v>
      </c>
      <c r="J4" s="388" t="s">
        <v>390</v>
      </c>
      <c r="K4" s="388" t="s">
        <v>391</v>
      </c>
      <c r="L4" s="388" t="s">
        <v>27</v>
      </c>
      <c r="M4" s="389" t="s">
        <v>694</v>
      </c>
      <c r="N4" s="390" t="s">
        <v>11</v>
      </c>
      <c r="O4" s="391" t="s">
        <v>28</v>
      </c>
      <c r="P4" s="392" t="s">
        <v>394</v>
      </c>
      <c r="Q4" s="393" t="s">
        <v>695</v>
      </c>
      <c r="R4" s="394" t="s">
        <v>312</v>
      </c>
      <c r="S4" s="395" t="s">
        <v>782</v>
      </c>
      <c r="T4" s="394" t="s">
        <v>60</v>
      </c>
      <c r="U4" s="394" t="s">
        <v>61</v>
      </c>
      <c r="V4" s="395" t="s">
        <v>783</v>
      </c>
      <c r="W4" s="394" t="s">
        <v>697</v>
      </c>
      <c r="X4" s="396" t="s">
        <v>784</v>
      </c>
      <c r="Y4" s="397" t="s">
        <v>11</v>
      </c>
      <c r="Z4" s="398" t="s">
        <v>29</v>
      </c>
      <c r="AA4" s="399" t="s">
        <v>30</v>
      </c>
      <c r="AB4" s="400" t="s">
        <v>31</v>
      </c>
      <c r="AC4" s="398" t="s">
        <v>32</v>
      </c>
      <c r="AD4" s="399" t="s">
        <v>33</v>
      </c>
      <c r="AE4" s="400" t="s">
        <v>34</v>
      </c>
      <c r="AF4" s="393" t="s">
        <v>314</v>
      </c>
      <c r="AG4" s="394" t="s">
        <v>699</v>
      </c>
      <c r="AH4" s="401" t="s">
        <v>35</v>
      </c>
      <c r="AI4" s="402" t="s">
        <v>785</v>
      </c>
      <c r="AJ4" s="403" t="s">
        <v>359</v>
      </c>
      <c r="AK4" s="398" t="s">
        <v>37</v>
      </c>
      <c r="AL4" s="404" t="s">
        <v>701</v>
      </c>
      <c r="AM4" s="405" t="s">
        <v>38</v>
      </c>
      <c r="AN4" s="386" t="s">
        <v>21</v>
      </c>
    </row>
    <row r="5" spans="1:43" s="381" customFormat="1" ht="17.25" customHeight="1">
      <c r="A5" s="406" t="s">
        <v>723</v>
      </c>
      <c r="B5" s="407" t="s">
        <v>39</v>
      </c>
      <c r="C5" s="1209">
        <v>0</v>
      </c>
      <c r="D5" s="1210">
        <v>1</v>
      </c>
      <c r="E5" s="1210">
        <v>0</v>
      </c>
      <c r="F5" s="1210">
        <v>0</v>
      </c>
      <c r="G5" s="1210">
        <v>0</v>
      </c>
      <c r="H5" s="1210">
        <v>18</v>
      </c>
      <c r="I5" s="1210">
        <v>0</v>
      </c>
      <c r="J5" s="1210">
        <v>1</v>
      </c>
      <c r="K5" s="1210">
        <v>0</v>
      </c>
      <c r="L5" s="1210">
        <v>0</v>
      </c>
      <c r="M5" s="1211">
        <v>2</v>
      </c>
      <c r="N5" s="598">
        <f>SUM(C5:M5)</f>
        <v>22</v>
      </c>
      <c r="O5" s="1212">
        <v>1</v>
      </c>
      <c r="P5" s="1211">
        <v>0</v>
      </c>
      <c r="Q5" s="1212">
        <v>0</v>
      </c>
      <c r="R5" s="1210">
        <v>0</v>
      </c>
      <c r="S5" s="1210">
        <v>0</v>
      </c>
      <c r="T5" s="1210">
        <v>0</v>
      </c>
      <c r="U5" s="1210">
        <v>0</v>
      </c>
      <c r="V5" s="1210">
        <v>0</v>
      </c>
      <c r="W5" s="1210">
        <v>0</v>
      </c>
      <c r="X5" s="1211">
        <v>0</v>
      </c>
      <c r="Y5" s="599">
        <f>SUM(O5:X5)</f>
        <v>1</v>
      </c>
      <c r="Z5" s="1212">
        <v>5</v>
      </c>
      <c r="AA5" s="1210">
        <v>1</v>
      </c>
      <c r="AB5" s="1211">
        <v>1</v>
      </c>
      <c r="AC5" s="1212">
        <v>1</v>
      </c>
      <c r="AD5" s="1210">
        <v>3</v>
      </c>
      <c r="AE5" s="1211">
        <v>0</v>
      </c>
      <c r="AF5" s="1213">
        <v>0</v>
      </c>
      <c r="AG5" s="1214">
        <v>0</v>
      </c>
      <c r="AH5" s="1213">
        <v>0</v>
      </c>
      <c r="AI5" s="1215">
        <v>1</v>
      </c>
      <c r="AJ5" s="1216">
        <v>0</v>
      </c>
      <c r="AK5" s="1212">
        <v>0</v>
      </c>
      <c r="AL5" s="1210">
        <v>0</v>
      </c>
      <c r="AM5" s="1217">
        <v>0</v>
      </c>
      <c r="AN5" s="408" t="s">
        <v>39</v>
      </c>
    </row>
    <row r="6" spans="1:43" s="381" customFormat="1" ht="17.25" customHeight="1">
      <c r="A6" s="409">
        <v>5</v>
      </c>
      <c r="B6" s="407" t="s">
        <v>40</v>
      </c>
      <c r="C6" s="1209">
        <v>0</v>
      </c>
      <c r="D6" s="1210">
        <v>1</v>
      </c>
      <c r="E6" s="1210">
        <v>0</v>
      </c>
      <c r="F6" s="1210">
        <v>0</v>
      </c>
      <c r="G6" s="1210">
        <v>0</v>
      </c>
      <c r="H6" s="1210">
        <v>17</v>
      </c>
      <c r="I6" s="1210">
        <v>0</v>
      </c>
      <c r="J6" s="1210">
        <v>1</v>
      </c>
      <c r="K6" s="1210">
        <v>1</v>
      </c>
      <c r="L6" s="1210">
        <v>0</v>
      </c>
      <c r="M6" s="1211">
        <v>1</v>
      </c>
      <c r="N6" s="598">
        <f t="shared" ref="N6:N69" si="0">SUM(C6:M6)</f>
        <v>21</v>
      </c>
      <c r="O6" s="1212">
        <v>1</v>
      </c>
      <c r="P6" s="1211">
        <v>0</v>
      </c>
      <c r="Q6" s="1212">
        <v>0</v>
      </c>
      <c r="R6" s="1210">
        <v>0</v>
      </c>
      <c r="S6" s="1210">
        <v>0</v>
      </c>
      <c r="T6" s="1210">
        <v>0</v>
      </c>
      <c r="U6" s="1210">
        <v>0</v>
      </c>
      <c r="V6" s="1210">
        <v>0</v>
      </c>
      <c r="W6" s="1210">
        <v>0</v>
      </c>
      <c r="X6" s="1211">
        <v>0</v>
      </c>
      <c r="Y6" s="599">
        <f t="shared" ref="Y6:Y69" si="1">SUM(O6:X6)</f>
        <v>1</v>
      </c>
      <c r="Z6" s="1212">
        <v>3</v>
      </c>
      <c r="AA6" s="1210">
        <v>1</v>
      </c>
      <c r="AB6" s="1211">
        <v>1</v>
      </c>
      <c r="AC6" s="1212">
        <v>1</v>
      </c>
      <c r="AD6" s="1210">
        <v>3</v>
      </c>
      <c r="AE6" s="1211">
        <v>1</v>
      </c>
      <c r="AF6" s="1213">
        <v>0</v>
      </c>
      <c r="AG6" s="1218">
        <v>0</v>
      </c>
      <c r="AH6" s="1213">
        <v>0</v>
      </c>
      <c r="AI6" s="1215">
        <v>1</v>
      </c>
      <c r="AJ6" s="1216">
        <v>0</v>
      </c>
      <c r="AK6" s="1212">
        <v>0</v>
      </c>
      <c r="AL6" s="1210">
        <v>0</v>
      </c>
      <c r="AM6" s="1217">
        <v>0</v>
      </c>
      <c r="AN6" s="408" t="s">
        <v>40</v>
      </c>
    </row>
    <row r="7" spans="1:43" s="381" customFormat="1" ht="17.25" customHeight="1">
      <c r="A7" s="410"/>
      <c r="B7" s="407" t="s">
        <v>724</v>
      </c>
      <c r="C7" s="1209">
        <v>0</v>
      </c>
      <c r="D7" s="1210">
        <v>1</v>
      </c>
      <c r="E7" s="1210">
        <v>0</v>
      </c>
      <c r="F7" s="1210">
        <v>0</v>
      </c>
      <c r="G7" s="1210">
        <v>0</v>
      </c>
      <c r="H7" s="1210">
        <v>16</v>
      </c>
      <c r="I7" s="1210">
        <v>0</v>
      </c>
      <c r="J7" s="1210">
        <v>1</v>
      </c>
      <c r="K7" s="1210">
        <v>1</v>
      </c>
      <c r="L7" s="1210">
        <v>0</v>
      </c>
      <c r="M7" s="1211">
        <v>1</v>
      </c>
      <c r="N7" s="598">
        <f t="shared" si="0"/>
        <v>20</v>
      </c>
      <c r="O7" s="1212">
        <v>1</v>
      </c>
      <c r="P7" s="1211">
        <v>0</v>
      </c>
      <c r="Q7" s="1212">
        <v>0</v>
      </c>
      <c r="R7" s="1210">
        <v>0</v>
      </c>
      <c r="S7" s="1210">
        <v>0</v>
      </c>
      <c r="T7" s="1210">
        <v>0</v>
      </c>
      <c r="U7" s="1210">
        <v>0</v>
      </c>
      <c r="V7" s="1210">
        <v>0</v>
      </c>
      <c r="W7" s="1210">
        <v>0</v>
      </c>
      <c r="X7" s="1211">
        <v>0</v>
      </c>
      <c r="Y7" s="599">
        <f t="shared" si="1"/>
        <v>1</v>
      </c>
      <c r="Z7" s="1212">
        <v>3</v>
      </c>
      <c r="AA7" s="1210">
        <v>1</v>
      </c>
      <c r="AB7" s="1211">
        <v>1</v>
      </c>
      <c r="AC7" s="1212">
        <v>1</v>
      </c>
      <c r="AD7" s="1210">
        <v>3</v>
      </c>
      <c r="AE7" s="1211">
        <v>1</v>
      </c>
      <c r="AF7" s="1213">
        <v>0</v>
      </c>
      <c r="AG7" s="1218">
        <v>0</v>
      </c>
      <c r="AH7" s="1219">
        <v>0</v>
      </c>
      <c r="AI7" s="1215">
        <v>1</v>
      </c>
      <c r="AJ7" s="1216">
        <v>0</v>
      </c>
      <c r="AK7" s="1212">
        <v>0</v>
      </c>
      <c r="AL7" s="1210">
        <v>0</v>
      </c>
      <c r="AM7" s="1217">
        <v>0</v>
      </c>
      <c r="AN7" s="408" t="s">
        <v>724</v>
      </c>
    </row>
    <row r="8" spans="1:43" s="381" customFormat="1" ht="17.25" customHeight="1">
      <c r="A8" s="410"/>
      <c r="B8" s="407" t="s">
        <v>725</v>
      </c>
      <c r="C8" s="1209">
        <v>1</v>
      </c>
      <c r="D8" s="1210">
        <v>0</v>
      </c>
      <c r="E8" s="1210">
        <v>1</v>
      </c>
      <c r="F8" s="1210">
        <v>0</v>
      </c>
      <c r="G8" s="1210">
        <v>0</v>
      </c>
      <c r="H8" s="1210">
        <v>18</v>
      </c>
      <c r="I8" s="1210">
        <v>0</v>
      </c>
      <c r="J8" s="1210">
        <v>1</v>
      </c>
      <c r="K8" s="1210">
        <v>0</v>
      </c>
      <c r="L8" s="1210">
        <v>0</v>
      </c>
      <c r="M8" s="1211">
        <v>3</v>
      </c>
      <c r="N8" s="598">
        <f t="shared" ref="N8" si="2">SUM(C8:M8)</f>
        <v>24</v>
      </c>
      <c r="O8" s="1212">
        <v>4</v>
      </c>
      <c r="P8" s="1211">
        <v>0</v>
      </c>
      <c r="Q8" s="1212">
        <v>1</v>
      </c>
      <c r="R8" s="1210">
        <v>0</v>
      </c>
      <c r="S8" s="1210">
        <v>0</v>
      </c>
      <c r="T8" s="1210">
        <v>0</v>
      </c>
      <c r="U8" s="1210">
        <v>0</v>
      </c>
      <c r="V8" s="1210">
        <v>0</v>
      </c>
      <c r="W8" s="1210">
        <v>1</v>
      </c>
      <c r="X8" s="1211">
        <v>0</v>
      </c>
      <c r="Y8" s="599">
        <f t="shared" ref="Y8" si="3">SUM(O8:X8)</f>
        <v>6</v>
      </c>
      <c r="Z8" s="1212">
        <v>3</v>
      </c>
      <c r="AA8" s="1210">
        <v>1</v>
      </c>
      <c r="AB8" s="1211">
        <v>1</v>
      </c>
      <c r="AC8" s="1212">
        <v>1</v>
      </c>
      <c r="AD8" s="1210">
        <v>3</v>
      </c>
      <c r="AE8" s="1211">
        <v>1</v>
      </c>
      <c r="AF8" s="1213">
        <v>0</v>
      </c>
      <c r="AG8" s="1218">
        <v>0</v>
      </c>
      <c r="AH8" s="1219">
        <v>0</v>
      </c>
      <c r="AI8" s="1215">
        <v>1</v>
      </c>
      <c r="AJ8" s="1216">
        <v>0</v>
      </c>
      <c r="AK8" s="1212">
        <v>0</v>
      </c>
      <c r="AL8" s="1210">
        <v>0</v>
      </c>
      <c r="AM8" s="1217">
        <v>0</v>
      </c>
      <c r="AN8" s="408" t="s">
        <v>725</v>
      </c>
    </row>
    <row r="9" spans="1:43" s="381" customFormat="1" ht="17.25" customHeight="1">
      <c r="A9" s="411"/>
      <c r="B9" s="360" t="s">
        <v>837</v>
      </c>
      <c r="C9" s="1220">
        <v>1</v>
      </c>
      <c r="D9" s="1221">
        <v>0</v>
      </c>
      <c r="E9" s="1221">
        <v>1</v>
      </c>
      <c r="F9" s="1221">
        <v>0</v>
      </c>
      <c r="G9" s="1221">
        <v>1</v>
      </c>
      <c r="H9" s="1221">
        <v>4</v>
      </c>
      <c r="I9" s="1221">
        <v>0</v>
      </c>
      <c r="J9" s="1221">
        <v>1</v>
      </c>
      <c r="K9" s="1221">
        <v>0</v>
      </c>
      <c r="L9" s="1221">
        <v>0</v>
      </c>
      <c r="M9" s="1222">
        <v>1</v>
      </c>
      <c r="N9" s="600">
        <f t="shared" si="0"/>
        <v>9</v>
      </c>
      <c r="O9" s="1223">
        <v>1</v>
      </c>
      <c r="P9" s="1222">
        <v>0</v>
      </c>
      <c r="Q9" s="1223">
        <v>0</v>
      </c>
      <c r="R9" s="1221">
        <v>0</v>
      </c>
      <c r="S9" s="1221">
        <v>0</v>
      </c>
      <c r="T9" s="1221">
        <v>0</v>
      </c>
      <c r="U9" s="1221">
        <v>0</v>
      </c>
      <c r="V9" s="1221">
        <v>0</v>
      </c>
      <c r="W9" s="1221">
        <v>0</v>
      </c>
      <c r="X9" s="1222">
        <v>0</v>
      </c>
      <c r="Y9" s="601">
        <f>SUM(O9:X9)</f>
        <v>1</v>
      </c>
      <c r="Z9" s="1223">
        <v>3</v>
      </c>
      <c r="AA9" s="1221">
        <v>1</v>
      </c>
      <c r="AB9" s="1222">
        <v>1</v>
      </c>
      <c r="AC9" s="1223">
        <v>1</v>
      </c>
      <c r="AD9" s="1221">
        <v>2</v>
      </c>
      <c r="AE9" s="1222">
        <v>1</v>
      </c>
      <c r="AF9" s="1213">
        <v>0</v>
      </c>
      <c r="AG9" s="1224">
        <v>0</v>
      </c>
      <c r="AH9" s="1213">
        <v>0</v>
      </c>
      <c r="AI9" s="1225">
        <v>0</v>
      </c>
      <c r="AJ9" s="1226">
        <v>0</v>
      </c>
      <c r="AK9" s="1223">
        <v>0</v>
      </c>
      <c r="AL9" s="1221">
        <v>0</v>
      </c>
      <c r="AM9" s="1227">
        <v>0</v>
      </c>
      <c r="AN9" s="292" t="s">
        <v>837</v>
      </c>
      <c r="AQ9" s="338"/>
    </row>
    <row r="10" spans="1:43" s="381" customFormat="1" ht="17.25" customHeight="1" thickBot="1">
      <c r="A10" s="414" t="s">
        <v>727</v>
      </c>
      <c r="B10" s="415"/>
      <c r="C10" s="602">
        <f>SUM(C5:C9)</f>
        <v>2</v>
      </c>
      <c r="D10" s="603">
        <f t="shared" ref="D10:AM10" si="4">SUM(D5:D9)</f>
        <v>3</v>
      </c>
      <c r="E10" s="603">
        <f t="shared" si="4"/>
        <v>2</v>
      </c>
      <c r="F10" s="603">
        <f t="shared" si="4"/>
        <v>0</v>
      </c>
      <c r="G10" s="603">
        <f t="shared" si="4"/>
        <v>1</v>
      </c>
      <c r="H10" s="603">
        <f t="shared" si="4"/>
        <v>73</v>
      </c>
      <c r="I10" s="603">
        <f t="shared" si="4"/>
        <v>0</v>
      </c>
      <c r="J10" s="603">
        <f t="shared" si="4"/>
        <v>5</v>
      </c>
      <c r="K10" s="603">
        <f t="shared" si="4"/>
        <v>2</v>
      </c>
      <c r="L10" s="603">
        <f t="shared" si="4"/>
        <v>0</v>
      </c>
      <c r="M10" s="604">
        <f t="shared" si="4"/>
        <v>8</v>
      </c>
      <c r="N10" s="605">
        <f t="shared" si="0"/>
        <v>96</v>
      </c>
      <c r="O10" s="606">
        <f t="shared" si="4"/>
        <v>8</v>
      </c>
      <c r="P10" s="604">
        <f t="shared" si="4"/>
        <v>0</v>
      </c>
      <c r="Q10" s="606">
        <f t="shared" si="4"/>
        <v>1</v>
      </c>
      <c r="R10" s="603">
        <f t="shared" si="4"/>
        <v>0</v>
      </c>
      <c r="S10" s="603">
        <f t="shared" si="4"/>
        <v>0</v>
      </c>
      <c r="T10" s="603">
        <f t="shared" si="4"/>
        <v>0</v>
      </c>
      <c r="U10" s="603">
        <f t="shared" si="4"/>
        <v>0</v>
      </c>
      <c r="V10" s="603">
        <f t="shared" si="4"/>
        <v>0</v>
      </c>
      <c r="W10" s="603">
        <f t="shared" si="4"/>
        <v>1</v>
      </c>
      <c r="X10" s="604">
        <f t="shared" si="4"/>
        <v>0</v>
      </c>
      <c r="Y10" s="605">
        <f>SUM(O10:X10)</f>
        <v>10</v>
      </c>
      <c r="Z10" s="606">
        <f>SUM(Z5:Z9)</f>
        <v>17</v>
      </c>
      <c r="AA10" s="603">
        <f t="shared" si="4"/>
        <v>5</v>
      </c>
      <c r="AB10" s="604">
        <f t="shared" si="4"/>
        <v>5</v>
      </c>
      <c r="AC10" s="606">
        <f t="shared" si="4"/>
        <v>5</v>
      </c>
      <c r="AD10" s="603">
        <f t="shared" si="4"/>
        <v>14</v>
      </c>
      <c r="AE10" s="604">
        <f t="shared" si="4"/>
        <v>4</v>
      </c>
      <c r="AF10" s="607">
        <f t="shared" si="4"/>
        <v>0</v>
      </c>
      <c r="AG10" s="608">
        <f t="shared" si="4"/>
        <v>0</v>
      </c>
      <c r="AH10" s="609">
        <f t="shared" si="4"/>
        <v>0</v>
      </c>
      <c r="AI10" s="610">
        <f t="shared" si="4"/>
        <v>4</v>
      </c>
      <c r="AJ10" s="611">
        <f t="shared" si="4"/>
        <v>0</v>
      </c>
      <c r="AK10" s="606">
        <f t="shared" si="4"/>
        <v>0</v>
      </c>
      <c r="AL10" s="603">
        <f t="shared" si="4"/>
        <v>0</v>
      </c>
      <c r="AM10" s="612">
        <f t="shared" si="4"/>
        <v>0</v>
      </c>
      <c r="AN10" s="416" t="s">
        <v>727</v>
      </c>
    </row>
    <row r="11" spans="1:43" s="381" customFormat="1" ht="17.25" customHeight="1">
      <c r="A11" s="417" t="s">
        <v>487</v>
      </c>
      <c r="B11" s="407" t="s">
        <v>728</v>
      </c>
      <c r="C11" s="1209">
        <v>1</v>
      </c>
      <c r="D11" s="1210">
        <v>0</v>
      </c>
      <c r="E11" s="1210">
        <v>1</v>
      </c>
      <c r="F11" s="1210">
        <v>1</v>
      </c>
      <c r="G11" s="1210">
        <v>1</v>
      </c>
      <c r="H11" s="1210">
        <v>32</v>
      </c>
      <c r="I11" s="1210">
        <v>0</v>
      </c>
      <c r="J11" s="1210">
        <v>1</v>
      </c>
      <c r="K11" s="1210">
        <v>0</v>
      </c>
      <c r="L11" s="1210">
        <v>0</v>
      </c>
      <c r="M11" s="1211">
        <v>5</v>
      </c>
      <c r="N11" s="599">
        <f t="shared" si="0"/>
        <v>42</v>
      </c>
      <c r="O11" s="1212">
        <v>2</v>
      </c>
      <c r="P11" s="1211">
        <v>0</v>
      </c>
      <c r="Q11" s="1212">
        <v>0</v>
      </c>
      <c r="R11" s="1210">
        <v>0</v>
      </c>
      <c r="S11" s="1210">
        <v>0</v>
      </c>
      <c r="T11" s="1210">
        <v>0</v>
      </c>
      <c r="U11" s="1210">
        <v>0</v>
      </c>
      <c r="V11" s="1210">
        <v>0</v>
      </c>
      <c r="W11" s="1210">
        <v>0</v>
      </c>
      <c r="X11" s="1211">
        <v>0</v>
      </c>
      <c r="Y11" s="599">
        <f t="shared" si="1"/>
        <v>2</v>
      </c>
      <c r="Z11" s="1212">
        <v>3</v>
      </c>
      <c r="AA11" s="1210">
        <v>1</v>
      </c>
      <c r="AB11" s="1211">
        <v>1</v>
      </c>
      <c r="AC11" s="1212">
        <v>1</v>
      </c>
      <c r="AD11" s="1210">
        <v>3</v>
      </c>
      <c r="AE11" s="1211">
        <v>1</v>
      </c>
      <c r="AF11" s="1212">
        <v>0</v>
      </c>
      <c r="AG11" s="1210">
        <v>0</v>
      </c>
      <c r="AH11" s="1228">
        <v>0</v>
      </c>
      <c r="AI11" s="1215">
        <v>2</v>
      </c>
      <c r="AJ11" s="1216">
        <v>0</v>
      </c>
      <c r="AK11" s="1212">
        <v>1</v>
      </c>
      <c r="AL11" s="1210">
        <v>0</v>
      </c>
      <c r="AM11" s="1217">
        <v>0</v>
      </c>
      <c r="AN11" s="408" t="s">
        <v>728</v>
      </c>
      <c r="AQ11" s="711"/>
    </row>
    <row r="12" spans="1:43" s="381" customFormat="1" ht="17.25" customHeight="1">
      <c r="A12" s="409">
        <v>18</v>
      </c>
      <c r="B12" s="407" t="s">
        <v>729</v>
      </c>
      <c r="C12" s="1209">
        <v>1</v>
      </c>
      <c r="D12" s="1210">
        <v>0</v>
      </c>
      <c r="E12" s="1210">
        <v>1</v>
      </c>
      <c r="F12" s="1210">
        <v>1</v>
      </c>
      <c r="G12" s="1210">
        <v>2</v>
      </c>
      <c r="H12" s="1210">
        <v>32</v>
      </c>
      <c r="I12" s="1210">
        <v>0</v>
      </c>
      <c r="J12" s="1210">
        <v>1</v>
      </c>
      <c r="K12" s="1210">
        <v>1</v>
      </c>
      <c r="L12" s="1210">
        <v>0</v>
      </c>
      <c r="M12" s="1211">
        <v>2</v>
      </c>
      <c r="N12" s="599">
        <f t="shared" si="0"/>
        <v>41</v>
      </c>
      <c r="O12" s="1212">
        <v>2</v>
      </c>
      <c r="P12" s="1211">
        <v>0</v>
      </c>
      <c r="Q12" s="1212">
        <v>0</v>
      </c>
      <c r="R12" s="1210">
        <v>0</v>
      </c>
      <c r="S12" s="1210">
        <v>0</v>
      </c>
      <c r="T12" s="1210">
        <v>0</v>
      </c>
      <c r="U12" s="1210">
        <v>0</v>
      </c>
      <c r="V12" s="1210">
        <v>0</v>
      </c>
      <c r="W12" s="1210">
        <v>0</v>
      </c>
      <c r="X12" s="1211">
        <v>0</v>
      </c>
      <c r="Y12" s="599">
        <f t="shared" si="1"/>
        <v>2</v>
      </c>
      <c r="Z12" s="1212">
        <v>3</v>
      </c>
      <c r="AA12" s="1210">
        <v>1</v>
      </c>
      <c r="AB12" s="1211">
        <v>1</v>
      </c>
      <c r="AC12" s="1212">
        <v>1</v>
      </c>
      <c r="AD12" s="1210">
        <v>3</v>
      </c>
      <c r="AE12" s="1211">
        <v>1</v>
      </c>
      <c r="AF12" s="1212">
        <v>0</v>
      </c>
      <c r="AG12" s="1210">
        <v>0</v>
      </c>
      <c r="AH12" s="1228">
        <v>0</v>
      </c>
      <c r="AI12" s="1215">
        <v>2</v>
      </c>
      <c r="AJ12" s="1216">
        <v>0</v>
      </c>
      <c r="AK12" s="1212">
        <v>0</v>
      </c>
      <c r="AL12" s="1210">
        <v>0</v>
      </c>
      <c r="AM12" s="1217">
        <v>0</v>
      </c>
      <c r="AN12" s="408" t="s">
        <v>729</v>
      </c>
    </row>
    <row r="13" spans="1:43" s="381" customFormat="1" ht="17.25" customHeight="1">
      <c r="A13" s="417"/>
      <c r="B13" s="407" t="s">
        <v>730</v>
      </c>
      <c r="C13" s="1209">
        <v>1</v>
      </c>
      <c r="D13" s="1210">
        <v>0</v>
      </c>
      <c r="E13" s="1210">
        <v>1</v>
      </c>
      <c r="F13" s="1210">
        <v>1</v>
      </c>
      <c r="G13" s="1210">
        <v>2</v>
      </c>
      <c r="H13" s="1210">
        <v>34</v>
      </c>
      <c r="I13" s="1210">
        <v>0</v>
      </c>
      <c r="J13" s="1210">
        <v>1</v>
      </c>
      <c r="K13" s="1210">
        <v>0</v>
      </c>
      <c r="L13" s="1210">
        <v>0</v>
      </c>
      <c r="M13" s="1211">
        <v>5</v>
      </c>
      <c r="N13" s="599">
        <f t="shared" si="0"/>
        <v>45</v>
      </c>
      <c r="O13" s="1212">
        <v>2</v>
      </c>
      <c r="P13" s="1211">
        <v>0</v>
      </c>
      <c r="Q13" s="1212">
        <v>0</v>
      </c>
      <c r="R13" s="1210">
        <v>0</v>
      </c>
      <c r="S13" s="1210">
        <v>0</v>
      </c>
      <c r="T13" s="1210">
        <v>0</v>
      </c>
      <c r="U13" s="1210">
        <v>0</v>
      </c>
      <c r="V13" s="1210">
        <v>0</v>
      </c>
      <c r="W13" s="1210">
        <v>0</v>
      </c>
      <c r="X13" s="1211">
        <v>0</v>
      </c>
      <c r="Y13" s="599">
        <f t="shared" si="1"/>
        <v>2</v>
      </c>
      <c r="Z13" s="1212">
        <v>3</v>
      </c>
      <c r="AA13" s="1210">
        <v>1</v>
      </c>
      <c r="AB13" s="1211">
        <v>1</v>
      </c>
      <c r="AC13" s="1212">
        <v>1</v>
      </c>
      <c r="AD13" s="1210">
        <v>3</v>
      </c>
      <c r="AE13" s="1211">
        <v>1</v>
      </c>
      <c r="AF13" s="1212">
        <v>0</v>
      </c>
      <c r="AG13" s="1210">
        <v>0</v>
      </c>
      <c r="AH13" s="1228">
        <v>0</v>
      </c>
      <c r="AI13" s="1215">
        <v>2</v>
      </c>
      <c r="AJ13" s="1216">
        <v>0</v>
      </c>
      <c r="AK13" s="1212">
        <v>0</v>
      </c>
      <c r="AL13" s="1210">
        <v>0</v>
      </c>
      <c r="AM13" s="1217">
        <v>2</v>
      </c>
      <c r="AN13" s="408" t="s">
        <v>730</v>
      </c>
    </row>
    <row r="14" spans="1:43" s="381" customFormat="1" ht="17.25" customHeight="1">
      <c r="A14" s="417"/>
      <c r="B14" s="407" t="s">
        <v>731</v>
      </c>
      <c r="C14" s="1209">
        <v>1</v>
      </c>
      <c r="D14" s="1210">
        <v>1</v>
      </c>
      <c r="E14" s="1210">
        <v>1</v>
      </c>
      <c r="F14" s="1210">
        <v>1</v>
      </c>
      <c r="G14" s="1210">
        <v>1</v>
      </c>
      <c r="H14" s="1210">
        <v>36</v>
      </c>
      <c r="I14" s="1210">
        <v>0</v>
      </c>
      <c r="J14" s="1210">
        <v>2</v>
      </c>
      <c r="K14" s="1210">
        <v>1</v>
      </c>
      <c r="L14" s="1210">
        <v>0</v>
      </c>
      <c r="M14" s="1211">
        <v>5</v>
      </c>
      <c r="N14" s="599">
        <f t="shared" si="0"/>
        <v>49</v>
      </c>
      <c r="O14" s="1212">
        <v>3</v>
      </c>
      <c r="P14" s="1211">
        <v>0</v>
      </c>
      <c r="Q14" s="1212">
        <v>0</v>
      </c>
      <c r="R14" s="1210">
        <v>0</v>
      </c>
      <c r="S14" s="1210">
        <v>0</v>
      </c>
      <c r="T14" s="1210">
        <v>0</v>
      </c>
      <c r="U14" s="1210">
        <v>0</v>
      </c>
      <c r="V14" s="1210">
        <v>0</v>
      </c>
      <c r="W14" s="1210">
        <v>1</v>
      </c>
      <c r="X14" s="1211">
        <v>0</v>
      </c>
      <c r="Y14" s="599">
        <f t="shared" si="1"/>
        <v>4</v>
      </c>
      <c r="Z14" s="1212">
        <v>3</v>
      </c>
      <c r="AA14" s="1210">
        <v>1</v>
      </c>
      <c r="AB14" s="1211">
        <v>1</v>
      </c>
      <c r="AC14" s="1212">
        <v>1</v>
      </c>
      <c r="AD14" s="1210">
        <v>3</v>
      </c>
      <c r="AE14" s="1211">
        <v>1</v>
      </c>
      <c r="AF14" s="1212">
        <v>0</v>
      </c>
      <c r="AG14" s="1210">
        <v>0</v>
      </c>
      <c r="AH14" s="1228">
        <v>0</v>
      </c>
      <c r="AI14" s="1215">
        <v>3</v>
      </c>
      <c r="AJ14" s="1216">
        <v>0</v>
      </c>
      <c r="AK14" s="1212">
        <v>0</v>
      </c>
      <c r="AL14" s="1210">
        <v>0</v>
      </c>
      <c r="AM14" s="1217">
        <v>1</v>
      </c>
      <c r="AN14" s="408" t="s">
        <v>731</v>
      </c>
    </row>
    <row r="15" spans="1:43" s="381" customFormat="1" ht="17.25" customHeight="1">
      <c r="A15" s="417"/>
      <c r="B15" s="407" t="s">
        <v>732</v>
      </c>
      <c r="C15" s="1209">
        <v>1</v>
      </c>
      <c r="D15" s="1210">
        <v>0</v>
      </c>
      <c r="E15" s="1210">
        <v>1</v>
      </c>
      <c r="F15" s="1210">
        <v>0</v>
      </c>
      <c r="G15" s="1210">
        <v>1</v>
      </c>
      <c r="H15" s="1210">
        <v>23</v>
      </c>
      <c r="I15" s="1210">
        <v>0</v>
      </c>
      <c r="J15" s="1210">
        <v>1</v>
      </c>
      <c r="K15" s="1210">
        <v>0</v>
      </c>
      <c r="L15" s="1210">
        <v>0</v>
      </c>
      <c r="M15" s="1211">
        <v>2</v>
      </c>
      <c r="N15" s="599">
        <f t="shared" si="0"/>
        <v>29</v>
      </c>
      <c r="O15" s="1212">
        <v>1</v>
      </c>
      <c r="P15" s="1211">
        <v>0</v>
      </c>
      <c r="Q15" s="1212">
        <v>0</v>
      </c>
      <c r="R15" s="1210">
        <v>0</v>
      </c>
      <c r="S15" s="1210">
        <v>0</v>
      </c>
      <c r="T15" s="1210">
        <v>0</v>
      </c>
      <c r="U15" s="1210">
        <v>0</v>
      </c>
      <c r="V15" s="1210">
        <v>0</v>
      </c>
      <c r="W15" s="1210">
        <v>0</v>
      </c>
      <c r="X15" s="1211">
        <v>0</v>
      </c>
      <c r="Y15" s="599">
        <f t="shared" si="1"/>
        <v>1</v>
      </c>
      <c r="Z15" s="1212">
        <v>3</v>
      </c>
      <c r="AA15" s="1210">
        <v>1</v>
      </c>
      <c r="AB15" s="1211">
        <v>1</v>
      </c>
      <c r="AC15" s="1212">
        <v>1</v>
      </c>
      <c r="AD15" s="1210">
        <v>3</v>
      </c>
      <c r="AE15" s="1211">
        <v>1</v>
      </c>
      <c r="AF15" s="1212">
        <v>0</v>
      </c>
      <c r="AG15" s="1210">
        <v>0</v>
      </c>
      <c r="AH15" s="1228">
        <v>0</v>
      </c>
      <c r="AI15" s="1215">
        <v>1</v>
      </c>
      <c r="AJ15" s="1216">
        <v>0</v>
      </c>
      <c r="AK15" s="1212">
        <v>0</v>
      </c>
      <c r="AL15" s="1210">
        <v>0</v>
      </c>
      <c r="AM15" s="1217">
        <v>0</v>
      </c>
      <c r="AN15" s="408" t="s">
        <v>732</v>
      </c>
      <c r="AQ15" s="709"/>
    </row>
    <row r="16" spans="1:43" s="381" customFormat="1" ht="17.25" customHeight="1">
      <c r="A16" s="417"/>
      <c r="B16" s="407" t="s">
        <v>733</v>
      </c>
      <c r="C16" s="1209">
        <v>1</v>
      </c>
      <c r="D16" s="1210">
        <v>0</v>
      </c>
      <c r="E16" s="1210">
        <v>1</v>
      </c>
      <c r="F16" s="1210">
        <v>1</v>
      </c>
      <c r="G16" s="1210">
        <v>3</v>
      </c>
      <c r="H16" s="1210">
        <v>27</v>
      </c>
      <c r="I16" s="1210">
        <v>0</v>
      </c>
      <c r="J16" s="1210">
        <v>1</v>
      </c>
      <c r="K16" s="1210">
        <v>0</v>
      </c>
      <c r="L16" s="1210">
        <v>0</v>
      </c>
      <c r="M16" s="1211">
        <v>1</v>
      </c>
      <c r="N16" s="599">
        <f t="shared" si="0"/>
        <v>35</v>
      </c>
      <c r="O16" s="1212">
        <v>2</v>
      </c>
      <c r="P16" s="1211">
        <v>0</v>
      </c>
      <c r="Q16" s="1212">
        <v>0</v>
      </c>
      <c r="R16" s="1210">
        <v>0</v>
      </c>
      <c r="S16" s="1210">
        <v>0</v>
      </c>
      <c r="T16" s="1210">
        <v>0</v>
      </c>
      <c r="U16" s="1210">
        <v>0</v>
      </c>
      <c r="V16" s="1210">
        <v>0</v>
      </c>
      <c r="W16" s="1210">
        <v>0</v>
      </c>
      <c r="X16" s="1211">
        <v>0</v>
      </c>
      <c r="Y16" s="599">
        <f t="shared" si="1"/>
        <v>2</v>
      </c>
      <c r="Z16" s="1212">
        <v>3</v>
      </c>
      <c r="AA16" s="1210">
        <v>1</v>
      </c>
      <c r="AB16" s="1211">
        <v>1</v>
      </c>
      <c r="AC16" s="1212">
        <v>1</v>
      </c>
      <c r="AD16" s="1210">
        <v>3</v>
      </c>
      <c r="AE16" s="1211">
        <v>1</v>
      </c>
      <c r="AF16" s="1212">
        <v>0</v>
      </c>
      <c r="AG16" s="1210">
        <v>0</v>
      </c>
      <c r="AH16" s="1228">
        <v>0</v>
      </c>
      <c r="AI16" s="1215">
        <v>0</v>
      </c>
      <c r="AJ16" s="1216">
        <v>0</v>
      </c>
      <c r="AK16" s="1212">
        <v>0</v>
      </c>
      <c r="AL16" s="1210">
        <v>0</v>
      </c>
      <c r="AM16" s="1217">
        <v>0</v>
      </c>
      <c r="AN16" s="408" t="s">
        <v>733</v>
      </c>
    </row>
    <row r="17" spans="1:43" s="381" customFormat="1" ht="17.25" customHeight="1">
      <c r="A17" s="417"/>
      <c r="B17" s="407" t="s">
        <v>734</v>
      </c>
      <c r="C17" s="1209">
        <v>1</v>
      </c>
      <c r="D17" s="1210">
        <v>0</v>
      </c>
      <c r="E17" s="1210">
        <v>1</v>
      </c>
      <c r="F17" s="1210">
        <v>0</v>
      </c>
      <c r="G17" s="1210">
        <v>1</v>
      </c>
      <c r="H17" s="1210">
        <v>17</v>
      </c>
      <c r="I17" s="1210">
        <v>0</v>
      </c>
      <c r="J17" s="1210">
        <v>1</v>
      </c>
      <c r="K17" s="1210">
        <v>0</v>
      </c>
      <c r="L17" s="1210">
        <v>0</v>
      </c>
      <c r="M17" s="1211">
        <v>2</v>
      </c>
      <c r="N17" s="599">
        <f t="shared" si="0"/>
        <v>23</v>
      </c>
      <c r="O17" s="1212">
        <v>1</v>
      </c>
      <c r="P17" s="1211">
        <v>0</v>
      </c>
      <c r="Q17" s="1212">
        <v>0</v>
      </c>
      <c r="R17" s="1210">
        <v>0</v>
      </c>
      <c r="S17" s="1210">
        <v>0</v>
      </c>
      <c r="T17" s="1210">
        <v>0</v>
      </c>
      <c r="U17" s="1210">
        <v>0</v>
      </c>
      <c r="V17" s="1210">
        <v>0</v>
      </c>
      <c r="W17" s="1210">
        <v>0</v>
      </c>
      <c r="X17" s="1211">
        <v>0</v>
      </c>
      <c r="Y17" s="599">
        <f t="shared" si="1"/>
        <v>1</v>
      </c>
      <c r="Z17" s="1212">
        <v>3</v>
      </c>
      <c r="AA17" s="1210">
        <v>1</v>
      </c>
      <c r="AB17" s="1211">
        <v>1</v>
      </c>
      <c r="AC17" s="1212">
        <v>1</v>
      </c>
      <c r="AD17" s="1210">
        <v>3</v>
      </c>
      <c r="AE17" s="1211">
        <v>1</v>
      </c>
      <c r="AF17" s="1212">
        <v>0</v>
      </c>
      <c r="AG17" s="1210">
        <v>0</v>
      </c>
      <c r="AH17" s="1228">
        <v>0</v>
      </c>
      <c r="AI17" s="1215">
        <v>1</v>
      </c>
      <c r="AJ17" s="1216">
        <v>0</v>
      </c>
      <c r="AK17" s="1212">
        <v>2</v>
      </c>
      <c r="AL17" s="1210">
        <v>0</v>
      </c>
      <c r="AM17" s="1217">
        <v>0</v>
      </c>
      <c r="AN17" s="408" t="s">
        <v>734</v>
      </c>
      <c r="AQ17" s="709"/>
    </row>
    <row r="18" spans="1:43" s="381" customFormat="1" ht="17.25" customHeight="1">
      <c r="A18" s="417"/>
      <c r="B18" s="407" t="s">
        <v>503</v>
      </c>
      <c r="C18" s="1209">
        <v>1</v>
      </c>
      <c r="D18" s="1210">
        <v>0</v>
      </c>
      <c r="E18" s="1210">
        <v>1</v>
      </c>
      <c r="F18" s="1210">
        <v>0</v>
      </c>
      <c r="G18" s="1210">
        <v>0</v>
      </c>
      <c r="H18" s="1210">
        <v>8</v>
      </c>
      <c r="I18" s="1210">
        <v>0</v>
      </c>
      <c r="J18" s="1210">
        <v>1</v>
      </c>
      <c r="K18" s="1210">
        <v>0</v>
      </c>
      <c r="L18" s="1210">
        <v>0</v>
      </c>
      <c r="M18" s="1211">
        <v>3</v>
      </c>
      <c r="N18" s="599">
        <f t="shared" si="0"/>
        <v>14</v>
      </c>
      <c r="O18" s="1212">
        <v>0</v>
      </c>
      <c r="P18" s="1211">
        <v>0</v>
      </c>
      <c r="Q18" s="1212">
        <v>0</v>
      </c>
      <c r="R18" s="1210">
        <v>0</v>
      </c>
      <c r="S18" s="1210">
        <v>0</v>
      </c>
      <c r="T18" s="1210">
        <v>0</v>
      </c>
      <c r="U18" s="1210">
        <v>0</v>
      </c>
      <c r="V18" s="1210">
        <v>0</v>
      </c>
      <c r="W18" s="1210">
        <v>0</v>
      </c>
      <c r="X18" s="1211">
        <v>0</v>
      </c>
      <c r="Y18" s="599">
        <f t="shared" si="1"/>
        <v>0</v>
      </c>
      <c r="Z18" s="1212">
        <v>3</v>
      </c>
      <c r="AA18" s="1210">
        <v>1</v>
      </c>
      <c r="AB18" s="1211">
        <v>1</v>
      </c>
      <c r="AC18" s="1212">
        <v>1</v>
      </c>
      <c r="AD18" s="1210">
        <v>3</v>
      </c>
      <c r="AE18" s="1211">
        <v>1</v>
      </c>
      <c r="AF18" s="1212">
        <v>0</v>
      </c>
      <c r="AG18" s="1210">
        <v>0</v>
      </c>
      <c r="AH18" s="1228">
        <v>1</v>
      </c>
      <c r="AI18" s="1215">
        <v>0</v>
      </c>
      <c r="AJ18" s="1216">
        <v>0</v>
      </c>
      <c r="AK18" s="1212">
        <v>0</v>
      </c>
      <c r="AL18" s="1210">
        <v>0</v>
      </c>
      <c r="AM18" s="1217">
        <v>0</v>
      </c>
      <c r="AN18" s="408" t="s">
        <v>503</v>
      </c>
    </row>
    <row r="19" spans="1:43" s="381" customFormat="1" ht="17.25" customHeight="1">
      <c r="A19" s="417"/>
      <c r="B19" s="407" t="s">
        <v>500</v>
      </c>
      <c r="C19" s="1209">
        <v>1</v>
      </c>
      <c r="D19" s="1210">
        <v>1</v>
      </c>
      <c r="E19" s="1210">
        <v>1</v>
      </c>
      <c r="F19" s="1210">
        <v>1</v>
      </c>
      <c r="G19" s="1210">
        <v>2</v>
      </c>
      <c r="H19" s="1210">
        <v>39</v>
      </c>
      <c r="I19" s="1210">
        <v>0</v>
      </c>
      <c r="J19" s="1210">
        <v>2</v>
      </c>
      <c r="K19" s="1210">
        <v>0</v>
      </c>
      <c r="L19" s="1210">
        <v>0</v>
      </c>
      <c r="M19" s="1211">
        <v>5</v>
      </c>
      <c r="N19" s="599">
        <f t="shared" si="0"/>
        <v>52</v>
      </c>
      <c r="O19" s="1212">
        <v>2</v>
      </c>
      <c r="P19" s="1211">
        <v>0</v>
      </c>
      <c r="Q19" s="1212">
        <v>0</v>
      </c>
      <c r="R19" s="1210">
        <v>0</v>
      </c>
      <c r="S19" s="1210">
        <v>0</v>
      </c>
      <c r="T19" s="1210">
        <v>0</v>
      </c>
      <c r="U19" s="1210">
        <v>0</v>
      </c>
      <c r="V19" s="1210">
        <v>0</v>
      </c>
      <c r="W19" s="1210">
        <v>0</v>
      </c>
      <c r="X19" s="1211">
        <v>0</v>
      </c>
      <c r="Y19" s="599">
        <f t="shared" si="1"/>
        <v>2</v>
      </c>
      <c r="Z19" s="1212">
        <v>3</v>
      </c>
      <c r="AA19" s="1210">
        <v>1</v>
      </c>
      <c r="AB19" s="1211">
        <v>1</v>
      </c>
      <c r="AC19" s="1212">
        <v>1</v>
      </c>
      <c r="AD19" s="1210">
        <v>3</v>
      </c>
      <c r="AE19" s="1211">
        <v>1</v>
      </c>
      <c r="AF19" s="1212">
        <v>0</v>
      </c>
      <c r="AG19" s="1210">
        <v>0</v>
      </c>
      <c r="AH19" s="1228">
        <v>2</v>
      </c>
      <c r="AI19" s="1215">
        <v>3</v>
      </c>
      <c r="AJ19" s="1216">
        <v>0</v>
      </c>
      <c r="AK19" s="1212">
        <v>0</v>
      </c>
      <c r="AL19" s="1210">
        <v>0</v>
      </c>
      <c r="AM19" s="1217">
        <v>0</v>
      </c>
      <c r="AN19" s="408" t="s">
        <v>500</v>
      </c>
      <c r="AQ19" s="709"/>
    </row>
    <row r="20" spans="1:43" s="381" customFormat="1" ht="17.25" customHeight="1">
      <c r="A20" s="417"/>
      <c r="B20" s="407" t="s">
        <v>735</v>
      </c>
      <c r="C20" s="1209">
        <v>1</v>
      </c>
      <c r="D20" s="1210">
        <v>0</v>
      </c>
      <c r="E20" s="1210">
        <v>1</v>
      </c>
      <c r="F20" s="1210">
        <v>0</v>
      </c>
      <c r="G20" s="1210">
        <v>2</v>
      </c>
      <c r="H20" s="1210">
        <v>16</v>
      </c>
      <c r="I20" s="1210">
        <v>0</v>
      </c>
      <c r="J20" s="1210">
        <v>1</v>
      </c>
      <c r="K20" s="1210">
        <v>0</v>
      </c>
      <c r="L20" s="1210">
        <v>1</v>
      </c>
      <c r="M20" s="1211">
        <v>3</v>
      </c>
      <c r="N20" s="599">
        <f t="shared" si="0"/>
        <v>25</v>
      </c>
      <c r="O20" s="1212">
        <v>1</v>
      </c>
      <c r="P20" s="1211">
        <v>0</v>
      </c>
      <c r="Q20" s="1212">
        <v>0</v>
      </c>
      <c r="R20" s="1210">
        <v>0</v>
      </c>
      <c r="S20" s="1210">
        <v>0</v>
      </c>
      <c r="T20" s="1210">
        <v>0</v>
      </c>
      <c r="U20" s="1210">
        <v>0</v>
      </c>
      <c r="V20" s="1210">
        <v>0</v>
      </c>
      <c r="W20" s="1210">
        <v>0</v>
      </c>
      <c r="X20" s="1211">
        <v>0</v>
      </c>
      <c r="Y20" s="599">
        <f t="shared" si="1"/>
        <v>1</v>
      </c>
      <c r="Z20" s="1212">
        <v>3</v>
      </c>
      <c r="AA20" s="1210">
        <v>1</v>
      </c>
      <c r="AB20" s="1211">
        <v>1</v>
      </c>
      <c r="AC20" s="1212">
        <v>1</v>
      </c>
      <c r="AD20" s="1210">
        <v>3</v>
      </c>
      <c r="AE20" s="1211">
        <v>1</v>
      </c>
      <c r="AF20" s="1212">
        <v>0</v>
      </c>
      <c r="AG20" s="1210">
        <v>0</v>
      </c>
      <c r="AH20" s="1228">
        <v>0</v>
      </c>
      <c r="AI20" s="1215">
        <v>1</v>
      </c>
      <c r="AJ20" s="1216">
        <v>0</v>
      </c>
      <c r="AK20" s="1212">
        <v>0</v>
      </c>
      <c r="AL20" s="1210">
        <v>0</v>
      </c>
      <c r="AM20" s="1217">
        <v>0</v>
      </c>
      <c r="AN20" s="408" t="s">
        <v>735</v>
      </c>
    </row>
    <row r="21" spans="1:43" s="381" customFormat="1" ht="17.25" customHeight="1">
      <c r="A21" s="417"/>
      <c r="B21" s="407" t="s">
        <v>786</v>
      </c>
      <c r="C21" s="1209">
        <v>1</v>
      </c>
      <c r="D21" s="1210">
        <v>0</v>
      </c>
      <c r="E21" s="1210">
        <v>1</v>
      </c>
      <c r="F21" s="1210">
        <v>0</v>
      </c>
      <c r="G21" s="1210">
        <v>1</v>
      </c>
      <c r="H21" s="1210">
        <v>15</v>
      </c>
      <c r="I21" s="1210">
        <v>0</v>
      </c>
      <c r="J21" s="1210">
        <v>1</v>
      </c>
      <c r="K21" s="1210">
        <v>0</v>
      </c>
      <c r="L21" s="1210">
        <v>0</v>
      </c>
      <c r="M21" s="1211">
        <v>2</v>
      </c>
      <c r="N21" s="599">
        <f t="shared" si="0"/>
        <v>21</v>
      </c>
      <c r="O21" s="1212">
        <v>2</v>
      </c>
      <c r="P21" s="1211">
        <v>0</v>
      </c>
      <c r="Q21" s="1212">
        <v>0</v>
      </c>
      <c r="R21" s="1210">
        <v>0</v>
      </c>
      <c r="S21" s="1210">
        <v>0</v>
      </c>
      <c r="T21" s="1210">
        <v>0</v>
      </c>
      <c r="U21" s="1210">
        <v>0</v>
      </c>
      <c r="V21" s="1210">
        <v>0</v>
      </c>
      <c r="W21" s="1210">
        <v>0</v>
      </c>
      <c r="X21" s="1211">
        <v>0</v>
      </c>
      <c r="Y21" s="599">
        <f t="shared" si="1"/>
        <v>2</v>
      </c>
      <c r="Z21" s="1212">
        <v>3</v>
      </c>
      <c r="AA21" s="1210">
        <v>1</v>
      </c>
      <c r="AB21" s="1211">
        <v>1</v>
      </c>
      <c r="AC21" s="1212">
        <v>1</v>
      </c>
      <c r="AD21" s="1210">
        <v>3</v>
      </c>
      <c r="AE21" s="1211">
        <v>1</v>
      </c>
      <c r="AF21" s="1212">
        <v>0</v>
      </c>
      <c r="AG21" s="1210">
        <v>0</v>
      </c>
      <c r="AH21" s="1228">
        <v>0</v>
      </c>
      <c r="AI21" s="1215">
        <v>1</v>
      </c>
      <c r="AJ21" s="1216">
        <v>0</v>
      </c>
      <c r="AK21" s="1212">
        <v>0</v>
      </c>
      <c r="AL21" s="1210">
        <v>0</v>
      </c>
      <c r="AM21" s="1217">
        <v>0</v>
      </c>
      <c r="AN21" s="408" t="s">
        <v>786</v>
      </c>
      <c r="AQ21" s="709"/>
    </row>
    <row r="22" spans="1:43" s="381" customFormat="1" ht="17.25" customHeight="1">
      <c r="A22" s="417"/>
      <c r="B22" s="407" t="s">
        <v>513</v>
      </c>
      <c r="C22" s="1209">
        <v>1</v>
      </c>
      <c r="D22" s="1210">
        <v>0</v>
      </c>
      <c r="E22" s="1210">
        <v>1</v>
      </c>
      <c r="F22" s="1210">
        <v>0</v>
      </c>
      <c r="G22" s="1210">
        <v>1</v>
      </c>
      <c r="H22" s="1210">
        <v>18</v>
      </c>
      <c r="I22" s="1210">
        <v>0</v>
      </c>
      <c r="J22" s="1210">
        <v>1</v>
      </c>
      <c r="K22" s="1210">
        <v>1</v>
      </c>
      <c r="L22" s="1210">
        <v>0</v>
      </c>
      <c r="M22" s="1211">
        <v>3</v>
      </c>
      <c r="N22" s="599">
        <f t="shared" si="0"/>
        <v>26</v>
      </c>
      <c r="O22" s="1212">
        <v>2</v>
      </c>
      <c r="P22" s="1211">
        <v>0</v>
      </c>
      <c r="Q22" s="1212">
        <v>0</v>
      </c>
      <c r="R22" s="1210">
        <v>0</v>
      </c>
      <c r="S22" s="1210">
        <v>0</v>
      </c>
      <c r="T22" s="1210">
        <v>0</v>
      </c>
      <c r="U22" s="1210">
        <v>0</v>
      </c>
      <c r="V22" s="1210">
        <v>0</v>
      </c>
      <c r="W22" s="1210">
        <v>0</v>
      </c>
      <c r="X22" s="1211">
        <v>0</v>
      </c>
      <c r="Y22" s="599">
        <f t="shared" si="1"/>
        <v>2</v>
      </c>
      <c r="Z22" s="1212">
        <v>3</v>
      </c>
      <c r="AA22" s="1210">
        <v>1</v>
      </c>
      <c r="AB22" s="1211">
        <v>1</v>
      </c>
      <c r="AC22" s="1212">
        <v>1</v>
      </c>
      <c r="AD22" s="1210">
        <v>3</v>
      </c>
      <c r="AE22" s="1211">
        <v>1</v>
      </c>
      <c r="AF22" s="1212">
        <v>0</v>
      </c>
      <c r="AG22" s="1210">
        <v>0</v>
      </c>
      <c r="AH22" s="1228">
        <v>0</v>
      </c>
      <c r="AI22" s="1215">
        <v>3</v>
      </c>
      <c r="AJ22" s="1216">
        <v>0</v>
      </c>
      <c r="AK22" s="1212">
        <v>0</v>
      </c>
      <c r="AL22" s="1210">
        <v>0</v>
      </c>
      <c r="AM22" s="1217">
        <v>1</v>
      </c>
      <c r="AN22" s="408" t="s">
        <v>513</v>
      </c>
    </row>
    <row r="23" spans="1:43" s="381" customFormat="1" ht="17.25" customHeight="1">
      <c r="A23" s="417"/>
      <c r="B23" s="407" t="s">
        <v>514</v>
      </c>
      <c r="C23" s="1209">
        <v>1</v>
      </c>
      <c r="D23" s="1210">
        <v>0</v>
      </c>
      <c r="E23" s="1210">
        <v>1</v>
      </c>
      <c r="F23" s="1210">
        <v>0</v>
      </c>
      <c r="G23" s="1210">
        <v>1</v>
      </c>
      <c r="H23" s="1210">
        <v>17</v>
      </c>
      <c r="I23" s="1210">
        <v>0</v>
      </c>
      <c r="J23" s="1210">
        <v>1</v>
      </c>
      <c r="K23" s="1210">
        <v>0</v>
      </c>
      <c r="L23" s="1210">
        <v>0</v>
      </c>
      <c r="M23" s="1211">
        <v>0</v>
      </c>
      <c r="N23" s="599">
        <f t="shared" si="0"/>
        <v>21</v>
      </c>
      <c r="O23" s="1212">
        <v>1</v>
      </c>
      <c r="P23" s="1211">
        <v>0</v>
      </c>
      <c r="Q23" s="1212">
        <v>0</v>
      </c>
      <c r="R23" s="1210">
        <v>0</v>
      </c>
      <c r="S23" s="1210">
        <v>0</v>
      </c>
      <c r="T23" s="1210">
        <v>0</v>
      </c>
      <c r="U23" s="1210">
        <v>0</v>
      </c>
      <c r="V23" s="1210">
        <v>0</v>
      </c>
      <c r="W23" s="1210">
        <v>2</v>
      </c>
      <c r="X23" s="1211">
        <v>0</v>
      </c>
      <c r="Y23" s="599">
        <f t="shared" si="1"/>
        <v>3</v>
      </c>
      <c r="Z23" s="1212">
        <v>3</v>
      </c>
      <c r="AA23" s="1210">
        <v>1</v>
      </c>
      <c r="AB23" s="1211">
        <v>1</v>
      </c>
      <c r="AC23" s="1212">
        <v>1</v>
      </c>
      <c r="AD23" s="1210">
        <v>3</v>
      </c>
      <c r="AE23" s="1211">
        <v>1</v>
      </c>
      <c r="AF23" s="1212">
        <v>0</v>
      </c>
      <c r="AG23" s="1210">
        <v>0</v>
      </c>
      <c r="AH23" s="1228">
        <v>0</v>
      </c>
      <c r="AI23" s="1215">
        <v>0</v>
      </c>
      <c r="AJ23" s="1216">
        <v>0</v>
      </c>
      <c r="AK23" s="1212">
        <v>0</v>
      </c>
      <c r="AL23" s="1210">
        <v>0</v>
      </c>
      <c r="AM23" s="1217">
        <v>0</v>
      </c>
      <c r="AN23" s="408" t="s">
        <v>514</v>
      </c>
    </row>
    <row r="24" spans="1:43" s="381" customFormat="1" ht="17.25" customHeight="1">
      <c r="A24" s="417"/>
      <c r="B24" s="407" t="s">
        <v>787</v>
      </c>
      <c r="C24" s="1209">
        <v>1</v>
      </c>
      <c r="D24" s="1210">
        <v>0</v>
      </c>
      <c r="E24" s="1210">
        <v>1</v>
      </c>
      <c r="F24" s="1210">
        <v>1</v>
      </c>
      <c r="G24" s="1210">
        <v>2</v>
      </c>
      <c r="H24" s="1210">
        <v>29</v>
      </c>
      <c r="I24" s="1210">
        <v>0</v>
      </c>
      <c r="J24" s="1210">
        <v>1</v>
      </c>
      <c r="K24" s="1210">
        <v>0</v>
      </c>
      <c r="L24" s="1210">
        <v>0</v>
      </c>
      <c r="M24" s="1211">
        <v>4</v>
      </c>
      <c r="N24" s="599">
        <f t="shared" si="0"/>
        <v>39</v>
      </c>
      <c r="O24" s="1212">
        <v>2</v>
      </c>
      <c r="P24" s="1211">
        <v>0</v>
      </c>
      <c r="Q24" s="1212">
        <v>0</v>
      </c>
      <c r="R24" s="1210">
        <v>0</v>
      </c>
      <c r="S24" s="1210">
        <v>0</v>
      </c>
      <c r="T24" s="1210">
        <v>0</v>
      </c>
      <c r="U24" s="1210">
        <v>0</v>
      </c>
      <c r="V24" s="1210">
        <v>0</v>
      </c>
      <c r="W24" s="1210">
        <v>1</v>
      </c>
      <c r="X24" s="1211">
        <v>0</v>
      </c>
      <c r="Y24" s="599">
        <f t="shared" si="1"/>
        <v>3</v>
      </c>
      <c r="Z24" s="1212">
        <v>3</v>
      </c>
      <c r="AA24" s="1210">
        <v>1</v>
      </c>
      <c r="AB24" s="1211">
        <v>1</v>
      </c>
      <c r="AC24" s="1212">
        <v>1</v>
      </c>
      <c r="AD24" s="1210">
        <v>3</v>
      </c>
      <c r="AE24" s="1211">
        <v>1</v>
      </c>
      <c r="AF24" s="1212">
        <v>0</v>
      </c>
      <c r="AG24" s="1210">
        <v>0</v>
      </c>
      <c r="AH24" s="1228">
        <v>0</v>
      </c>
      <c r="AI24" s="1215">
        <v>0</v>
      </c>
      <c r="AJ24" s="1216">
        <v>0</v>
      </c>
      <c r="AK24" s="1212">
        <v>0</v>
      </c>
      <c r="AL24" s="1210">
        <v>0</v>
      </c>
      <c r="AM24" s="1217">
        <v>0</v>
      </c>
      <c r="AN24" s="408" t="s">
        <v>787</v>
      </c>
    </row>
    <row r="25" spans="1:43" s="381" customFormat="1" ht="17.25" customHeight="1">
      <c r="A25" s="417"/>
      <c r="B25" s="407" t="s">
        <v>517</v>
      </c>
      <c r="C25" s="1209">
        <v>1</v>
      </c>
      <c r="D25" s="1210">
        <v>0</v>
      </c>
      <c r="E25" s="1210">
        <v>1</v>
      </c>
      <c r="F25" s="1210">
        <v>0</v>
      </c>
      <c r="G25" s="1210">
        <v>1</v>
      </c>
      <c r="H25" s="1210">
        <v>9</v>
      </c>
      <c r="I25" s="1210">
        <v>0</v>
      </c>
      <c r="J25" s="1210">
        <v>1</v>
      </c>
      <c r="K25" s="1210">
        <v>1</v>
      </c>
      <c r="L25" s="1210">
        <v>0</v>
      </c>
      <c r="M25" s="1211">
        <v>0</v>
      </c>
      <c r="N25" s="599">
        <f t="shared" si="0"/>
        <v>14</v>
      </c>
      <c r="O25" s="1212">
        <v>1</v>
      </c>
      <c r="P25" s="1211">
        <v>0</v>
      </c>
      <c r="Q25" s="1212">
        <v>0</v>
      </c>
      <c r="R25" s="1210">
        <v>0</v>
      </c>
      <c r="S25" s="1210">
        <v>0</v>
      </c>
      <c r="T25" s="1210">
        <v>0</v>
      </c>
      <c r="U25" s="1210">
        <v>0</v>
      </c>
      <c r="V25" s="1210">
        <v>0</v>
      </c>
      <c r="W25" s="1210">
        <v>0</v>
      </c>
      <c r="X25" s="1211">
        <v>0</v>
      </c>
      <c r="Y25" s="599">
        <f t="shared" si="1"/>
        <v>1</v>
      </c>
      <c r="Z25" s="1212">
        <v>3</v>
      </c>
      <c r="AA25" s="1210">
        <v>1</v>
      </c>
      <c r="AB25" s="1211">
        <v>1</v>
      </c>
      <c r="AC25" s="1212">
        <v>1</v>
      </c>
      <c r="AD25" s="1210">
        <v>3</v>
      </c>
      <c r="AE25" s="1211">
        <v>1</v>
      </c>
      <c r="AF25" s="1212">
        <v>0</v>
      </c>
      <c r="AG25" s="1210">
        <v>0</v>
      </c>
      <c r="AH25" s="1228">
        <v>0</v>
      </c>
      <c r="AI25" s="1215">
        <v>1</v>
      </c>
      <c r="AJ25" s="1216">
        <v>0</v>
      </c>
      <c r="AK25" s="1212">
        <v>0</v>
      </c>
      <c r="AL25" s="1210">
        <v>0</v>
      </c>
      <c r="AM25" s="1217">
        <v>0</v>
      </c>
      <c r="AN25" s="408" t="s">
        <v>517</v>
      </c>
    </row>
    <row r="26" spans="1:43" s="381" customFormat="1" ht="17.25" customHeight="1">
      <c r="A26" s="417"/>
      <c r="B26" s="407" t="s">
        <v>519</v>
      </c>
      <c r="C26" s="1209">
        <v>1</v>
      </c>
      <c r="D26" s="1210">
        <v>0</v>
      </c>
      <c r="E26" s="1210">
        <v>1</v>
      </c>
      <c r="F26" s="1210">
        <v>0</v>
      </c>
      <c r="G26" s="1210">
        <v>1</v>
      </c>
      <c r="H26" s="1210">
        <v>6</v>
      </c>
      <c r="I26" s="1210">
        <v>0</v>
      </c>
      <c r="J26" s="1210">
        <v>1</v>
      </c>
      <c r="K26" s="1210">
        <v>0</v>
      </c>
      <c r="L26" s="1210">
        <v>1</v>
      </c>
      <c r="M26" s="1211">
        <v>2</v>
      </c>
      <c r="N26" s="599">
        <f t="shared" si="0"/>
        <v>13</v>
      </c>
      <c r="O26" s="1212">
        <v>1</v>
      </c>
      <c r="P26" s="1211">
        <v>0</v>
      </c>
      <c r="Q26" s="1212">
        <v>0</v>
      </c>
      <c r="R26" s="1210">
        <v>0</v>
      </c>
      <c r="S26" s="1210">
        <v>0</v>
      </c>
      <c r="T26" s="1210">
        <v>0</v>
      </c>
      <c r="U26" s="1210">
        <v>0</v>
      </c>
      <c r="V26" s="1210">
        <v>0</v>
      </c>
      <c r="W26" s="1210">
        <v>0</v>
      </c>
      <c r="X26" s="1211">
        <v>0</v>
      </c>
      <c r="Y26" s="599">
        <f t="shared" si="1"/>
        <v>1</v>
      </c>
      <c r="Z26" s="1212">
        <v>3</v>
      </c>
      <c r="AA26" s="1210">
        <v>1</v>
      </c>
      <c r="AB26" s="1211">
        <v>1</v>
      </c>
      <c r="AC26" s="1212">
        <v>1</v>
      </c>
      <c r="AD26" s="1210">
        <v>3</v>
      </c>
      <c r="AE26" s="1211">
        <v>1</v>
      </c>
      <c r="AF26" s="1212">
        <v>0</v>
      </c>
      <c r="AG26" s="1210">
        <v>0</v>
      </c>
      <c r="AH26" s="1228">
        <v>0</v>
      </c>
      <c r="AI26" s="1215">
        <v>0</v>
      </c>
      <c r="AJ26" s="1216">
        <v>0</v>
      </c>
      <c r="AK26" s="1212">
        <v>0</v>
      </c>
      <c r="AL26" s="1210">
        <v>0</v>
      </c>
      <c r="AM26" s="1217">
        <v>0</v>
      </c>
      <c r="AN26" s="408" t="s">
        <v>519</v>
      </c>
    </row>
    <row r="27" spans="1:43" s="381" customFormat="1" ht="17.25" customHeight="1">
      <c r="A27" s="417"/>
      <c r="B27" s="407" t="s">
        <v>520</v>
      </c>
      <c r="C27" s="1209">
        <v>1</v>
      </c>
      <c r="D27" s="1210">
        <v>0</v>
      </c>
      <c r="E27" s="1210">
        <v>1</v>
      </c>
      <c r="F27" s="1210">
        <v>0</v>
      </c>
      <c r="G27" s="1210">
        <v>1</v>
      </c>
      <c r="H27" s="1210">
        <v>4</v>
      </c>
      <c r="I27" s="1210">
        <v>0</v>
      </c>
      <c r="J27" s="1210">
        <v>0</v>
      </c>
      <c r="K27" s="1210">
        <v>0</v>
      </c>
      <c r="L27" s="1210">
        <v>0</v>
      </c>
      <c r="M27" s="1211">
        <v>1</v>
      </c>
      <c r="N27" s="599">
        <f t="shared" si="0"/>
        <v>8</v>
      </c>
      <c r="O27" s="1212">
        <v>0</v>
      </c>
      <c r="P27" s="1211">
        <v>0</v>
      </c>
      <c r="Q27" s="1212">
        <v>0</v>
      </c>
      <c r="R27" s="1210">
        <v>0</v>
      </c>
      <c r="S27" s="1210">
        <v>0</v>
      </c>
      <c r="T27" s="1210">
        <v>0</v>
      </c>
      <c r="U27" s="1210">
        <v>0</v>
      </c>
      <c r="V27" s="1210">
        <v>0</v>
      </c>
      <c r="W27" s="1210">
        <v>0</v>
      </c>
      <c r="X27" s="1211">
        <v>0</v>
      </c>
      <c r="Y27" s="599">
        <f t="shared" si="1"/>
        <v>0</v>
      </c>
      <c r="Z27" s="1212">
        <v>3</v>
      </c>
      <c r="AA27" s="1210">
        <v>1</v>
      </c>
      <c r="AB27" s="1211">
        <v>1</v>
      </c>
      <c r="AC27" s="1212">
        <v>1</v>
      </c>
      <c r="AD27" s="1210">
        <v>2</v>
      </c>
      <c r="AE27" s="1211">
        <v>0</v>
      </c>
      <c r="AF27" s="1212">
        <v>0</v>
      </c>
      <c r="AG27" s="1210">
        <v>0</v>
      </c>
      <c r="AH27" s="1228">
        <v>0</v>
      </c>
      <c r="AI27" s="1215">
        <v>0</v>
      </c>
      <c r="AJ27" s="1216">
        <v>0</v>
      </c>
      <c r="AK27" s="1212">
        <v>0</v>
      </c>
      <c r="AL27" s="1210">
        <v>0</v>
      </c>
      <c r="AM27" s="1217">
        <v>0</v>
      </c>
      <c r="AN27" s="408" t="s">
        <v>520</v>
      </c>
    </row>
    <row r="28" spans="1:43" s="381" customFormat="1" ht="17.25" customHeight="1">
      <c r="A28" s="418"/>
      <c r="B28" s="412" t="s">
        <v>522</v>
      </c>
      <c r="C28" s="1220">
        <v>1</v>
      </c>
      <c r="D28" s="1221">
        <v>0</v>
      </c>
      <c r="E28" s="1221">
        <v>1</v>
      </c>
      <c r="F28" s="1221">
        <v>0</v>
      </c>
      <c r="G28" s="1221">
        <v>0</v>
      </c>
      <c r="H28" s="1221">
        <v>6</v>
      </c>
      <c r="I28" s="1221">
        <v>0</v>
      </c>
      <c r="J28" s="1221">
        <v>1</v>
      </c>
      <c r="K28" s="1221">
        <v>0</v>
      </c>
      <c r="L28" s="1221">
        <v>0</v>
      </c>
      <c r="M28" s="1222">
        <v>1</v>
      </c>
      <c r="N28" s="601">
        <f t="shared" si="0"/>
        <v>10</v>
      </c>
      <c r="O28" s="1223">
        <v>1</v>
      </c>
      <c r="P28" s="1222">
        <v>0</v>
      </c>
      <c r="Q28" s="1223">
        <v>0</v>
      </c>
      <c r="R28" s="1221">
        <v>0</v>
      </c>
      <c r="S28" s="1221">
        <v>0</v>
      </c>
      <c r="T28" s="1221">
        <v>0</v>
      </c>
      <c r="U28" s="1221">
        <v>0</v>
      </c>
      <c r="V28" s="1221">
        <v>0</v>
      </c>
      <c r="W28" s="1221">
        <v>0</v>
      </c>
      <c r="X28" s="1222">
        <v>0</v>
      </c>
      <c r="Y28" s="601">
        <f t="shared" si="1"/>
        <v>1</v>
      </c>
      <c r="Z28" s="1223">
        <v>3</v>
      </c>
      <c r="AA28" s="1221">
        <v>1</v>
      </c>
      <c r="AB28" s="1222">
        <v>1</v>
      </c>
      <c r="AC28" s="1223">
        <v>1</v>
      </c>
      <c r="AD28" s="1221">
        <v>3</v>
      </c>
      <c r="AE28" s="1222">
        <v>1</v>
      </c>
      <c r="AF28" s="1223">
        <v>0</v>
      </c>
      <c r="AG28" s="1221">
        <v>0</v>
      </c>
      <c r="AH28" s="1229">
        <v>0</v>
      </c>
      <c r="AI28" s="1225">
        <v>0</v>
      </c>
      <c r="AJ28" s="1226">
        <v>0</v>
      </c>
      <c r="AK28" s="1223">
        <v>0</v>
      </c>
      <c r="AL28" s="1221">
        <v>0</v>
      </c>
      <c r="AM28" s="1227">
        <v>0</v>
      </c>
      <c r="AN28" s="413" t="s">
        <v>522</v>
      </c>
    </row>
    <row r="29" spans="1:43" s="381" customFormat="1" ht="17.25" customHeight="1" thickBot="1">
      <c r="A29" s="414" t="s">
        <v>523</v>
      </c>
      <c r="B29" s="415"/>
      <c r="C29" s="602">
        <f>SUM(C11:C28)</f>
        <v>18</v>
      </c>
      <c r="D29" s="603">
        <f t="shared" ref="D29:AM29" si="5">SUM(D11:D28)</f>
        <v>2</v>
      </c>
      <c r="E29" s="603">
        <f t="shared" si="5"/>
        <v>18</v>
      </c>
      <c r="F29" s="603">
        <f t="shared" si="5"/>
        <v>7</v>
      </c>
      <c r="G29" s="603">
        <f t="shared" si="5"/>
        <v>23</v>
      </c>
      <c r="H29" s="603">
        <f t="shared" si="5"/>
        <v>368</v>
      </c>
      <c r="I29" s="603">
        <f t="shared" si="5"/>
        <v>0</v>
      </c>
      <c r="J29" s="603">
        <f t="shared" si="5"/>
        <v>19</v>
      </c>
      <c r="K29" s="603">
        <f t="shared" si="5"/>
        <v>4</v>
      </c>
      <c r="L29" s="603">
        <f t="shared" si="5"/>
        <v>2</v>
      </c>
      <c r="M29" s="604">
        <f t="shared" si="5"/>
        <v>46</v>
      </c>
      <c r="N29" s="605">
        <f t="shared" si="0"/>
        <v>507</v>
      </c>
      <c r="O29" s="606">
        <f t="shared" si="5"/>
        <v>26</v>
      </c>
      <c r="P29" s="604">
        <f t="shared" si="5"/>
        <v>0</v>
      </c>
      <c r="Q29" s="606">
        <f t="shared" si="5"/>
        <v>0</v>
      </c>
      <c r="R29" s="603">
        <f t="shared" si="5"/>
        <v>0</v>
      </c>
      <c r="S29" s="603">
        <f t="shared" si="5"/>
        <v>0</v>
      </c>
      <c r="T29" s="603">
        <f t="shared" si="5"/>
        <v>0</v>
      </c>
      <c r="U29" s="603">
        <f t="shared" si="5"/>
        <v>0</v>
      </c>
      <c r="V29" s="603">
        <f t="shared" si="5"/>
        <v>0</v>
      </c>
      <c r="W29" s="603">
        <f t="shared" si="5"/>
        <v>4</v>
      </c>
      <c r="X29" s="604">
        <f t="shared" si="5"/>
        <v>0</v>
      </c>
      <c r="Y29" s="605">
        <f t="shared" si="1"/>
        <v>30</v>
      </c>
      <c r="Z29" s="606">
        <f t="shared" si="5"/>
        <v>54</v>
      </c>
      <c r="AA29" s="603">
        <f t="shared" si="5"/>
        <v>18</v>
      </c>
      <c r="AB29" s="604">
        <f t="shared" si="5"/>
        <v>18</v>
      </c>
      <c r="AC29" s="606">
        <f t="shared" si="5"/>
        <v>18</v>
      </c>
      <c r="AD29" s="603">
        <f>SUM(AD11:AD28)</f>
        <v>53</v>
      </c>
      <c r="AE29" s="604">
        <f t="shared" si="5"/>
        <v>17</v>
      </c>
      <c r="AF29" s="606">
        <f t="shared" si="5"/>
        <v>0</v>
      </c>
      <c r="AG29" s="603">
        <f t="shared" si="5"/>
        <v>0</v>
      </c>
      <c r="AH29" s="613">
        <f t="shared" si="5"/>
        <v>3</v>
      </c>
      <c r="AI29" s="614">
        <f t="shared" si="5"/>
        <v>20</v>
      </c>
      <c r="AJ29" s="605">
        <f t="shared" si="5"/>
        <v>0</v>
      </c>
      <c r="AK29" s="606">
        <f t="shared" si="5"/>
        <v>3</v>
      </c>
      <c r="AL29" s="603">
        <f t="shared" si="5"/>
        <v>0</v>
      </c>
      <c r="AM29" s="612">
        <f t="shared" si="5"/>
        <v>4</v>
      </c>
      <c r="AN29" s="416" t="s">
        <v>742</v>
      </c>
    </row>
    <row r="30" spans="1:43" s="381" customFormat="1" ht="17.25" customHeight="1">
      <c r="A30" s="417" t="s">
        <v>524</v>
      </c>
      <c r="B30" s="407" t="s">
        <v>743</v>
      </c>
      <c r="C30" s="1209">
        <v>1</v>
      </c>
      <c r="D30" s="1210">
        <v>0</v>
      </c>
      <c r="E30" s="1210">
        <v>1</v>
      </c>
      <c r="F30" s="1210">
        <v>1</v>
      </c>
      <c r="G30" s="1210">
        <v>1</v>
      </c>
      <c r="H30" s="1210">
        <v>34</v>
      </c>
      <c r="I30" s="1210">
        <v>0</v>
      </c>
      <c r="J30" s="1210">
        <v>2</v>
      </c>
      <c r="K30" s="1210">
        <v>0</v>
      </c>
      <c r="L30" s="1210">
        <v>0</v>
      </c>
      <c r="M30" s="1211">
        <v>0</v>
      </c>
      <c r="N30" s="599">
        <f t="shared" si="0"/>
        <v>40</v>
      </c>
      <c r="O30" s="1212">
        <v>2</v>
      </c>
      <c r="P30" s="1211">
        <v>0</v>
      </c>
      <c r="Q30" s="1212">
        <v>0</v>
      </c>
      <c r="R30" s="1210">
        <v>1</v>
      </c>
      <c r="S30" s="1210">
        <v>1</v>
      </c>
      <c r="T30" s="1210">
        <v>0</v>
      </c>
      <c r="U30" s="1210">
        <v>0</v>
      </c>
      <c r="V30" s="1210">
        <v>0</v>
      </c>
      <c r="W30" s="1210">
        <v>1</v>
      </c>
      <c r="X30" s="1211">
        <v>3</v>
      </c>
      <c r="Y30" s="599">
        <f t="shared" si="1"/>
        <v>8</v>
      </c>
      <c r="Z30" s="1212">
        <v>2</v>
      </c>
      <c r="AA30" s="1210">
        <v>2</v>
      </c>
      <c r="AB30" s="1211">
        <v>1</v>
      </c>
      <c r="AC30" s="1212">
        <v>1</v>
      </c>
      <c r="AD30" s="1210">
        <v>3</v>
      </c>
      <c r="AE30" s="1211">
        <v>1</v>
      </c>
      <c r="AF30" s="1212">
        <v>0</v>
      </c>
      <c r="AG30" s="1210">
        <v>0</v>
      </c>
      <c r="AH30" s="1228">
        <v>0</v>
      </c>
      <c r="AI30" s="1215">
        <v>1</v>
      </c>
      <c r="AJ30" s="1216">
        <v>0</v>
      </c>
      <c r="AK30" s="1212">
        <v>2</v>
      </c>
      <c r="AL30" s="1210">
        <v>0</v>
      </c>
      <c r="AM30" s="1217">
        <v>1</v>
      </c>
      <c r="AN30" s="408" t="s">
        <v>743</v>
      </c>
    </row>
    <row r="31" spans="1:43" s="381" customFormat="1" ht="17.25" customHeight="1">
      <c r="A31" s="409">
        <v>19</v>
      </c>
      <c r="B31" s="407" t="s">
        <v>533</v>
      </c>
      <c r="C31" s="1209">
        <v>1</v>
      </c>
      <c r="D31" s="1210">
        <v>0</v>
      </c>
      <c r="E31" s="1210">
        <v>1</v>
      </c>
      <c r="F31" s="1210">
        <v>0</v>
      </c>
      <c r="G31" s="1210">
        <v>0</v>
      </c>
      <c r="H31" s="1210">
        <v>15</v>
      </c>
      <c r="I31" s="1210">
        <v>0</v>
      </c>
      <c r="J31" s="1210">
        <v>0</v>
      </c>
      <c r="K31" s="1210">
        <v>1</v>
      </c>
      <c r="L31" s="1210">
        <v>0</v>
      </c>
      <c r="M31" s="1211">
        <v>0</v>
      </c>
      <c r="N31" s="599">
        <f t="shared" si="0"/>
        <v>18</v>
      </c>
      <c r="O31" s="1212">
        <v>1</v>
      </c>
      <c r="P31" s="1211">
        <v>0</v>
      </c>
      <c r="Q31" s="1212">
        <v>0</v>
      </c>
      <c r="R31" s="1210">
        <v>1</v>
      </c>
      <c r="S31" s="1210">
        <v>1</v>
      </c>
      <c r="T31" s="1210">
        <v>0</v>
      </c>
      <c r="U31" s="1210">
        <v>0</v>
      </c>
      <c r="V31" s="1210">
        <v>0</v>
      </c>
      <c r="W31" s="1210">
        <v>1</v>
      </c>
      <c r="X31" s="1211">
        <v>1</v>
      </c>
      <c r="Y31" s="599">
        <f t="shared" si="1"/>
        <v>5</v>
      </c>
      <c r="Z31" s="1212">
        <v>3</v>
      </c>
      <c r="AA31" s="1210">
        <v>1</v>
      </c>
      <c r="AB31" s="1211">
        <v>1</v>
      </c>
      <c r="AC31" s="1212">
        <v>1</v>
      </c>
      <c r="AD31" s="1210">
        <v>3</v>
      </c>
      <c r="AE31" s="1211">
        <v>1</v>
      </c>
      <c r="AF31" s="1212">
        <v>0</v>
      </c>
      <c r="AG31" s="1210">
        <v>0</v>
      </c>
      <c r="AH31" s="1228">
        <v>0</v>
      </c>
      <c r="AI31" s="1215">
        <v>0</v>
      </c>
      <c r="AJ31" s="1216">
        <v>0</v>
      </c>
      <c r="AK31" s="1212">
        <v>0</v>
      </c>
      <c r="AL31" s="1210">
        <v>0</v>
      </c>
      <c r="AM31" s="1217">
        <v>0</v>
      </c>
      <c r="AN31" s="408" t="s">
        <v>533</v>
      </c>
    </row>
    <row r="32" spans="1:43" s="381" customFormat="1" ht="17.25" customHeight="1">
      <c r="A32" s="364" t="s">
        <v>600</v>
      </c>
      <c r="B32" s="407" t="s">
        <v>744</v>
      </c>
      <c r="C32" s="1209">
        <v>1</v>
      </c>
      <c r="D32" s="1210">
        <v>0</v>
      </c>
      <c r="E32" s="1210">
        <v>1</v>
      </c>
      <c r="F32" s="1210">
        <v>1</v>
      </c>
      <c r="G32" s="1210">
        <v>2</v>
      </c>
      <c r="H32" s="1210">
        <v>23</v>
      </c>
      <c r="I32" s="1210">
        <v>0</v>
      </c>
      <c r="J32" s="1210">
        <v>1</v>
      </c>
      <c r="K32" s="1210">
        <v>0</v>
      </c>
      <c r="L32" s="1210">
        <v>0</v>
      </c>
      <c r="M32" s="1211">
        <v>3</v>
      </c>
      <c r="N32" s="599">
        <f t="shared" si="0"/>
        <v>32</v>
      </c>
      <c r="O32" s="1212">
        <v>2</v>
      </c>
      <c r="P32" s="1211">
        <v>0</v>
      </c>
      <c r="Q32" s="1212">
        <v>0</v>
      </c>
      <c r="R32" s="1210">
        <v>0</v>
      </c>
      <c r="S32" s="1210">
        <v>0</v>
      </c>
      <c r="T32" s="1210">
        <v>0</v>
      </c>
      <c r="U32" s="1210">
        <v>0</v>
      </c>
      <c r="V32" s="1210">
        <v>0</v>
      </c>
      <c r="W32" s="1210">
        <v>1</v>
      </c>
      <c r="X32" s="1211">
        <v>0</v>
      </c>
      <c r="Y32" s="599">
        <f t="shared" si="1"/>
        <v>3</v>
      </c>
      <c r="Z32" s="1212">
        <v>3</v>
      </c>
      <c r="AA32" s="1210">
        <v>1</v>
      </c>
      <c r="AB32" s="1211">
        <v>1</v>
      </c>
      <c r="AC32" s="1212">
        <v>1</v>
      </c>
      <c r="AD32" s="1210">
        <v>3</v>
      </c>
      <c r="AE32" s="1211">
        <v>1</v>
      </c>
      <c r="AF32" s="1212">
        <v>0</v>
      </c>
      <c r="AG32" s="1210">
        <v>0</v>
      </c>
      <c r="AH32" s="1228">
        <v>0</v>
      </c>
      <c r="AI32" s="1215">
        <v>2</v>
      </c>
      <c r="AJ32" s="1216">
        <v>0</v>
      </c>
      <c r="AK32" s="1212">
        <v>0</v>
      </c>
      <c r="AL32" s="1210">
        <v>0</v>
      </c>
      <c r="AM32" s="1217">
        <v>0</v>
      </c>
      <c r="AN32" s="408" t="s">
        <v>744</v>
      </c>
    </row>
    <row r="33" spans="1:40" s="381" customFormat="1" ht="17.25" customHeight="1">
      <c r="A33" s="417"/>
      <c r="B33" s="407" t="s">
        <v>745</v>
      </c>
      <c r="C33" s="1209">
        <v>1</v>
      </c>
      <c r="D33" s="1210">
        <v>0</v>
      </c>
      <c r="E33" s="1210">
        <v>1</v>
      </c>
      <c r="F33" s="1210">
        <v>1</v>
      </c>
      <c r="G33" s="1210">
        <v>1</v>
      </c>
      <c r="H33" s="1210">
        <v>25</v>
      </c>
      <c r="I33" s="1210">
        <v>0</v>
      </c>
      <c r="J33" s="1210">
        <v>1</v>
      </c>
      <c r="K33" s="1210">
        <v>0</v>
      </c>
      <c r="L33" s="1210">
        <v>0</v>
      </c>
      <c r="M33" s="1211">
        <v>2</v>
      </c>
      <c r="N33" s="599">
        <f t="shared" si="0"/>
        <v>32</v>
      </c>
      <c r="O33" s="1212">
        <v>2</v>
      </c>
      <c r="P33" s="1211">
        <v>0</v>
      </c>
      <c r="Q33" s="1212">
        <v>0</v>
      </c>
      <c r="R33" s="1210">
        <v>1</v>
      </c>
      <c r="S33" s="1210">
        <v>1</v>
      </c>
      <c r="T33" s="1210">
        <v>0</v>
      </c>
      <c r="U33" s="1210">
        <v>0</v>
      </c>
      <c r="V33" s="1210">
        <v>0</v>
      </c>
      <c r="W33" s="1210">
        <v>1</v>
      </c>
      <c r="X33" s="1211">
        <v>0</v>
      </c>
      <c r="Y33" s="599">
        <f t="shared" si="1"/>
        <v>5</v>
      </c>
      <c r="Z33" s="1212">
        <v>3</v>
      </c>
      <c r="AA33" s="1210">
        <v>1</v>
      </c>
      <c r="AB33" s="1211">
        <v>1</v>
      </c>
      <c r="AC33" s="1212">
        <v>1</v>
      </c>
      <c r="AD33" s="1210">
        <v>3</v>
      </c>
      <c r="AE33" s="1211">
        <v>1</v>
      </c>
      <c r="AF33" s="1212">
        <v>0</v>
      </c>
      <c r="AG33" s="1210">
        <v>0</v>
      </c>
      <c r="AH33" s="1228">
        <v>0</v>
      </c>
      <c r="AI33" s="1215">
        <v>0</v>
      </c>
      <c r="AJ33" s="1216">
        <v>0</v>
      </c>
      <c r="AK33" s="1212">
        <v>0</v>
      </c>
      <c r="AL33" s="1210">
        <v>0</v>
      </c>
      <c r="AM33" s="1217">
        <v>0</v>
      </c>
      <c r="AN33" s="408" t="s">
        <v>745</v>
      </c>
    </row>
    <row r="34" spans="1:40" s="381" customFormat="1" ht="17.25" customHeight="1">
      <c r="A34" s="417"/>
      <c r="B34" s="407" t="s">
        <v>536</v>
      </c>
      <c r="C34" s="1209">
        <v>1</v>
      </c>
      <c r="D34" s="1210">
        <v>0</v>
      </c>
      <c r="E34" s="1210">
        <v>1</v>
      </c>
      <c r="F34" s="1210">
        <v>0</v>
      </c>
      <c r="G34" s="1210">
        <v>0</v>
      </c>
      <c r="H34" s="1210">
        <v>20</v>
      </c>
      <c r="I34" s="1210">
        <v>0</v>
      </c>
      <c r="J34" s="1210">
        <v>1</v>
      </c>
      <c r="K34" s="1210">
        <v>0</v>
      </c>
      <c r="L34" s="1210">
        <v>0</v>
      </c>
      <c r="M34" s="1211">
        <v>3</v>
      </c>
      <c r="N34" s="599">
        <f t="shared" si="0"/>
        <v>26</v>
      </c>
      <c r="O34" s="1212">
        <v>2</v>
      </c>
      <c r="P34" s="1211">
        <v>0</v>
      </c>
      <c r="Q34" s="1212">
        <v>1</v>
      </c>
      <c r="R34" s="1210">
        <v>1</v>
      </c>
      <c r="S34" s="1210">
        <v>1</v>
      </c>
      <c r="T34" s="1210">
        <v>0</v>
      </c>
      <c r="U34" s="1210">
        <v>0</v>
      </c>
      <c r="V34" s="1210">
        <v>0</v>
      </c>
      <c r="W34" s="1210">
        <v>1</v>
      </c>
      <c r="X34" s="1211">
        <v>0</v>
      </c>
      <c r="Y34" s="599">
        <f t="shared" si="1"/>
        <v>6</v>
      </c>
      <c r="Z34" s="1212">
        <v>3</v>
      </c>
      <c r="AA34" s="1210">
        <v>1</v>
      </c>
      <c r="AB34" s="1211">
        <v>1</v>
      </c>
      <c r="AC34" s="1212">
        <v>1</v>
      </c>
      <c r="AD34" s="1210">
        <v>3</v>
      </c>
      <c r="AE34" s="1211">
        <v>1</v>
      </c>
      <c r="AF34" s="1212">
        <v>0</v>
      </c>
      <c r="AG34" s="1210">
        <v>0</v>
      </c>
      <c r="AH34" s="1228">
        <v>0</v>
      </c>
      <c r="AI34" s="1215">
        <v>2</v>
      </c>
      <c r="AJ34" s="1216">
        <v>0</v>
      </c>
      <c r="AK34" s="1212">
        <v>0</v>
      </c>
      <c r="AL34" s="1210">
        <v>0</v>
      </c>
      <c r="AM34" s="1217">
        <v>0</v>
      </c>
      <c r="AN34" s="408" t="s">
        <v>536</v>
      </c>
    </row>
    <row r="35" spans="1:40" s="381" customFormat="1" ht="17.25" customHeight="1">
      <c r="A35" s="417"/>
      <c r="B35" s="407" t="s">
        <v>538</v>
      </c>
      <c r="C35" s="1209">
        <v>1</v>
      </c>
      <c r="D35" s="1210">
        <v>0</v>
      </c>
      <c r="E35" s="1210">
        <v>1</v>
      </c>
      <c r="F35" s="1210">
        <v>0</v>
      </c>
      <c r="G35" s="1210">
        <v>1</v>
      </c>
      <c r="H35" s="1210">
        <v>7</v>
      </c>
      <c r="I35" s="1210">
        <v>0</v>
      </c>
      <c r="J35" s="1210">
        <v>1</v>
      </c>
      <c r="K35" s="1210">
        <v>0</v>
      </c>
      <c r="L35" s="1210">
        <v>0</v>
      </c>
      <c r="M35" s="1211">
        <v>0</v>
      </c>
      <c r="N35" s="599">
        <f t="shared" si="0"/>
        <v>11</v>
      </c>
      <c r="O35" s="1212">
        <v>1</v>
      </c>
      <c r="P35" s="1211">
        <v>0</v>
      </c>
      <c r="Q35" s="1212">
        <v>0</v>
      </c>
      <c r="R35" s="1210">
        <v>0</v>
      </c>
      <c r="S35" s="1210">
        <v>1</v>
      </c>
      <c r="T35" s="1210">
        <v>0</v>
      </c>
      <c r="U35" s="1210">
        <v>0</v>
      </c>
      <c r="V35" s="1210">
        <v>0</v>
      </c>
      <c r="W35" s="1210">
        <v>1</v>
      </c>
      <c r="X35" s="1211">
        <v>0</v>
      </c>
      <c r="Y35" s="599">
        <f t="shared" si="1"/>
        <v>3</v>
      </c>
      <c r="Z35" s="1212">
        <v>3</v>
      </c>
      <c r="AA35" s="1210">
        <v>1</v>
      </c>
      <c r="AB35" s="1211">
        <v>1</v>
      </c>
      <c r="AC35" s="1212">
        <v>1</v>
      </c>
      <c r="AD35" s="1210">
        <v>0</v>
      </c>
      <c r="AE35" s="1211">
        <v>1</v>
      </c>
      <c r="AF35" s="1212">
        <v>0</v>
      </c>
      <c r="AG35" s="1210">
        <v>0</v>
      </c>
      <c r="AH35" s="1228">
        <v>0</v>
      </c>
      <c r="AI35" s="1215">
        <v>0</v>
      </c>
      <c r="AJ35" s="1216">
        <v>0</v>
      </c>
      <c r="AK35" s="1212">
        <v>0</v>
      </c>
      <c r="AL35" s="1210">
        <v>0</v>
      </c>
      <c r="AM35" s="1217">
        <v>0</v>
      </c>
      <c r="AN35" s="408" t="s">
        <v>538</v>
      </c>
    </row>
    <row r="36" spans="1:40" s="381" customFormat="1" ht="17.25" customHeight="1">
      <c r="A36" s="417"/>
      <c r="B36" s="407" t="s">
        <v>530</v>
      </c>
      <c r="C36" s="1209">
        <v>1</v>
      </c>
      <c r="D36" s="1210">
        <v>0</v>
      </c>
      <c r="E36" s="1210">
        <v>1</v>
      </c>
      <c r="F36" s="1210">
        <v>0</v>
      </c>
      <c r="G36" s="1210">
        <v>0</v>
      </c>
      <c r="H36" s="1210">
        <v>17</v>
      </c>
      <c r="I36" s="1210">
        <v>0</v>
      </c>
      <c r="J36" s="1210">
        <v>1</v>
      </c>
      <c r="K36" s="1210">
        <v>0</v>
      </c>
      <c r="L36" s="1210">
        <v>0</v>
      </c>
      <c r="M36" s="1211">
        <v>0</v>
      </c>
      <c r="N36" s="599">
        <f t="shared" si="0"/>
        <v>20</v>
      </c>
      <c r="O36" s="1212">
        <v>1</v>
      </c>
      <c r="P36" s="1211">
        <v>1</v>
      </c>
      <c r="Q36" s="1212">
        <v>0</v>
      </c>
      <c r="R36" s="1210">
        <v>1</v>
      </c>
      <c r="S36" s="1210">
        <v>1</v>
      </c>
      <c r="T36" s="1210">
        <v>0</v>
      </c>
      <c r="U36" s="1210">
        <v>0</v>
      </c>
      <c r="V36" s="1210">
        <v>4</v>
      </c>
      <c r="W36" s="1210">
        <v>1</v>
      </c>
      <c r="X36" s="1211">
        <v>0</v>
      </c>
      <c r="Y36" s="599">
        <f t="shared" si="1"/>
        <v>9</v>
      </c>
      <c r="Z36" s="1212">
        <v>3</v>
      </c>
      <c r="AA36" s="1210">
        <v>1</v>
      </c>
      <c r="AB36" s="1211">
        <v>1</v>
      </c>
      <c r="AC36" s="1212">
        <v>1</v>
      </c>
      <c r="AD36" s="1210">
        <v>3</v>
      </c>
      <c r="AE36" s="1211">
        <v>1</v>
      </c>
      <c r="AF36" s="1212">
        <v>0</v>
      </c>
      <c r="AG36" s="1210">
        <v>0</v>
      </c>
      <c r="AH36" s="1228">
        <v>0</v>
      </c>
      <c r="AI36" s="1215">
        <v>0</v>
      </c>
      <c r="AJ36" s="1216">
        <v>0</v>
      </c>
      <c r="AK36" s="1212">
        <v>0</v>
      </c>
      <c r="AL36" s="1210">
        <v>0</v>
      </c>
      <c r="AM36" s="1217">
        <v>0</v>
      </c>
      <c r="AN36" s="408" t="s">
        <v>530</v>
      </c>
    </row>
    <row r="37" spans="1:40" s="381" customFormat="1" ht="17.25" customHeight="1">
      <c r="A37" s="417"/>
      <c r="B37" s="407" t="s">
        <v>788</v>
      </c>
      <c r="C37" s="1209">
        <v>1</v>
      </c>
      <c r="D37" s="1210">
        <v>0</v>
      </c>
      <c r="E37" s="1210">
        <v>1</v>
      </c>
      <c r="F37" s="1210">
        <v>0</v>
      </c>
      <c r="G37" s="1210">
        <v>0</v>
      </c>
      <c r="H37" s="1210">
        <v>8</v>
      </c>
      <c r="I37" s="1210">
        <v>0</v>
      </c>
      <c r="J37" s="1210">
        <v>1</v>
      </c>
      <c r="K37" s="1210">
        <v>0</v>
      </c>
      <c r="L37" s="1210">
        <v>1</v>
      </c>
      <c r="M37" s="1211">
        <v>0</v>
      </c>
      <c r="N37" s="599">
        <f t="shared" si="0"/>
        <v>12</v>
      </c>
      <c r="O37" s="1212">
        <v>0</v>
      </c>
      <c r="P37" s="1211">
        <v>0</v>
      </c>
      <c r="Q37" s="1212">
        <v>0</v>
      </c>
      <c r="R37" s="1210">
        <v>0</v>
      </c>
      <c r="S37" s="1210">
        <v>0</v>
      </c>
      <c r="T37" s="1210">
        <v>0</v>
      </c>
      <c r="U37" s="1210">
        <v>0</v>
      </c>
      <c r="V37" s="1210">
        <v>0</v>
      </c>
      <c r="W37" s="1210">
        <v>0</v>
      </c>
      <c r="X37" s="1211">
        <v>0</v>
      </c>
      <c r="Y37" s="599">
        <f t="shared" si="1"/>
        <v>0</v>
      </c>
      <c r="Z37" s="1212">
        <v>3</v>
      </c>
      <c r="AA37" s="1210">
        <v>1</v>
      </c>
      <c r="AB37" s="1211">
        <v>1</v>
      </c>
      <c r="AC37" s="1212">
        <v>1</v>
      </c>
      <c r="AD37" s="1210">
        <v>0</v>
      </c>
      <c r="AE37" s="1211">
        <v>1</v>
      </c>
      <c r="AF37" s="1212">
        <v>0</v>
      </c>
      <c r="AG37" s="1210">
        <v>0</v>
      </c>
      <c r="AH37" s="1228">
        <v>0</v>
      </c>
      <c r="AI37" s="1215">
        <v>0</v>
      </c>
      <c r="AJ37" s="1216">
        <v>0</v>
      </c>
      <c r="AK37" s="1212">
        <v>1</v>
      </c>
      <c r="AL37" s="1210">
        <v>0</v>
      </c>
      <c r="AM37" s="1217">
        <v>0</v>
      </c>
      <c r="AN37" s="408" t="s">
        <v>788</v>
      </c>
    </row>
    <row r="38" spans="1:40" s="381" customFormat="1" ht="17.25" customHeight="1">
      <c r="A38" s="417"/>
      <c r="B38" s="407" t="s">
        <v>747</v>
      </c>
      <c r="C38" s="1209">
        <v>1</v>
      </c>
      <c r="D38" s="1210">
        <v>0</v>
      </c>
      <c r="E38" s="1210">
        <v>1</v>
      </c>
      <c r="F38" s="1210">
        <v>0</v>
      </c>
      <c r="G38" s="1210">
        <v>0</v>
      </c>
      <c r="H38" s="1210">
        <v>24</v>
      </c>
      <c r="I38" s="1210">
        <v>0</v>
      </c>
      <c r="J38" s="1210">
        <v>1</v>
      </c>
      <c r="K38" s="1210">
        <v>0</v>
      </c>
      <c r="L38" s="1210">
        <v>1</v>
      </c>
      <c r="M38" s="1211">
        <v>2</v>
      </c>
      <c r="N38" s="599">
        <f t="shared" si="0"/>
        <v>30</v>
      </c>
      <c r="O38" s="1212">
        <v>2</v>
      </c>
      <c r="P38" s="1211">
        <v>0</v>
      </c>
      <c r="Q38" s="1212">
        <v>0</v>
      </c>
      <c r="R38" s="1210">
        <v>1</v>
      </c>
      <c r="S38" s="1210">
        <v>1</v>
      </c>
      <c r="T38" s="1210">
        <v>0</v>
      </c>
      <c r="U38" s="1210">
        <v>0</v>
      </c>
      <c r="V38" s="1210">
        <v>0</v>
      </c>
      <c r="W38" s="1210">
        <v>1</v>
      </c>
      <c r="X38" s="1211">
        <v>0</v>
      </c>
      <c r="Y38" s="599">
        <f t="shared" si="1"/>
        <v>5</v>
      </c>
      <c r="Z38" s="1212">
        <v>3</v>
      </c>
      <c r="AA38" s="1210">
        <v>1</v>
      </c>
      <c r="AB38" s="1211">
        <v>1</v>
      </c>
      <c r="AC38" s="1212">
        <v>1</v>
      </c>
      <c r="AD38" s="1210">
        <v>3</v>
      </c>
      <c r="AE38" s="1211">
        <v>1</v>
      </c>
      <c r="AF38" s="1212">
        <v>0</v>
      </c>
      <c r="AG38" s="1210">
        <v>0</v>
      </c>
      <c r="AH38" s="1228">
        <v>0</v>
      </c>
      <c r="AI38" s="1215">
        <v>1</v>
      </c>
      <c r="AJ38" s="1216">
        <v>0</v>
      </c>
      <c r="AK38" s="1212">
        <v>0</v>
      </c>
      <c r="AL38" s="1210">
        <v>0</v>
      </c>
      <c r="AM38" s="1217">
        <v>0</v>
      </c>
      <c r="AN38" s="408" t="s">
        <v>747</v>
      </c>
    </row>
    <row r="39" spans="1:40" s="422" customFormat="1" ht="17.25" customHeight="1">
      <c r="A39" s="419"/>
      <c r="B39" s="420" t="s">
        <v>542</v>
      </c>
      <c r="C39" s="1230">
        <v>0</v>
      </c>
      <c r="D39" s="1231">
        <v>0</v>
      </c>
      <c r="E39" s="1231">
        <v>1</v>
      </c>
      <c r="F39" s="1231">
        <v>0</v>
      </c>
      <c r="G39" s="1231">
        <v>0</v>
      </c>
      <c r="H39" s="1231">
        <v>4</v>
      </c>
      <c r="I39" s="1231">
        <v>0</v>
      </c>
      <c r="J39" s="1231">
        <v>0</v>
      </c>
      <c r="K39" s="1231">
        <v>0</v>
      </c>
      <c r="L39" s="1231">
        <v>0</v>
      </c>
      <c r="M39" s="1232">
        <v>2</v>
      </c>
      <c r="N39" s="615">
        <f t="shared" si="0"/>
        <v>7</v>
      </c>
      <c r="O39" s="1233">
        <v>0</v>
      </c>
      <c r="P39" s="1232">
        <v>0</v>
      </c>
      <c r="Q39" s="1212">
        <v>0</v>
      </c>
      <c r="R39" s="1210">
        <v>0</v>
      </c>
      <c r="S39" s="1210">
        <v>0</v>
      </c>
      <c r="T39" s="1210">
        <v>0</v>
      </c>
      <c r="U39" s="1210">
        <v>0</v>
      </c>
      <c r="V39" s="1210">
        <v>0</v>
      </c>
      <c r="W39" s="1210">
        <v>0</v>
      </c>
      <c r="X39" s="1211">
        <v>0</v>
      </c>
      <c r="Y39" s="615">
        <f t="shared" si="1"/>
        <v>0</v>
      </c>
      <c r="Z39" s="1233">
        <v>0</v>
      </c>
      <c r="AA39" s="1231">
        <v>0</v>
      </c>
      <c r="AB39" s="1232">
        <v>0</v>
      </c>
      <c r="AC39" s="1233">
        <v>1</v>
      </c>
      <c r="AD39" s="1231">
        <v>0</v>
      </c>
      <c r="AE39" s="1232">
        <v>1</v>
      </c>
      <c r="AF39" s="1233">
        <v>0</v>
      </c>
      <c r="AG39" s="1231">
        <v>0</v>
      </c>
      <c r="AH39" s="1234">
        <v>0</v>
      </c>
      <c r="AI39" s="1235">
        <v>0</v>
      </c>
      <c r="AJ39" s="1236">
        <v>0</v>
      </c>
      <c r="AK39" s="1233">
        <v>0</v>
      </c>
      <c r="AL39" s="1231">
        <v>0</v>
      </c>
      <c r="AM39" s="1237">
        <v>0</v>
      </c>
      <c r="AN39" s="421" t="s">
        <v>542</v>
      </c>
    </row>
    <row r="40" spans="1:40" s="381" customFormat="1" ht="17.25" customHeight="1">
      <c r="A40" s="417"/>
      <c r="B40" s="407" t="s">
        <v>12</v>
      </c>
      <c r="C40" s="1209">
        <v>1</v>
      </c>
      <c r="D40" s="1210">
        <v>0</v>
      </c>
      <c r="E40" s="1210">
        <v>1</v>
      </c>
      <c r="F40" s="1210">
        <v>0</v>
      </c>
      <c r="G40" s="1210">
        <v>1</v>
      </c>
      <c r="H40" s="1210">
        <v>6</v>
      </c>
      <c r="I40" s="1210">
        <v>0</v>
      </c>
      <c r="J40" s="1210">
        <v>0</v>
      </c>
      <c r="K40" s="1210">
        <v>0</v>
      </c>
      <c r="L40" s="1210">
        <v>0</v>
      </c>
      <c r="M40" s="1211">
        <v>1</v>
      </c>
      <c r="N40" s="599">
        <f t="shared" si="0"/>
        <v>10</v>
      </c>
      <c r="O40" s="1212">
        <v>2</v>
      </c>
      <c r="P40" s="1211">
        <v>0</v>
      </c>
      <c r="Q40" s="1212">
        <v>0</v>
      </c>
      <c r="R40" s="1210">
        <v>1</v>
      </c>
      <c r="S40" s="1210">
        <v>1</v>
      </c>
      <c r="T40" s="1210">
        <v>0</v>
      </c>
      <c r="U40" s="1210">
        <v>0</v>
      </c>
      <c r="V40" s="1210">
        <v>0</v>
      </c>
      <c r="W40" s="1210">
        <v>1</v>
      </c>
      <c r="X40" s="1211">
        <v>0</v>
      </c>
      <c r="Y40" s="599">
        <f t="shared" si="1"/>
        <v>5</v>
      </c>
      <c r="Z40" s="1212">
        <v>3</v>
      </c>
      <c r="AA40" s="1210">
        <v>1</v>
      </c>
      <c r="AB40" s="1211">
        <v>1</v>
      </c>
      <c r="AC40" s="1212">
        <v>1</v>
      </c>
      <c r="AD40" s="1210">
        <v>3</v>
      </c>
      <c r="AE40" s="1211">
        <v>1</v>
      </c>
      <c r="AF40" s="1212">
        <v>0</v>
      </c>
      <c r="AG40" s="1210">
        <v>0</v>
      </c>
      <c r="AH40" s="1228">
        <v>0</v>
      </c>
      <c r="AI40" s="1215">
        <v>1</v>
      </c>
      <c r="AJ40" s="1216">
        <v>0</v>
      </c>
      <c r="AK40" s="1212">
        <v>0</v>
      </c>
      <c r="AL40" s="1210">
        <v>0</v>
      </c>
      <c r="AM40" s="1217">
        <v>0</v>
      </c>
      <c r="AN40" s="408" t="s">
        <v>12</v>
      </c>
    </row>
    <row r="41" spans="1:40" s="381" customFormat="1" ht="17.25" customHeight="1">
      <c r="A41" s="417"/>
      <c r="B41" s="407" t="s">
        <v>545</v>
      </c>
      <c r="C41" s="1209">
        <v>1</v>
      </c>
      <c r="D41" s="1210">
        <v>0</v>
      </c>
      <c r="E41" s="1210">
        <v>1</v>
      </c>
      <c r="F41" s="1210">
        <v>0</v>
      </c>
      <c r="G41" s="1210">
        <v>1</v>
      </c>
      <c r="H41" s="1210">
        <v>14</v>
      </c>
      <c r="I41" s="1210">
        <v>0</v>
      </c>
      <c r="J41" s="1210">
        <v>1</v>
      </c>
      <c r="K41" s="1210">
        <v>0</v>
      </c>
      <c r="L41" s="1210">
        <v>0</v>
      </c>
      <c r="M41" s="1211">
        <v>1</v>
      </c>
      <c r="N41" s="599">
        <f t="shared" si="0"/>
        <v>19</v>
      </c>
      <c r="O41" s="1212">
        <v>1</v>
      </c>
      <c r="P41" s="1211">
        <v>0</v>
      </c>
      <c r="Q41" s="1212">
        <v>0</v>
      </c>
      <c r="R41" s="1210">
        <v>1</v>
      </c>
      <c r="S41" s="1210">
        <v>1</v>
      </c>
      <c r="T41" s="1210">
        <v>0</v>
      </c>
      <c r="U41" s="1210">
        <v>0</v>
      </c>
      <c r="V41" s="1210">
        <v>0</v>
      </c>
      <c r="W41" s="1210">
        <v>1</v>
      </c>
      <c r="X41" s="1211">
        <v>0</v>
      </c>
      <c r="Y41" s="599">
        <f t="shared" si="1"/>
        <v>4</v>
      </c>
      <c r="Z41" s="1212">
        <v>1</v>
      </c>
      <c r="AA41" s="1210">
        <v>1</v>
      </c>
      <c r="AB41" s="1211">
        <v>1</v>
      </c>
      <c r="AC41" s="1212">
        <v>1</v>
      </c>
      <c r="AD41" s="1210">
        <v>0</v>
      </c>
      <c r="AE41" s="1211">
        <v>1</v>
      </c>
      <c r="AF41" s="1212">
        <v>0</v>
      </c>
      <c r="AG41" s="1210">
        <v>0</v>
      </c>
      <c r="AH41" s="1228">
        <v>0</v>
      </c>
      <c r="AI41" s="1215">
        <v>0</v>
      </c>
      <c r="AJ41" s="1216">
        <v>0</v>
      </c>
      <c r="AK41" s="1212">
        <v>0</v>
      </c>
      <c r="AL41" s="1210">
        <v>0</v>
      </c>
      <c r="AM41" s="1217">
        <v>0</v>
      </c>
      <c r="AN41" s="408" t="s">
        <v>545</v>
      </c>
    </row>
    <row r="42" spans="1:40" s="381" customFormat="1" ht="17.25" customHeight="1">
      <c r="A42" s="417"/>
      <c r="B42" s="407" t="s">
        <v>547</v>
      </c>
      <c r="C42" s="1209">
        <v>1</v>
      </c>
      <c r="D42" s="1210">
        <v>0</v>
      </c>
      <c r="E42" s="1210">
        <v>1</v>
      </c>
      <c r="F42" s="1210">
        <v>0</v>
      </c>
      <c r="G42" s="1210">
        <v>0</v>
      </c>
      <c r="H42" s="1210">
        <v>10</v>
      </c>
      <c r="I42" s="1210">
        <v>0</v>
      </c>
      <c r="J42" s="1210">
        <v>1</v>
      </c>
      <c r="K42" s="1210">
        <v>0</v>
      </c>
      <c r="L42" s="1210">
        <v>0</v>
      </c>
      <c r="M42" s="1211">
        <v>1</v>
      </c>
      <c r="N42" s="599">
        <f t="shared" si="0"/>
        <v>14</v>
      </c>
      <c r="O42" s="1212">
        <v>1</v>
      </c>
      <c r="P42" s="1211">
        <v>0</v>
      </c>
      <c r="Q42" s="1212">
        <v>0</v>
      </c>
      <c r="R42" s="1210">
        <v>0</v>
      </c>
      <c r="S42" s="1210">
        <v>1</v>
      </c>
      <c r="T42" s="1210">
        <v>0</v>
      </c>
      <c r="U42" s="1210">
        <v>0</v>
      </c>
      <c r="V42" s="1210">
        <v>0</v>
      </c>
      <c r="W42" s="1210">
        <v>1</v>
      </c>
      <c r="X42" s="1211">
        <v>0</v>
      </c>
      <c r="Y42" s="599">
        <f t="shared" si="1"/>
        <v>3</v>
      </c>
      <c r="Z42" s="1212">
        <v>3</v>
      </c>
      <c r="AA42" s="1210">
        <v>1</v>
      </c>
      <c r="AB42" s="1211">
        <v>1</v>
      </c>
      <c r="AC42" s="1212">
        <v>1</v>
      </c>
      <c r="AD42" s="1210">
        <v>3</v>
      </c>
      <c r="AE42" s="1211">
        <v>1</v>
      </c>
      <c r="AF42" s="1212">
        <v>0</v>
      </c>
      <c r="AG42" s="1210">
        <v>0</v>
      </c>
      <c r="AH42" s="1228">
        <v>0</v>
      </c>
      <c r="AI42" s="1215">
        <v>0</v>
      </c>
      <c r="AJ42" s="1216">
        <v>0</v>
      </c>
      <c r="AK42" s="1212">
        <v>0</v>
      </c>
      <c r="AL42" s="1210">
        <v>0</v>
      </c>
      <c r="AM42" s="1217">
        <v>0</v>
      </c>
      <c r="AN42" s="408" t="s">
        <v>547</v>
      </c>
    </row>
    <row r="43" spans="1:40" s="381" customFormat="1" ht="17.25" customHeight="1" thickBot="1">
      <c r="A43" s="423"/>
      <c r="B43" s="424" t="s">
        <v>749</v>
      </c>
      <c r="C43" s="1238">
        <v>1</v>
      </c>
      <c r="D43" s="1239">
        <v>0</v>
      </c>
      <c r="E43" s="1239">
        <v>1</v>
      </c>
      <c r="F43" s="1239">
        <v>0</v>
      </c>
      <c r="G43" s="1239">
        <v>2</v>
      </c>
      <c r="H43" s="1239">
        <v>9</v>
      </c>
      <c r="I43" s="1239">
        <v>0</v>
      </c>
      <c r="J43" s="1239">
        <v>1</v>
      </c>
      <c r="K43" s="1239">
        <v>0</v>
      </c>
      <c r="L43" s="1239">
        <v>0</v>
      </c>
      <c r="M43" s="1240">
        <v>0</v>
      </c>
      <c r="N43" s="605">
        <f t="shared" si="0"/>
        <v>14</v>
      </c>
      <c r="O43" s="1241">
        <v>2</v>
      </c>
      <c r="P43" s="1240">
        <v>0</v>
      </c>
      <c r="Q43" s="1241">
        <v>0</v>
      </c>
      <c r="R43" s="1239">
        <v>0</v>
      </c>
      <c r="S43" s="1239">
        <v>1</v>
      </c>
      <c r="T43" s="1239">
        <v>0</v>
      </c>
      <c r="U43" s="1239">
        <v>0</v>
      </c>
      <c r="V43" s="1239">
        <v>0</v>
      </c>
      <c r="W43" s="1239">
        <v>1</v>
      </c>
      <c r="X43" s="1240">
        <v>0</v>
      </c>
      <c r="Y43" s="605">
        <f t="shared" si="1"/>
        <v>4</v>
      </c>
      <c r="Z43" s="1241">
        <v>3</v>
      </c>
      <c r="AA43" s="1239">
        <v>1</v>
      </c>
      <c r="AB43" s="1240">
        <v>1</v>
      </c>
      <c r="AC43" s="1241">
        <v>1</v>
      </c>
      <c r="AD43" s="1239">
        <v>3</v>
      </c>
      <c r="AE43" s="1240">
        <v>1</v>
      </c>
      <c r="AF43" s="1241">
        <v>0</v>
      </c>
      <c r="AG43" s="1239">
        <v>0</v>
      </c>
      <c r="AH43" s="1242">
        <v>0</v>
      </c>
      <c r="AI43" s="1243">
        <v>0</v>
      </c>
      <c r="AJ43" s="1244">
        <v>0</v>
      </c>
      <c r="AK43" s="1241">
        <v>0</v>
      </c>
      <c r="AL43" s="1245">
        <v>0</v>
      </c>
      <c r="AM43" s="1246">
        <v>0</v>
      </c>
      <c r="AN43" s="425" t="s">
        <v>749</v>
      </c>
    </row>
    <row r="44" spans="1:40" s="381" customFormat="1" ht="17.25" customHeight="1">
      <c r="A44" s="426"/>
      <c r="B44" s="380" t="s">
        <v>551</v>
      </c>
      <c r="C44" s="1247">
        <v>1</v>
      </c>
      <c r="D44" s="1248">
        <v>0</v>
      </c>
      <c r="E44" s="1248">
        <v>1</v>
      </c>
      <c r="F44" s="1248">
        <v>0</v>
      </c>
      <c r="G44" s="1248">
        <v>0</v>
      </c>
      <c r="H44" s="1248">
        <v>6</v>
      </c>
      <c r="I44" s="1248">
        <v>0</v>
      </c>
      <c r="J44" s="1248">
        <v>0</v>
      </c>
      <c r="K44" s="1248">
        <v>1</v>
      </c>
      <c r="L44" s="1248">
        <v>0</v>
      </c>
      <c r="M44" s="1249">
        <v>0</v>
      </c>
      <c r="N44" s="616">
        <f t="shared" si="0"/>
        <v>9</v>
      </c>
      <c r="O44" s="1250">
        <v>0</v>
      </c>
      <c r="P44" s="1249">
        <v>0</v>
      </c>
      <c r="Q44" s="1250">
        <v>0</v>
      </c>
      <c r="R44" s="1248">
        <v>0</v>
      </c>
      <c r="S44" s="1248">
        <v>0</v>
      </c>
      <c r="T44" s="1248">
        <v>0</v>
      </c>
      <c r="U44" s="1248">
        <v>0</v>
      </c>
      <c r="V44" s="1248">
        <v>0</v>
      </c>
      <c r="W44" s="1248">
        <v>0</v>
      </c>
      <c r="X44" s="1249">
        <v>0</v>
      </c>
      <c r="Y44" s="616">
        <f t="shared" si="1"/>
        <v>0</v>
      </c>
      <c r="Z44" s="1250">
        <v>1</v>
      </c>
      <c r="AA44" s="1248">
        <v>1</v>
      </c>
      <c r="AB44" s="1249">
        <v>1</v>
      </c>
      <c r="AC44" s="1250">
        <v>1</v>
      </c>
      <c r="AD44" s="1248">
        <v>2</v>
      </c>
      <c r="AE44" s="1249">
        <v>1</v>
      </c>
      <c r="AF44" s="1250">
        <v>0</v>
      </c>
      <c r="AG44" s="1248">
        <v>0</v>
      </c>
      <c r="AH44" s="1251">
        <v>0</v>
      </c>
      <c r="AI44" s="1252">
        <v>0</v>
      </c>
      <c r="AJ44" s="1253">
        <v>0</v>
      </c>
      <c r="AK44" s="1250">
        <v>0</v>
      </c>
      <c r="AL44" s="1254">
        <v>0</v>
      </c>
      <c r="AM44" s="1255">
        <v>0</v>
      </c>
      <c r="AN44" s="427" t="s">
        <v>551</v>
      </c>
    </row>
    <row r="45" spans="1:40" s="381" customFormat="1" ht="17.25" customHeight="1">
      <c r="A45" s="417"/>
      <c r="B45" s="407" t="s">
        <v>552</v>
      </c>
      <c r="C45" s="1209">
        <v>1</v>
      </c>
      <c r="D45" s="1210">
        <v>0</v>
      </c>
      <c r="E45" s="1210">
        <v>1</v>
      </c>
      <c r="F45" s="1210">
        <v>0</v>
      </c>
      <c r="G45" s="1210">
        <v>0</v>
      </c>
      <c r="H45" s="1210">
        <v>4</v>
      </c>
      <c r="I45" s="1210">
        <v>0</v>
      </c>
      <c r="J45" s="1210">
        <v>1</v>
      </c>
      <c r="K45" s="1210">
        <v>0</v>
      </c>
      <c r="L45" s="1210">
        <v>0</v>
      </c>
      <c r="M45" s="1211">
        <v>0</v>
      </c>
      <c r="N45" s="599">
        <f t="shared" si="0"/>
        <v>7</v>
      </c>
      <c r="O45" s="1212">
        <v>0</v>
      </c>
      <c r="P45" s="1211">
        <v>0</v>
      </c>
      <c r="Q45" s="1212">
        <v>0</v>
      </c>
      <c r="R45" s="1210">
        <v>0</v>
      </c>
      <c r="S45" s="1210">
        <v>0</v>
      </c>
      <c r="T45" s="1210">
        <v>0</v>
      </c>
      <c r="U45" s="1210">
        <v>0</v>
      </c>
      <c r="V45" s="1210">
        <v>0</v>
      </c>
      <c r="W45" s="1210">
        <v>0</v>
      </c>
      <c r="X45" s="1211">
        <v>0</v>
      </c>
      <c r="Y45" s="599">
        <f t="shared" si="1"/>
        <v>0</v>
      </c>
      <c r="Z45" s="1212">
        <v>3</v>
      </c>
      <c r="AA45" s="1210">
        <v>1</v>
      </c>
      <c r="AB45" s="1211">
        <v>1</v>
      </c>
      <c r="AC45" s="1212">
        <v>1</v>
      </c>
      <c r="AD45" s="1210">
        <v>0</v>
      </c>
      <c r="AE45" s="1211">
        <v>1</v>
      </c>
      <c r="AF45" s="1212">
        <v>0</v>
      </c>
      <c r="AG45" s="1210">
        <v>0</v>
      </c>
      <c r="AH45" s="1228">
        <v>0</v>
      </c>
      <c r="AI45" s="1215">
        <v>0</v>
      </c>
      <c r="AJ45" s="1216">
        <v>0</v>
      </c>
      <c r="AK45" s="1212">
        <v>0</v>
      </c>
      <c r="AL45" s="1256">
        <v>0</v>
      </c>
      <c r="AM45" s="1217">
        <v>0</v>
      </c>
      <c r="AN45" s="408" t="s">
        <v>552</v>
      </c>
    </row>
    <row r="46" spans="1:40" s="381" customFormat="1" ht="17.25" customHeight="1">
      <c r="A46" s="417"/>
      <c r="B46" s="407" t="s">
        <v>789</v>
      </c>
      <c r="C46" s="1209">
        <v>1</v>
      </c>
      <c r="D46" s="1210">
        <v>0</v>
      </c>
      <c r="E46" s="1210">
        <v>1</v>
      </c>
      <c r="F46" s="1210">
        <v>0</v>
      </c>
      <c r="G46" s="1210">
        <v>1</v>
      </c>
      <c r="H46" s="1210">
        <v>13</v>
      </c>
      <c r="I46" s="1210">
        <v>0</v>
      </c>
      <c r="J46" s="1210">
        <v>1</v>
      </c>
      <c r="K46" s="1210">
        <v>0</v>
      </c>
      <c r="L46" s="1210">
        <v>0</v>
      </c>
      <c r="M46" s="1211">
        <v>1</v>
      </c>
      <c r="N46" s="599">
        <f>SUM(C46:M46)</f>
        <v>18</v>
      </c>
      <c r="O46" s="1212">
        <v>2</v>
      </c>
      <c r="P46" s="1211">
        <v>0</v>
      </c>
      <c r="Q46" s="1212">
        <v>0</v>
      </c>
      <c r="R46" s="1210">
        <v>1</v>
      </c>
      <c r="S46" s="1210">
        <v>1</v>
      </c>
      <c r="T46" s="1210">
        <v>0</v>
      </c>
      <c r="U46" s="1210">
        <v>0</v>
      </c>
      <c r="V46" s="1210">
        <v>0</v>
      </c>
      <c r="W46" s="1210">
        <v>1</v>
      </c>
      <c r="X46" s="1211">
        <v>0</v>
      </c>
      <c r="Y46" s="599">
        <f>SUM(O46:X46)</f>
        <v>5</v>
      </c>
      <c r="Z46" s="1212">
        <v>3</v>
      </c>
      <c r="AA46" s="1210">
        <v>1</v>
      </c>
      <c r="AB46" s="1211">
        <v>1</v>
      </c>
      <c r="AC46" s="1212">
        <v>1</v>
      </c>
      <c r="AD46" s="1210">
        <v>3</v>
      </c>
      <c r="AE46" s="1211">
        <v>1</v>
      </c>
      <c r="AF46" s="1212">
        <v>0</v>
      </c>
      <c r="AG46" s="1210">
        <v>0</v>
      </c>
      <c r="AH46" s="1228">
        <v>0</v>
      </c>
      <c r="AI46" s="1215">
        <v>0</v>
      </c>
      <c r="AJ46" s="1216">
        <v>0</v>
      </c>
      <c r="AK46" s="1212">
        <v>0</v>
      </c>
      <c r="AL46" s="1256">
        <v>0</v>
      </c>
      <c r="AM46" s="1217">
        <v>0</v>
      </c>
      <c r="AN46" s="408" t="s">
        <v>789</v>
      </c>
    </row>
    <row r="47" spans="1:40" s="381" customFormat="1" ht="17.25" customHeight="1">
      <c r="A47" s="417"/>
      <c r="B47" s="407" t="s">
        <v>751</v>
      </c>
      <c r="C47" s="1209">
        <v>1</v>
      </c>
      <c r="D47" s="1210">
        <v>0</v>
      </c>
      <c r="E47" s="1210">
        <v>1</v>
      </c>
      <c r="F47" s="1210">
        <v>0</v>
      </c>
      <c r="G47" s="1210">
        <v>0</v>
      </c>
      <c r="H47" s="1210">
        <v>5</v>
      </c>
      <c r="I47" s="1210">
        <v>0</v>
      </c>
      <c r="J47" s="1210">
        <v>1</v>
      </c>
      <c r="K47" s="1210">
        <v>0</v>
      </c>
      <c r="L47" s="1210">
        <v>0</v>
      </c>
      <c r="M47" s="1211">
        <v>1</v>
      </c>
      <c r="N47" s="599">
        <f t="shared" si="0"/>
        <v>9</v>
      </c>
      <c r="O47" s="1212">
        <v>0</v>
      </c>
      <c r="P47" s="1211">
        <v>0</v>
      </c>
      <c r="Q47" s="1212">
        <v>0</v>
      </c>
      <c r="R47" s="1210">
        <v>0</v>
      </c>
      <c r="S47" s="1210">
        <v>0</v>
      </c>
      <c r="T47" s="1210">
        <v>0</v>
      </c>
      <c r="U47" s="1210">
        <v>0</v>
      </c>
      <c r="V47" s="1210">
        <v>0</v>
      </c>
      <c r="W47" s="1210">
        <v>0</v>
      </c>
      <c r="X47" s="1211">
        <v>0</v>
      </c>
      <c r="Y47" s="599">
        <f t="shared" si="1"/>
        <v>0</v>
      </c>
      <c r="Z47" s="1212">
        <v>2</v>
      </c>
      <c r="AA47" s="1210">
        <v>1</v>
      </c>
      <c r="AB47" s="1211">
        <v>1</v>
      </c>
      <c r="AC47" s="1212">
        <v>1</v>
      </c>
      <c r="AD47" s="1210">
        <v>1</v>
      </c>
      <c r="AE47" s="1211">
        <v>1</v>
      </c>
      <c r="AF47" s="1212">
        <v>0</v>
      </c>
      <c r="AG47" s="1210">
        <v>0</v>
      </c>
      <c r="AH47" s="1228">
        <v>0</v>
      </c>
      <c r="AI47" s="1215">
        <v>0</v>
      </c>
      <c r="AJ47" s="1216">
        <v>0</v>
      </c>
      <c r="AK47" s="1212">
        <v>0</v>
      </c>
      <c r="AL47" s="1256">
        <v>0</v>
      </c>
      <c r="AM47" s="1217">
        <v>0</v>
      </c>
      <c r="AN47" s="408" t="s">
        <v>751</v>
      </c>
    </row>
    <row r="48" spans="1:40" s="381" customFormat="1" ht="17.25" customHeight="1">
      <c r="A48" s="418"/>
      <c r="B48" s="412" t="s">
        <v>557</v>
      </c>
      <c r="C48" s="1220">
        <v>1</v>
      </c>
      <c r="D48" s="1221">
        <v>0</v>
      </c>
      <c r="E48" s="1221">
        <v>1</v>
      </c>
      <c r="F48" s="1221">
        <v>0</v>
      </c>
      <c r="G48" s="1221">
        <v>0</v>
      </c>
      <c r="H48" s="1221">
        <v>7</v>
      </c>
      <c r="I48" s="1221">
        <v>0</v>
      </c>
      <c r="J48" s="1221">
        <v>0</v>
      </c>
      <c r="K48" s="1221">
        <v>0</v>
      </c>
      <c r="L48" s="1221">
        <v>0</v>
      </c>
      <c r="M48" s="1222">
        <v>2</v>
      </c>
      <c r="N48" s="601">
        <f>SUM(C48:M48)</f>
        <v>11</v>
      </c>
      <c r="O48" s="1223">
        <v>1</v>
      </c>
      <c r="P48" s="1222">
        <v>0</v>
      </c>
      <c r="Q48" s="1223">
        <v>0</v>
      </c>
      <c r="R48" s="1221">
        <v>0</v>
      </c>
      <c r="S48" s="1221">
        <v>0</v>
      </c>
      <c r="T48" s="1221">
        <v>0</v>
      </c>
      <c r="U48" s="1221">
        <v>0</v>
      </c>
      <c r="V48" s="1221">
        <v>0</v>
      </c>
      <c r="W48" s="1221">
        <v>0</v>
      </c>
      <c r="X48" s="1222">
        <v>0</v>
      </c>
      <c r="Y48" s="601">
        <f>SUM(O48:X48)</f>
        <v>1</v>
      </c>
      <c r="Z48" s="1223">
        <v>3</v>
      </c>
      <c r="AA48" s="1221">
        <v>1</v>
      </c>
      <c r="AB48" s="1222">
        <v>1</v>
      </c>
      <c r="AC48" s="1223">
        <v>1</v>
      </c>
      <c r="AD48" s="1221">
        <v>1</v>
      </c>
      <c r="AE48" s="1222">
        <v>0</v>
      </c>
      <c r="AF48" s="1223">
        <v>0</v>
      </c>
      <c r="AG48" s="1221">
        <v>0</v>
      </c>
      <c r="AH48" s="1229">
        <v>0</v>
      </c>
      <c r="AI48" s="1225">
        <v>1</v>
      </c>
      <c r="AJ48" s="1226">
        <v>0</v>
      </c>
      <c r="AK48" s="1223">
        <v>0</v>
      </c>
      <c r="AL48" s="1257">
        <v>0</v>
      </c>
      <c r="AM48" s="1227">
        <v>0</v>
      </c>
      <c r="AN48" s="428" t="s">
        <v>557</v>
      </c>
    </row>
    <row r="49" spans="1:42" s="381" customFormat="1" ht="17.25" customHeight="1" thickBot="1">
      <c r="A49" s="414" t="s">
        <v>558</v>
      </c>
      <c r="B49" s="415"/>
      <c r="C49" s="602">
        <f t="shared" ref="C49:M49" si="6">SUM(C30:C48)</f>
        <v>18</v>
      </c>
      <c r="D49" s="603">
        <f t="shared" si="6"/>
        <v>0</v>
      </c>
      <c r="E49" s="603">
        <f t="shared" si="6"/>
        <v>19</v>
      </c>
      <c r="F49" s="603">
        <f t="shared" si="6"/>
        <v>3</v>
      </c>
      <c r="G49" s="603">
        <f t="shared" si="6"/>
        <v>10</v>
      </c>
      <c r="H49" s="603">
        <f t="shared" si="6"/>
        <v>251</v>
      </c>
      <c r="I49" s="603">
        <f t="shared" si="6"/>
        <v>0</v>
      </c>
      <c r="J49" s="603">
        <f t="shared" si="6"/>
        <v>15</v>
      </c>
      <c r="K49" s="603">
        <f t="shared" si="6"/>
        <v>2</v>
      </c>
      <c r="L49" s="603">
        <f t="shared" si="6"/>
        <v>2</v>
      </c>
      <c r="M49" s="604">
        <f t="shared" si="6"/>
        <v>19</v>
      </c>
      <c r="N49" s="605">
        <f t="shared" si="0"/>
        <v>339</v>
      </c>
      <c r="O49" s="606">
        <f t="shared" ref="O49:X49" si="7">SUM(O30:O48)</f>
        <v>22</v>
      </c>
      <c r="P49" s="604">
        <f t="shared" si="7"/>
        <v>1</v>
      </c>
      <c r="Q49" s="606">
        <f t="shared" si="7"/>
        <v>1</v>
      </c>
      <c r="R49" s="603">
        <f t="shared" si="7"/>
        <v>9</v>
      </c>
      <c r="S49" s="603">
        <f t="shared" si="7"/>
        <v>12</v>
      </c>
      <c r="T49" s="603">
        <f t="shared" si="7"/>
        <v>0</v>
      </c>
      <c r="U49" s="603">
        <f t="shared" si="7"/>
        <v>0</v>
      </c>
      <c r="V49" s="603">
        <f t="shared" si="7"/>
        <v>4</v>
      </c>
      <c r="W49" s="603">
        <f t="shared" si="7"/>
        <v>13</v>
      </c>
      <c r="X49" s="604">
        <f t="shared" si="7"/>
        <v>4</v>
      </c>
      <c r="Y49" s="605">
        <f t="shared" si="1"/>
        <v>66</v>
      </c>
      <c r="Z49" s="606">
        <f t="shared" ref="Z49:AM49" si="8">SUM(Z30:Z48)</f>
        <v>48</v>
      </c>
      <c r="AA49" s="603">
        <f t="shared" si="8"/>
        <v>19</v>
      </c>
      <c r="AB49" s="604">
        <f t="shared" si="8"/>
        <v>18</v>
      </c>
      <c r="AC49" s="606">
        <f t="shared" si="8"/>
        <v>19</v>
      </c>
      <c r="AD49" s="603">
        <f t="shared" si="8"/>
        <v>37</v>
      </c>
      <c r="AE49" s="604">
        <f t="shared" si="8"/>
        <v>18</v>
      </c>
      <c r="AF49" s="606">
        <f t="shared" si="8"/>
        <v>0</v>
      </c>
      <c r="AG49" s="603">
        <f t="shared" si="8"/>
        <v>0</v>
      </c>
      <c r="AH49" s="613">
        <f t="shared" si="8"/>
        <v>0</v>
      </c>
      <c r="AI49" s="614">
        <f t="shared" si="8"/>
        <v>8</v>
      </c>
      <c r="AJ49" s="605">
        <f t="shared" si="8"/>
        <v>0</v>
      </c>
      <c r="AK49" s="606">
        <f t="shared" si="8"/>
        <v>3</v>
      </c>
      <c r="AL49" s="617">
        <f t="shared" si="8"/>
        <v>0</v>
      </c>
      <c r="AM49" s="612">
        <f t="shared" si="8"/>
        <v>1</v>
      </c>
      <c r="AN49" s="416" t="s">
        <v>753</v>
      </c>
    </row>
    <row r="50" spans="1:42" s="381" customFormat="1" ht="17.25" customHeight="1">
      <c r="A50" s="417" t="s">
        <v>559</v>
      </c>
      <c r="B50" s="429" t="s">
        <v>13</v>
      </c>
      <c r="C50" s="1209">
        <v>1</v>
      </c>
      <c r="D50" s="1210">
        <v>1</v>
      </c>
      <c r="E50" s="1210">
        <v>1</v>
      </c>
      <c r="F50" s="1210">
        <v>1</v>
      </c>
      <c r="G50" s="1210">
        <v>1</v>
      </c>
      <c r="H50" s="1210">
        <v>34</v>
      </c>
      <c r="I50" s="1210">
        <v>0</v>
      </c>
      <c r="J50" s="1210">
        <v>2</v>
      </c>
      <c r="K50" s="1210">
        <v>0</v>
      </c>
      <c r="L50" s="1210">
        <v>0</v>
      </c>
      <c r="M50" s="1211">
        <v>7</v>
      </c>
      <c r="N50" s="599">
        <f t="shared" si="0"/>
        <v>48</v>
      </c>
      <c r="O50" s="1212">
        <v>2</v>
      </c>
      <c r="P50" s="1211">
        <v>0</v>
      </c>
      <c r="Q50" s="1212">
        <v>0</v>
      </c>
      <c r="R50" s="1210">
        <v>1</v>
      </c>
      <c r="S50" s="1210">
        <v>1</v>
      </c>
      <c r="T50" s="1210">
        <v>0</v>
      </c>
      <c r="U50" s="1210">
        <v>0</v>
      </c>
      <c r="V50" s="1210">
        <v>0</v>
      </c>
      <c r="W50" s="1210">
        <v>1</v>
      </c>
      <c r="X50" s="1211">
        <v>0</v>
      </c>
      <c r="Y50" s="599">
        <f t="shared" si="1"/>
        <v>5</v>
      </c>
      <c r="Z50" s="1212">
        <v>2</v>
      </c>
      <c r="AA50" s="1210">
        <v>2</v>
      </c>
      <c r="AB50" s="1211">
        <v>1</v>
      </c>
      <c r="AC50" s="1212">
        <v>1</v>
      </c>
      <c r="AD50" s="1210">
        <v>3</v>
      </c>
      <c r="AE50" s="1211">
        <v>1</v>
      </c>
      <c r="AF50" s="1212">
        <v>0</v>
      </c>
      <c r="AG50" s="1210">
        <v>0</v>
      </c>
      <c r="AH50" s="1228">
        <v>0</v>
      </c>
      <c r="AI50" s="1215">
        <v>3</v>
      </c>
      <c r="AJ50" s="1216">
        <v>0</v>
      </c>
      <c r="AK50" s="1212">
        <v>0</v>
      </c>
      <c r="AL50" s="1256">
        <v>0</v>
      </c>
      <c r="AM50" s="1217">
        <v>1</v>
      </c>
      <c r="AN50" s="408" t="s">
        <v>13</v>
      </c>
    </row>
    <row r="51" spans="1:42" s="381" customFormat="1" ht="17.25" customHeight="1">
      <c r="A51" s="409">
        <v>4</v>
      </c>
      <c r="B51" s="429" t="s">
        <v>561</v>
      </c>
      <c r="C51" s="1209">
        <v>1</v>
      </c>
      <c r="D51" s="1210">
        <v>1</v>
      </c>
      <c r="E51" s="1210">
        <v>1</v>
      </c>
      <c r="F51" s="1210">
        <v>1</v>
      </c>
      <c r="G51" s="1210">
        <v>1</v>
      </c>
      <c r="H51" s="1210">
        <v>41</v>
      </c>
      <c r="I51" s="1210">
        <v>0</v>
      </c>
      <c r="J51" s="1210">
        <v>2</v>
      </c>
      <c r="K51" s="1210">
        <v>0</v>
      </c>
      <c r="L51" s="1210">
        <v>0</v>
      </c>
      <c r="M51" s="1211">
        <v>5</v>
      </c>
      <c r="N51" s="599">
        <f t="shared" si="0"/>
        <v>53</v>
      </c>
      <c r="O51" s="1212">
        <v>2</v>
      </c>
      <c r="P51" s="1211">
        <v>0</v>
      </c>
      <c r="Q51" s="1212">
        <v>0</v>
      </c>
      <c r="R51" s="1210">
        <v>1</v>
      </c>
      <c r="S51" s="1210">
        <v>1</v>
      </c>
      <c r="T51" s="1210">
        <v>0</v>
      </c>
      <c r="U51" s="1210">
        <v>0</v>
      </c>
      <c r="V51" s="1210">
        <v>0</v>
      </c>
      <c r="W51" s="1210">
        <v>1</v>
      </c>
      <c r="X51" s="1211">
        <v>0</v>
      </c>
      <c r="Y51" s="599">
        <f t="shared" si="1"/>
        <v>5</v>
      </c>
      <c r="Z51" s="1212">
        <v>2</v>
      </c>
      <c r="AA51" s="1210">
        <v>2</v>
      </c>
      <c r="AB51" s="1211">
        <v>1</v>
      </c>
      <c r="AC51" s="1212">
        <v>1</v>
      </c>
      <c r="AD51" s="1210">
        <v>3</v>
      </c>
      <c r="AE51" s="1211">
        <v>1</v>
      </c>
      <c r="AF51" s="1212">
        <v>0</v>
      </c>
      <c r="AG51" s="1210">
        <v>0</v>
      </c>
      <c r="AH51" s="1228">
        <v>0</v>
      </c>
      <c r="AI51" s="1215">
        <v>3</v>
      </c>
      <c r="AJ51" s="1216">
        <v>0</v>
      </c>
      <c r="AK51" s="1212">
        <v>0</v>
      </c>
      <c r="AL51" s="1256">
        <v>0</v>
      </c>
      <c r="AM51" s="1217">
        <v>0</v>
      </c>
      <c r="AN51" s="408" t="s">
        <v>561</v>
      </c>
    </row>
    <row r="52" spans="1:42" s="381" customFormat="1" ht="17.25" customHeight="1">
      <c r="A52" s="417"/>
      <c r="B52" s="429" t="s">
        <v>562</v>
      </c>
      <c r="C52" s="1209">
        <v>1</v>
      </c>
      <c r="D52" s="1210">
        <v>0</v>
      </c>
      <c r="E52" s="1210">
        <v>1</v>
      </c>
      <c r="F52" s="1210">
        <v>0</v>
      </c>
      <c r="G52" s="1210">
        <v>0</v>
      </c>
      <c r="H52" s="1210">
        <v>15</v>
      </c>
      <c r="I52" s="1210">
        <v>0</v>
      </c>
      <c r="J52" s="1210">
        <v>1</v>
      </c>
      <c r="K52" s="1210">
        <v>0</v>
      </c>
      <c r="L52" s="1210">
        <v>0</v>
      </c>
      <c r="M52" s="1211">
        <v>0</v>
      </c>
      <c r="N52" s="599">
        <f t="shared" si="0"/>
        <v>18</v>
      </c>
      <c r="O52" s="1212">
        <v>1</v>
      </c>
      <c r="P52" s="1211">
        <v>0</v>
      </c>
      <c r="Q52" s="1212">
        <v>0</v>
      </c>
      <c r="R52" s="1210">
        <v>1</v>
      </c>
      <c r="S52" s="1210">
        <v>1</v>
      </c>
      <c r="T52" s="1210">
        <v>0</v>
      </c>
      <c r="U52" s="1210">
        <v>0</v>
      </c>
      <c r="V52" s="1210">
        <v>0</v>
      </c>
      <c r="W52" s="1210">
        <v>1</v>
      </c>
      <c r="X52" s="1211">
        <v>0</v>
      </c>
      <c r="Y52" s="599">
        <f t="shared" si="1"/>
        <v>4</v>
      </c>
      <c r="Z52" s="1212">
        <v>1</v>
      </c>
      <c r="AA52" s="1210">
        <v>1</v>
      </c>
      <c r="AB52" s="1211">
        <v>1</v>
      </c>
      <c r="AC52" s="1212">
        <v>1</v>
      </c>
      <c r="AD52" s="1210">
        <v>3</v>
      </c>
      <c r="AE52" s="1211">
        <v>1</v>
      </c>
      <c r="AF52" s="1212">
        <v>0</v>
      </c>
      <c r="AG52" s="1210">
        <v>0</v>
      </c>
      <c r="AH52" s="1228">
        <v>0</v>
      </c>
      <c r="AI52" s="1215">
        <v>0</v>
      </c>
      <c r="AJ52" s="1216">
        <v>0</v>
      </c>
      <c r="AK52" s="1212">
        <v>0</v>
      </c>
      <c r="AL52" s="1256">
        <v>0</v>
      </c>
      <c r="AM52" s="1217">
        <v>0</v>
      </c>
      <c r="AN52" s="408" t="s">
        <v>562</v>
      </c>
    </row>
    <row r="53" spans="1:42" s="381" customFormat="1" ht="17.25" customHeight="1" thickBot="1">
      <c r="A53" s="423"/>
      <c r="B53" s="430" t="s">
        <v>754</v>
      </c>
      <c r="C53" s="1238">
        <v>1</v>
      </c>
      <c r="D53" s="1239">
        <v>0</v>
      </c>
      <c r="E53" s="1239">
        <v>2</v>
      </c>
      <c r="F53" s="1239">
        <v>2</v>
      </c>
      <c r="G53" s="1239">
        <v>2</v>
      </c>
      <c r="H53" s="1239">
        <v>34</v>
      </c>
      <c r="I53" s="1239">
        <v>0</v>
      </c>
      <c r="J53" s="1239">
        <v>1</v>
      </c>
      <c r="K53" s="1239">
        <v>0</v>
      </c>
      <c r="L53" s="1239">
        <v>0</v>
      </c>
      <c r="M53" s="1240">
        <v>6</v>
      </c>
      <c r="N53" s="605">
        <f t="shared" si="0"/>
        <v>48</v>
      </c>
      <c r="O53" s="1241">
        <v>3</v>
      </c>
      <c r="P53" s="1240">
        <v>0</v>
      </c>
      <c r="Q53" s="1241">
        <v>0</v>
      </c>
      <c r="R53" s="1239">
        <v>1</v>
      </c>
      <c r="S53" s="1239">
        <v>1</v>
      </c>
      <c r="T53" s="1239">
        <v>0</v>
      </c>
      <c r="U53" s="1239">
        <v>0</v>
      </c>
      <c r="V53" s="1239">
        <v>0</v>
      </c>
      <c r="W53" s="1239">
        <v>1</v>
      </c>
      <c r="X53" s="1240">
        <v>0</v>
      </c>
      <c r="Y53" s="605">
        <f t="shared" si="1"/>
        <v>6</v>
      </c>
      <c r="Z53" s="1241">
        <v>2</v>
      </c>
      <c r="AA53" s="1239">
        <v>2</v>
      </c>
      <c r="AB53" s="1240">
        <v>1</v>
      </c>
      <c r="AC53" s="1241">
        <v>1</v>
      </c>
      <c r="AD53" s="1239">
        <v>3</v>
      </c>
      <c r="AE53" s="1240">
        <v>1</v>
      </c>
      <c r="AF53" s="1241">
        <v>0</v>
      </c>
      <c r="AG53" s="1239">
        <v>0</v>
      </c>
      <c r="AH53" s="1242">
        <v>1</v>
      </c>
      <c r="AI53" s="1243">
        <v>5</v>
      </c>
      <c r="AJ53" s="1244">
        <v>0</v>
      </c>
      <c r="AK53" s="1241">
        <v>0</v>
      </c>
      <c r="AL53" s="1245">
        <v>0</v>
      </c>
      <c r="AM53" s="1246">
        <v>1</v>
      </c>
      <c r="AN53" s="425" t="s">
        <v>754</v>
      </c>
    </row>
    <row r="54" spans="1:42" s="381" customFormat="1" ht="17.25" customHeight="1" thickBot="1">
      <c r="A54" s="414" t="s">
        <v>567</v>
      </c>
      <c r="B54" s="415"/>
      <c r="C54" s="602">
        <f>SUM(C50:C53)</f>
        <v>4</v>
      </c>
      <c r="D54" s="603">
        <f t="shared" ref="D54:AM54" si="9">SUM(D50:D53)</f>
        <v>2</v>
      </c>
      <c r="E54" s="603">
        <f t="shared" si="9"/>
        <v>5</v>
      </c>
      <c r="F54" s="603">
        <f t="shared" si="9"/>
        <v>4</v>
      </c>
      <c r="G54" s="603">
        <f t="shared" si="9"/>
        <v>4</v>
      </c>
      <c r="H54" s="603">
        <f t="shared" si="9"/>
        <v>124</v>
      </c>
      <c r="I54" s="603">
        <f t="shared" si="9"/>
        <v>0</v>
      </c>
      <c r="J54" s="603">
        <f t="shared" si="9"/>
        <v>6</v>
      </c>
      <c r="K54" s="603">
        <f t="shared" si="9"/>
        <v>0</v>
      </c>
      <c r="L54" s="603">
        <f t="shared" si="9"/>
        <v>0</v>
      </c>
      <c r="M54" s="604">
        <f t="shared" si="9"/>
        <v>18</v>
      </c>
      <c r="N54" s="605">
        <f t="shared" si="0"/>
        <v>167</v>
      </c>
      <c r="O54" s="606">
        <f t="shared" si="9"/>
        <v>8</v>
      </c>
      <c r="P54" s="604">
        <f t="shared" si="9"/>
        <v>0</v>
      </c>
      <c r="Q54" s="606">
        <f t="shared" si="9"/>
        <v>0</v>
      </c>
      <c r="R54" s="603">
        <f t="shared" si="9"/>
        <v>4</v>
      </c>
      <c r="S54" s="603">
        <f t="shared" si="9"/>
        <v>4</v>
      </c>
      <c r="T54" s="603">
        <f t="shared" si="9"/>
        <v>0</v>
      </c>
      <c r="U54" s="603">
        <f t="shared" si="9"/>
        <v>0</v>
      </c>
      <c r="V54" s="603">
        <f t="shared" si="9"/>
        <v>0</v>
      </c>
      <c r="W54" s="603">
        <f t="shared" si="9"/>
        <v>4</v>
      </c>
      <c r="X54" s="604">
        <f t="shared" si="9"/>
        <v>0</v>
      </c>
      <c r="Y54" s="605">
        <f t="shared" si="1"/>
        <v>20</v>
      </c>
      <c r="Z54" s="606">
        <f t="shared" si="9"/>
        <v>7</v>
      </c>
      <c r="AA54" s="603">
        <f t="shared" si="9"/>
        <v>7</v>
      </c>
      <c r="AB54" s="604">
        <f t="shared" si="9"/>
        <v>4</v>
      </c>
      <c r="AC54" s="606">
        <f t="shared" si="9"/>
        <v>4</v>
      </c>
      <c r="AD54" s="603">
        <f t="shared" si="9"/>
        <v>12</v>
      </c>
      <c r="AE54" s="604">
        <f t="shared" si="9"/>
        <v>4</v>
      </c>
      <c r="AF54" s="606">
        <f t="shared" si="9"/>
        <v>0</v>
      </c>
      <c r="AG54" s="603">
        <f t="shared" si="9"/>
        <v>0</v>
      </c>
      <c r="AH54" s="613">
        <f t="shared" si="9"/>
        <v>1</v>
      </c>
      <c r="AI54" s="614">
        <f t="shared" si="9"/>
        <v>11</v>
      </c>
      <c r="AJ54" s="605">
        <f t="shared" si="9"/>
        <v>0</v>
      </c>
      <c r="AK54" s="606">
        <f t="shared" si="9"/>
        <v>0</v>
      </c>
      <c r="AL54" s="603">
        <f t="shared" si="9"/>
        <v>0</v>
      </c>
      <c r="AM54" s="612">
        <f t="shared" si="9"/>
        <v>2</v>
      </c>
      <c r="AN54" s="416" t="s">
        <v>755</v>
      </c>
    </row>
    <row r="55" spans="1:42" s="381" customFormat="1" ht="17.25" customHeight="1">
      <c r="A55" s="417" t="s">
        <v>568</v>
      </c>
      <c r="B55" s="407" t="s">
        <v>14</v>
      </c>
      <c r="C55" s="1209">
        <v>1</v>
      </c>
      <c r="D55" s="1210">
        <v>0</v>
      </c>
      <c r="E55" s="1210">
        <v>1</v>
      </c>
      <c r="F55" s="1210">
        <v>1</v>
      </c>
      <c r="G55" s="1210">
        <v>1</v>
      </c>
      <c r="H55" s="1210">
        <v>30</v>
      </c>
      <c r="I55" s="1210">
        <v>0</v>
      </c>
      <c r="J55" s="1210">
        <v>1</v>
      </c>
      <c r="K55" s="1210">
        <v>1</v>
      </c>
      <c r="L55" s="1210">
        <v>0</v>
      </c>
      <c r="M55" s="1211">
        <v>6</v>
      </c>
      <c r="N55" s="599">
        <f t="shared" si="0"/>
        <v>42</v>
      </c>
      <c r="O55" s="1212">
        <v>2</v>
      </c>
      <c r="P55" s="1211">
        <v>1</v>
      </c>
      <c r="Q55" s="1212">
        <v>0</v>
      </c>
      <c r="R55" s="1210">
        <v>0</v>
      </c>
      <c r="S55" s="1210">
        <v>1</v>
      </c>
      <c r="T55" s="1210">
        <v>0</v>
      </c>
      <c r="U55" s="1210">
        <v>0</v>
      </c>
      <c r="V55" s="1210">
        <v>0</v>
      </c>
      <c r="W55" s="1210">
        <v>2</v>
      </c>
      <c r="X55" s="1211">
        <v>0</v>
      </c>
      <c r="Y55" s="599">
        <f t="shared" si="1"/>
        <v>6</v>
      </c>
      <c r="Z55" s="1212">
        <v>1</v>
      </c>
      <c r="AA55" s="1210">
        <v>1</v>
      </c>
      <c r="AB55" s="1211">
        <v>1</v>
      </c>
      <c r="AC55" s="1212">
        <v>1</v>
      </c>
      <c r="AD55" s="1210">
        <v>3</v>
      </c>
      <c r="AE55" s="1211">
        <v>1</v>
      </c>
      <c r="AF55" s="1212">
        <v>0</v>
      </c>
      <c r="AG55" s="1210">
        <v>1</v>
      </c>
      <c r="AH55" s="1228">
        <v>0</v>
      </c>
      <c r="AI55" s="1215">
        <v>1</v>
      </c>
      <c r="AJ55" s="1216">
        <v>0</v>
      </c>
      <c r="AK55" s="1212">
        <v>0</v>
      </c>
      <c r="AL55" s="1210">
        <v>0</v>
      </c>
      <c r="AM55" s="1217">
        <v>0</v>
      </c>
      <c r="AN55" s="408" t="s">
        <v>14</v>
      </c>
      <c r="AP55" s="28"/>
    </row>
    <row r="56" spans="1:42" s="381" customFormat="1" ht="17.25" customHeight="1">
      <c r="A56" s="409">
        <v>6</v>
      </c>
      <c r="B56" s="407" t="s">
        <v>756</v>
      </c>
      <c r="C56" s="1209">
        <v>1</v>
      </c>
      <c r="D56" s="1210">
        <v>0</v>
      </c>
      <c r="E56" s="1210">
        <v>1</v>
      </c>
      <c r="F56" s="1210">
        <v>0</v>
      </c>
      <c r="G56" s="1210">
        <v>1</v>
      </c>
      <c r="H56" s="1210">
        <v>18</v>
      </c>
      <c r="I56" s="1210">
        <v>0</v>
      </c>
      <c r="J56" s="1210">
        <v>1</v>
      </c>
      <c r="K56" s="1210">
        <v>0</v>
      </c>
      <c r="L56" s="1210">
        <v>0</v>
      </c>
      <c r="M56" s="1211">
        <v>1</v>
      </c>
      <c r="N56" s="599">
        <f t="shared" si="0"/>
        <v>23</v>
      </c>
      <c r="O56" s="1212">
        <v>2</v>
      </c>
      <c r="P56" s="1211">
        <v>0</v>
      </c>
      <c r="Q56" s="1212">
        <v>0</v>
      </c>
      <c r="R56" s="1210">
        <v>0</v>
      </c>
      <c r="S56" s="1210">
        <v>0</v>
      </c>
      <c r="T56" s="1210">
        <v>0</v>
      </c>
      <c r="U56" s="1210">
        <v>0</v>
      </c>
      <c r="V56" s="1210">
        <v>0</v>
      </c>
      <c r="W56" s="1210">
        <v>1</v>
      </c>
      <c r="X56" s="1211">
        <v>0</v>
      </c>
      <c r="Y56" s="599">
        <f t="shared" si="1"/>
        <v>3</v>
      </c>
      <c r="Z56" s="1212">
        <v>1</v>
      </c>
      <c r="AA56" s="1210">
        <v>1</v>
      </c>
      <c r="AB56" s="1211">
        <v>1</v>
      </c>
      <c r="AC56" s="1212">
        <v>1</v>
      </c>
      <c r="AD56" s="1210">
        <v>3</v>
      </c>
      <c r="AE56" s="1211">
        <v>1</v>
      </c>
      <c r="AF56" s="1212">
        <v>0</v>
      </c>
      <c r="AG56" s="1210">
        <v>0</v>
      </c>
      <c r="AH56" s="1228">
        <v>0</v>
      </c>
      <c r="AI56" s="1215">
        <v>0</v>
      </c>
      <c r="AJ56" s="1216">
        <v>0</v>
      </c>
      <c r="AK56" s="1212">
        <v>0</v>
      </c>
      <c r="AL56" s="1210">
        <v>0</v>
      </c>
      <c r="AM56" s="1217">
        <v>0</v>
      </c>
      <c r="AN56" s="408" t="s">
        <v>756</v>
      </c>
    </row>
    <row r="57" spans="1:42" s="381" customFormat="1" ht="17.25" customHeight="1">
      <c r="A57" s="417"/>
      <c r="B57" s="407" t="s">
        <v>757</v>
      </c>
      <c r="C57" s="1209">
        <v>1</v>
      </c>
      <c r="D57" s="1210">
        <v>0</v>
      </c>
      <c r="E57" s="1210">
        <v>1</v>
      </c>
      <c r="F57" s="1210">
        <v>0</v>
      </c>
      <c r="G57" s="1210">
        <v>1</v>
      </c>
      <c r="H57" s="1210">
        <v>8</v>
      </c>
      <c r="I57" s="1210">
        <v>0</v>
      </c>
      <c r="J57" s="1210">
        <v>1</v>
      </c>
      <c r="K57" s="1210">
        <v>0</v>
      </c>
      <c r="L57" s="1210">
        <v>0</v>
      </c>
      <c r="M57" s="1211">
        <v>3</v>
      </c>
      <c r="N57" s="599">
        <f t="shared" si="0"/>
        <v>15</v>
      </c>
      <c r="O57" s="1212">
        <v>1</v>
      </c>
      <c r="P57" s="1211">
        <v>0</v>
      </c>
      <c r="Q57" s="1212">
        <v>0</v>
      </c>
      <c r="R57" s="1210">
        <v>0</v>
      </c>
      <c r="S57" s="1210">
        <v>0</v>
      </c>
      <c r="T57" s="1210">
        <v>0</v>
      </c>
      <c r="U57" s="1210">
        <v>0</v>
      </c>
      <c r="V57" s="1210">
        <v>0</v>
      </c>
      <c r="W57" s="1210">
        <v>1</v>
      </c>
      <c r="X57" s="1211">
        <v>0</v>
      </c>
      <c r="Y57" s="599">
        <f t="shared" si="1"/>
        <v>2</v>
      </c>
      <c r="Z57" s="1212">
        <v>1</v>
      </c>
      <c r="AA57" s="1210">
        <v>1</v>
      </c>
      <c r="AB57" s="1211">
        <v>1</v>
      </c>
      <c r="AC57" s="1212">
        <v>1</v>
      </c>
      <c r="AD57" s="1210">
        <v>1</v>
      </c>
      <c r="AE57" s="1211">
        <v>1</v>
      </c>
      <c r="AF57" s="1212">
        <v>0</v>
      </c>
      <c r="AG57" s="1210">
        <v>0</v>
      </c>
      <c r="AH57" s="1228">
        <v>0</v>
      </c>
      <c r="AI57" s="1215">
        <v>1</v>
      </c>
      <c r="AJ57" s="1216">
        <v>0</v>
      </c>
      <c r="AK57" s="1212">
        <v>0</v>
      </c>
      <c r="AL57" s="1210">
        <v>0</v>
      </c>
      <c r="AM57" s="1217">
        <v>1</v>
      </c>
      <c r="AN57" s="408" t="s">
        <v>757</v>
      </c>
      <c r="AO57" s="709"/>
    </row>
    <row r="58" spans="1:42" s="381" customFormat="1" ht="17.25" customHeight="1">
      <c r="A58" s="417"/>
      <c r="B58" s="407" t="s">
        <v>758</v>
      </c>
      <c r="C58" s="1209">
        <v>1</v>
      </c>
      <c r="D58" s="1210">
        <v>0</v>
      </c>
      <c r="E58" s="1210">
        <v>1</v>
      </c>
      <c r="F58" s="1210">
        <v>0</v>
      </c>
      <c r="G58" s="1210">
        <v>1</v>
      </c>
      <c r="H58" s="1210">
        <v>19</v>
      </c>
      <c r="I58" s="1210">
        <v>0</v>
      </c>
      <c r="J58" s="1210">
        <v>1</v>
      </c>
      <c r="K58" s="1210">
        <v>0</v>
      </c>
      <c r="L58" s="1210">
        <v>0</v>
      </c>
      <c r="M58" s="1211">
        <v>4</v>
      </c>
      <c r="N58" s="599">
        <f t="shared" si="0"/>
        <v>27</v>
      </c>
      <c r="O58" s="1212">
        <v>2</v>
      </c>
      <c r="P58" s="1211">
        <v>0</v>
      </c>
      <c r="Q58" s="1212">
        <v>0</v>
      </c>
      <c r="R58" s="1210">
        <v>0</v>
      </c>
      <c r="S58" s="1210">
        <v>0</v>
      </c>
      <c r="T58" s="1210">
        <v>0</v>
      </c>
      <c r="U58" s="1210">
        <v>0</v>
      </c>
      <c r="V58" s="1210">
        <v>0</v>
      </c>
      <c r="W58" s="1210">
        <v>1</v>
      </c>
      <c r="X58" s="1211">
        <v>0</v>
      </c>
      <c r="Y58" s="599">
        <f t="shared" si="1"/>
        <v>3</v>
      </c>
      <c r="Z58" s="1212">
        <v>1</v>
      </c>
      <c r="AA58" s="1210">
        <v>1</v>
      </c>
      <c r="AB58" s="1211">
        <v>1</v>
      </c>
      <c r="AC58" s="1212">
        <v>1</v>
      </c>
      <c r="AD58" s="1210">
        <v>3</v>
      </c>
      <c r="AE58" s="1211">
        <v>1</v>
      </c>
      <c r="AF58" s="1212">
        <v>0</v>
      </c>
      <c r="AG58" s="1210">
        <v>0</v>
      </c>
      <c r="AH58" s="1228">
        <v>0</v>
      </c>
      <c r="AI58" s="1215">
        <v>2</v>
      </c>
      <c r="AJ58" s="1216">
        <v>0</v>
      </c>
      <c r="AK58" s="1212">
        <v>0</v>
      </c>
      <c r="AL58" s="1210">
        <v>0</v>
      </c>
      <c r="AM58" s="1217">
        <v>0</v>
      </c>
      <c r="AN58" s="408" t="s">
        <v>758</v>
      </c>
    </row>
    <row r="59" spans="1:42" s="381" customFormat="1" ht="17.25" customHeight="1">
      <c r="A59" s="417"/>
      <c r="B59" s="407" t="s">
        <v>759</v>
      </c>
      <c r="C59" s="1209">
        <v>1</v>
      </c>
      <c r="D59" s="1210">
        <v>0</v>
      </c>
      <c r="E59" s="1210">
        <v>1</v>
      </c>
      <c r="F59" s="1210">
        <v>0</v>
      </c>
      <c r="G59" s="1210">
        <v>2</v>
      </c>
      <c r="H59" s="1210">
        <v>7</v>
      </c>
      <c r="I59" s="1210">
        <v>0</v>
      </c>
      <c r="J59" s="1210">
        <v>1</v>
      </c>
      <c r="K59" s="1210">
        <v>0</v>
      </c>
      <c r="L59" s="1210">
        <v>0</v>
      </c>
      <c r="M59" s="1211">
        <v>3</v>
      </c>
      <c r="N59" s="599">
        <f t="shared" si="0"/>
        <v>15</v>
      </c>
      <c r="O59" s="1212">
        <v>2</v>
      </c>
      <c r="P59" s="1211">
        <v>0</v>
      </c>
      <c r="Q59" s="1212">
        <v>0</v>
      </c>
      <c r="R59" s="1210">
        <v>0</v>
      </c>
      <c r="S59" s="1210">
        <v>0</v>
      </c>
      <c r="T59" s="1210">
        <v>0</v>
      </c>
      <c r="U59" s="1210">
        <v>0</v>
      </c>
      <c r="V59" s="1210">
        <v>0</v>
      </c>
      <c r="W59" s="1210">
        <v>1</v>
      </c>
      <c r="X59" s="1211">
        <v>0</v>
      </c>
      <c r="Y59" s="599">
        <f t="shared" si="1"/>
        <v>3</v>
      </c>
      <c r="Z59" s="1212">
        <v>1</v>
      </c>
      <c r="AA59" s="1210">
        <v>1</v>
      </c>
      <c r="AB59" s="1211">
        <v>1</v>
      </c>
      <c r="AC59" s="1212">
        <v>1</v>
      </c>
      <c r="AD59" s="1210">
        <v>0</v>
      </c>
      <c r="AE59" s="1211">
        <v>1</v>
      </c>
      <c r="AF59" s="1212">
        <v>0</v>
      </c>
      <c r="AG59" s="1210">
        <v>0</v>
      </c>
      <c r="AH59" s="1228">
        <v>1</v>
      </c>
      <c r="AI59" s="1215">
        <v>1</v>
      </c>
      <c r="AJ59" s="1216">
        <v>0</v>
      </c>
      <c r="AK59" s="1212">
        <v>0</v>
      </c>
      <c r="AL59" s="1210">
        <v>0</v>
      </c>
      <c r="AM59" s="1217">
        <v>0</v>
      </c>
      <c r="AN59" s="408" t="s">
        <v>759</v>
      </c>
    </row>
    <row r="60" spans="1:42" s="381" customFormat="1" ht="17.25" customHeight="1">
      <c r="A60" s="418"/>
      <c r="B60" s="412" t="s">
        <v>760</v>
      </c>
      <c r="C60" s="1220">
        <v>1</v>
      </c>
      <c r="D60" s="1221">
        <v>0</v>
      </c>
      <c r="E60" s="1221">
        <v>1</v>
      </c>
      <c r="F60" s="1221">
        <v>0</v>
      </c>
      <c r="G60" s="1221">
        <v>2</v>
      </c>
      <c r="H60" s="1221">
        <v>6</v>
      </c>
      <c r="I60" s="1221">
        <v>0</v>
      </c>
      <c r="J60" s="1221">
        <v>1</v>
      </c>
      <c r="K60" s="1221">
        <v>0</v>
      </c>
      <c r="L60" s="1221">
        <v>0</v>
      </c>
      <c r="M60" s="1222">
        <v>2</v>
      </c>
      <c r="N60" s="601">
        <f t="shared" si="0"/>
        <v>13</v>
      </c>
      <c r="O60" s="1223">
        <v>1</v>
      </c>
      <c r="P60" s="1222">
        <v>0</v>
      </c>
      <c r="Q60" s="1223">
        <v>0</v>
      </c>
      <c r="R60" s="1221">
        <v>0</v>
      </c>
      <c r="S60" s="1221">
        <v>0</v>
      </c>
      <c r="T60" s="1221">
        <v>0</v>
      </c>
      <c r="U60" s="1221">
        <v>0</v>
      </c>
      <c r="V60" s="1221">
        <v>0</v>
      </c>
      <c r="W60" s="1221">
        <v>1</v>
      </c>
      <c r="X60" s="1222">
        <v>0</v>
      </c>
      <c r="Y60" s="601">
        <f t="shared" si="1"/>
        <v>2</v>
      </c>
      <c r="Z60" s="1223">
        <v>1</v>
      </c>
      <c r="AA60" s="1221">
        <v>1</v>
      </c>
      <c r="AB60" s="1222">
        <v>1</v>
      </c>
      <c r="AC60" s="1223">
        <v>1</v>
      </c>
      <c r="AD60" s="1221">
        <v>0</v>
      </c>
      <c r="AE60" s="1222">
        <v>1</v>
      </c>
      <c r="AF60" s="1223">
        <v>0</v>
      </c>
      <c r="AG60" s="1221">
        <v>0</v>
      </c>
      <c r="AH60" s="1229">
        <v>0</v>
      </c>
      <c r="AI60" s="1225">
        <v>0</v>
      </c>
      <c r="AJ60" s="1226">
        <v>0</v>
      </c>
      <c r="AK60" s="1223">
        <v>0</v>
      </c>
      <c r="AL60" s="1221">
        <v>0</v>
      </c>
      <c r="AM60" s="1227">
        <v>0</v>
      </c>
      <c r="AN60" s="413" t="s">
        <v>760</v>
      </c>
    </row>
    <row r="61" spans="1:42" s="381" customFormat="1" ht="17.25" customHeight="1" thickBot="1">
      <c r="A61" s="414" t="s">
        <v>581</v>
      </c>
      <c r="B61" s="415"/>
      <c r="C61" s="602">
        <f t="shared" ref="C61:M61" si="10">SUM(C55:C60)</f>
        <v>6</v>
      </c>
      <c r="D61" s="603">
        <f t="shared" si="10"/>
        <v>0</v>
      </c>
      <c r="E61" s="603">
        <f t="shared" si="10"/>
        <v>6</v>
      </c>
      <c r="F61" s="603">
        <f t="shared" si="10"/>
        <v>1</v>
      </c>
      <c r="G61" s="603">
        <f t="shared" si="10"/>
        <v>8</v>
      </c>
      <c r="H61" s="603">
        <f t="shared" si="10"/>
        <v>88</v>
      </c>
      <c r="I61" s="603">
        <f t="shared" si="10"/>
        <v>0</v>
      </c>
      <c r="J61" s="603">
        <f t="shared" si="10"/>
        <v>6</v>
      </c>
      <c r="K61" s="603">
        <f t="shared" si="10"/>
        <v>1</v>
      </c>
      <c r="L61" s="603">
        <f t="shared" si="10"/>
        <v>0</v>
      </c>
      <c r="M61" s="604">
        <f t="shared" si="10"/>
        <v>19</v>
      </c>
      <c r="N61" s="605">
        <f t="shared" si="0"/>
        <v>135</v>
      </c>
      <c r="O61" s="607">
        <f>SUM(O55:O60)</f>
        <v>10</v>
      </c>
      <c r="P61" s="962">
        <f>SUM(P55:P60)</f>
        <v>1</v>
      </c>
      <c r="Q61" s="606">
        <f t="shared" ref="Q61:X61" si="11">SUM(Q55:Q60)</f>
        <v>0</v>
      </c>
      <c r="R61" s="603">
        <f t="shared" si="11"/>
        <v>0</v>
      </c>
      <c r="S61" s="603">
        <f t="shared" si="11"/>
        <v>1</v>
      </c>
      <c r="T61" s="603">
        <f t="shared" si="11"/>
        <v>0</v>
      </c>
      <c r="U61" s="603">
        <f t="shared" si="11"/>
        <v>0</v>
      </c>
      <c r="V61" s="603">
        <f t="shared" si="11"/>
        <v>0</v>
      </c>
      <c r="W61" s="603">
        <f t="shared" si="11"/>
        <v>7</v>
      </c>
      <c r="X61" s="604">
        <f t="shared" si="11"/>
        <v>0</v>
      </c>
      <c r="Y61" s="605">
        <f t="shared" si="1"/>
        <v>19</v>
      </c>
      <c r="Z61" s="606">
        <f t="shared" ref="Z61:AM61" si="12">SUM(Z55:Z60)</f>
        <v>6</v>
      </c>
      <c r="AA61" s="603">
        <f t="shared" si="12"/>
        <v>6</v>
      </c>
      <c r="AB61" s="604">
        <f t="shared" si="12"/>
        <v>6</v>
      </c>
      <c r="AC61" s="606">
        <f t="shared" si="12"/>
        <v>6</v>
      </c>
      <c r="AD61" s="603">
        <f t="shared" si="12"/>
        <v>10</v>
      </c>
      <c r="AE61" s="604">
        <f t="shared" si="12"/>
        <v>6</v>
      </c>
      <c r="AF61" s="606">
        <f t="shared" si="12"/>
        <v>0</v>
      </c>
      <c r="AG61" s="603">
        <f t="shared" si="12"/>
        <v>1</v>
      </c>
      <c r="AH61" s="613">
        <f t="shared" si="12"/>
        <v>1</v>
      </c>
      <c r="AI61" s="614">
        <f t="shared" si="12"/>
        <v>5</v>
      </c>
      <c r="AJ61" s="605">
        <f t="shared" si="12"/>
        <v>0</v>
      </c>
      <c r="AK61" s="606">
        <f t="shared" si="12"/>
        <v>0</v>
      </c>
      <c r="AL61" s="603">
        <f t="shared" si="12"/>
        <v>0</v>
      </c>
      <c r="AM61" s="612">
        <f t="shared" si="12"/>
        <v>1</v>
      </c>
      <c r="AN61" s="416" t="s">
        <v>790</v>
      </c>
    </row>
    <row r="62" spans="1:42" s="381" customFormat="1" ht="17.25" customHeight="1">
      <c r="A62" s="417" t="s">
        <v>582</v>
      </c>
      <c r="B62" s="407" t="s">
        <v>15</v>
      </c>
      <c r="C62" s="1209">
        <v>1</v>
      </c>
      <c r="D62" s="1210">
        <v>1</v>
      </c>
      <c r="E62" s="1210">
        <v>1</v>
      </c>
      <c r="F62" s="1210">
        <v>1</v>
      </c>
      <c r="G62" s="1210">
        <v>3</v>
      </c>
      <c r="H62" s="1210">
        <v>37</v>
      </c>
      <c r="I62" s="1210">
        <v>0</v>
      </c>
      <c r="J62" s="1210">
        <v>2</v>
      </c>
      <c r="K62" s="1210">
        <v>1</v>
      </c>
      <c r="L62" s="1210">
        <v>1</v>
      </c>
      <c r="M62" s="1211">
        <v>5</v>
      </c>
      <c r="N62" s="599">
        <f t="shared" si="0"/>
        <v>53</v>
      </c>
      <c r="O62" s="1212">
        <v>2</v>
      </c>
      <c r="P62" s="1211">
        <v>0</v>
      </c>
      <c r="Q62" s="1212">
        <v>0</v>
      </c>
      <c r="R62" s="1210">
        <v>0</v>
      </c>
      <c r="S62" s="1210">
        <v>0</v>
      </c>
      <c r="T62" s="1210">
        <v>0</v>
      </c>
      <c r="U62" s="1210">
        <v>0</v>
      </c>
      <c r="V62" s="1210">
        <v>0</v>
      </c>
      <c r="W62" s="1210">
        <v>0</v>
      </c>
      <c r="X62" s="1211">
        <v>0</v>
      </c>
      <c r="Y62" s="599">
        <f t="shared" si="1"/>
        <v>2</v>
      </c>
      <c r="Z62" s="1212">
        <v>2</v>
      </c>
      <c r="AA62" s="1210">
        <v>1</v>
      </c>
      <c r="AB62" s="1211">
        <v>1</v>
      </c>
      <c r="AC62" s="1212">
        <v>1</v>
      </c>
      <c r="AD62" s="1210">
        <v>3</v>
      </c>
      <c r="AE62" s="1211">
        <v>1</v>
      </c>
      <c r="AF62" s="1212">
        <v>0</v>
      </c>
      <c r="AG62" s="1210">
        <v>0</v>
      </c>
      <c r="AH62" s="1228">
        <v>0</v>
      </c>
      <c r="AI62" s="1215">
        <v>3</v>
      </c>
      <c r="AJ62" s="1216">
        <v>0</v>
      </c>
      <c r="AK62" s="1212">
        <v>0</v>
      </c>
      <c r="AL62" s="1210">
        <v>0</v>
      </c>
      <c r="AM62" s="1217">
        <v>0</v>
      </c>
      <c r="AN62" s="408" t="s">
        <v>15</v>
      </c>
    </row>
    <row r="63" spans="1:42" s="381" customFormat="1" ht="17.25" customHeight="1">
      <c r="A63" s="409">
        <v>5</v>
      </c>
      <c r="B63" s="407" t="s">
        <v>762</v>
      </c>
      <c r="C63" s="1209">
        <v>1</v>
      </c>
      <c r="D63" s="1210">
        <v>0</v>
      </c>
      <c r="E63" s="1210">
        <v>1</v>
      </c>
      <c r="F63" s="1210">
        <v>0</v>
      </c>
      <c r="G63" s="1210">
        <v>0</v>
      </c>
      <c r="H63" s="1210">
        <v>8</v>
      </c>
      <c r="I63" s="1210">
        <v>0</v>
      </c>
      <c r="J63" s="1210">
        <v>1</v>
      </c>
      <c r="K63" s="1210">
        <v>0</v>
      </c>
      <c r="L63" s="1210">
        <v>1</v>
      </c>
      <c r="M63" s="1211">
        <v>0</v>
      </c>
      <c r="N63" s="599">
        <f t="shared" si="0"/>
        <v>12</v>
      </c>
      <c r="O63" s="1212">
        <v>2</v>
      </c>
      <c r="P63" s="1211">
        <v>0</v>
      </c>
      <c r="Q63" s="1212">
        <v>0</v>
      </c>
      <c r="R63" s="1210">
        <v>0</v>
      </c>
      <c r="S63" s="1210">
        <v>0</v>
      </c>
      <c r="T63" s="1210">
        <v>0</v>
      </c>
      <c r="U63" s="1210">
        <v>0</v>
      </c>
      <c r="V63" s="1210">
        <v>0</v>
      </c>
      <c r="W63" s="1210">
        <v>0</v>
      </c>
      <c r="X63" s="1211">
        <v>0</v>
      </c>
      <c r="Y63" s="599">
        <f t="shared" si="1"/>
        <v>2</v>
      </c>
      <c r="Z63" s="1212">
        <v>3</v>
      </c>
      <c r="AA63" s="1210">
        <v>1</v>
      </c>
      <c r="AB63" s="1211">
        <v>1</v>
      </c>
      <c r="AC63" s="1212">
        <v>1</v>
      </c>
      <c r="AD63" s="1210">
        <v>1</v>
      </c>
      <c r="AE63" s="1211">
        <v>1</v>
      </c>
      <c r="AF63" s="1212">
        <v>0</v>
      </c>
      <c r="AG63" s="1210">
        <v>0</v>
      </c>
      <c r="AH63" s="1228">
        <v>0</v>
      </c>
      <c r="AI63" s="1215">
        <v>0</v>
      </c>
      <c r="AJ63" s="1216">
        <v>0</v>
      </c>
      <c r="AK63" s="1212">
        <v>0</v>
      </c>
      <c r="AL63" s="1210">
        <v>0</v>
      </c>
      <c r="AM63" s="1217">
        <v>0</v>
      </c>
      <c r="AN63" s="408" t="s">
        <v>762</v>
      </c>
    </row>
    <row r="64" spans="1:42" s="381" customFormat="1" ht="17.25" customHeight="1">
      <c r="A64" s="417"/>
      <c r="B64" s="407" t="s">
        <v>763</v>
      </c>
      <c r="C64" s="1209">
        <v>1</v>
      </c>
      <c r="D64" s="1210">
        <v>0</v>
      </c>
      <c r="E64" s="1210">
        <v>1</v>
      </c>
      <c r="F64" s="1210">
        <v>0</v>
      </c>
      <c r="G64" s="1210">
        <v>1</v>
      </c>
      <c r="H64" s="1210">
        <v>8</v>
      </c>
      <c r="I64" s="1210">
        <v>0</v>
      </c>
      <c r="J64" s="1210">
        <v>1</v>
      </c>
      <c r="K64" s="1210">
        <v>0</v>
      </c>
      <c r="L64" s="1210">
        <v>0</v>
      </c>
      <c r="M64" s="1211">
        <v>0</v>
      </c>
      <c r="N64" s="599">
        <f t="shared" si="0"/>
        <v>12</v>
      </c>
      <c r="O64" s="1212">
        <v>2</v>
      </c>
      <c r="P64" s="1211">
        <v>0</v>
      </c>
      <c r="Q64" s="1212">
        <v>0</v>
      </c>
      <c r="R64" s="1210">
        <v>0</v>
      </c>
      <c r="S64" s="1210">
        <v>0</v>
      </c>
      <c r="T64" s="1210">
        <v>0</v>
      </c>
      <c r="U64" s="1210">
        <v>0</v>
      </c>
      <c r="V64" s="1210">
        <v>0</v>
      </c>
      <c r="W64" s="1210">
        <v>0</v>
      </c>
      <c r="X64" s="1211">
        <v>0</v>
      </c>
      <c r="Y64" s="599">
        <f t="shared" si="1"/>
        <v>2</v>
      </c>
      <c r="Z64" s="1212">
        <v>1</v>
      </c>
      <c r="AA64" s="1210">
        <v>1</v>
      </c>
      <c r="AB64" s="1211">
        <v>1</v>
      </c>
      <c r="AC64" s="1212">
        <v>1</v>
      </c>
      <c r="AD64" s="1210">
        <v>0</v>
      </c>
      <c r="AE64" s="1211">
        <v>1</v>
      </c>
      <c r="AF64" s="1212">
        <v>0</v>
      </c>
      <c r="AG64" s="1210">
        <v>0</v>
      </c>
      <c r="AH64" s="1228">
        <v>0</v>
      </c>
      <c r="AI64" s="1215">
        <v>0</v>
      </c>
      <c r="AJ64" s="1216">
        <v>0</v>
      </c>
      <c r="AK64" s="1212">
        <v>1</v>
      </c>
      <c r="AL64" s="1210">
        <v>0</v>
      </c>
      <c r="AM64" s="1217">
        <v>0</v>
      </c>
      <c r="AN64" s="408" t="s">
        <v>763</v>
      </c>
    </row>
    <row r="65" spans="1:40" s="381" customFormat="1" ht="17.25" customHeight="1">
      <c r="A65" s="417"/>
      <c r="B65" s="407" t="s">
        <v>764</v>
      </c>
      <c r="C65" s="1209">
        <v>1</v>
      </c>
      <c r="D65" s="1210">
        <v>0</v>
      </c>
      <c r="E65" s="1210">
        <v>1</v>
      </c>
      <c r="F65" s="1210">
        <v>0</v>
      </c>
      <c r="G65" s="1210">
        <v>0</v>
      </c>
      <c r="H65" s="1210">
        <v>18</v>
      </c>
      <c r="I65" s="1210">
        <v>0</v>
      </c>
      <c r="J65" s="1210">
        <v>1</v>
      </c>
      <c r="K65" s="1210">
        <v>0</v>
      </c>
      <c r="L65" s="1210">
        <v>0</v>
      </c>
      <c r="M65" s="1211">
        <v>0</v>
      </c>
      <c r="N65" s="599">
        <f t="shared" si="0"/>
        <v>21</v>
      </c>
      <c r="O65" s="1212">
        <v>2</v>
      </c>
      <c r="P65" s="1211">
        <v>0</v>
      </c>
      <c r="Q65" s="1212">
        <v>0</v>
      </c>
      <c r="R65" s="1210">
        <v>0</v>
      </c>
      <c r="S65" s="1210">
        <v>0</v>
      </c>
      <c r="T65" s="1210">
        <v>0</v>
      </c>
      <c r="U65" s="1210">
        <v>0</v>
      </c>
      <c r="V65" s="1210">
        <v>0</v>
      </c>
      <c r="W65" s="1210">
        <v>0</v>
      </c>
      <c r="X65" s="1211">
        <v>0</v>
      </c>
      <c r="Y65" s="599">
        <f t="shared" si="1"/>
        <v>2</v>
      </c>
      <c r="Z65" s="1212">
        <v>1</v>
      </c>
      <c r="AA65" s="1210">
        <v>1</v>
      </c>
      <c r="AB65" s="1211">
        <v>1</v>
      </c>
      <c r="AC65" s="1212">
        <v>1</v>
      </c>
      <c r="AD65" s="1210">
        <v>3</v>
      </c>
      <c r="AE65" s="1211">
        <v>1</v>
      </c>
      <c r="AF65" s="1212">
        <v>0</v>
      </c>
      <c r="AG65" s="1210">
        <v>0</v>
      </c>
      <c r="AH65" s="1228">
        <v>0</v>
      </c>
      <c r="AI65" s="1215">
        <v>0</v>
      </c>
      <c r="AJ65" s="1216">
        <v>0</v>
      </c>
      <c r="AK65" s="1212">
        <v>0</v>
      </c>
      <c r="AL65" s="1210">
        <v>0</v>
      </c>
      <c r="AM65" s="1217">
        <v>0</v>
      </c>
      <c r="AN65" s="408" t="s">
        <v>764</v>
      </c>
    </row>
    <row r="66" spans="1:40" s="381" customFormat="1" ht="17.25" customHeight="1">
      <c r="A66" s="418"/>
      <c r="B66" s="412" t="s">
        <v>595</v>
      </c>
      <c r="C66" s="1220">
        <v>1</v>
      </c>
      <c r="D66" s="1221">
        <v>0</v>
      </c>
      <c r="E66" s="1221">
        <v>1</v>
      </c>
      <c r="F66" s="1221">
        <v>0</v>
      </c>
      <c r="G66" s="1221">
        <v>0</v>
      </c>
      <c r="H66" s="1221">
        <v>15</v>
      </c>
      <c r="I66" s="1221">
        <v>0</v>
      </c>
      <c r="J66" s="1221">
        <v>1</v>
      </c>
      <c r="K66" s="1221">
        <v>0</v>
      </c>
      <c r="L66" s="1221">
        <v>0</v>
      </c>
      <c r="M66" s="1222">
        <v>0</v>
      </c>
      <c r="N66" s="601">
        <f t="shared" si="0"/>
        <v>18</v>
      </c>
      <c r="O66" s="1223">
        <v>1</v>
      </c>
      <c r="P66" s="1222">
        <v>0</v>
      </c>
      <c r="Q66" s="1223">
        <v>0</v>
      </c>
      <c r="R66" s="1221">
        <v>0</v>
      </c>
      <c r="S66" s="1221">
        <v>0</v>
      </c>
      <c r="T66" s="1221">
        <v>0</v>
      </c>
      <c r="U66" s="1221">
        <v>0</v>
      </c>
      <c r="V66" s="1221">
        <v>0</v>
      </c>
      <c r="W66" s="1221">
        <v>0</v>
      </c>
      <c r="X66" s="1222">
        <v>0</v>
      </c>
      <c r="Y66" s="601">
        <f t="shared" si="1"/>
        <v>1</v>
      </c>
      <c r="Z66" s="1223">
        <v>1</v>
      </c>
      <c r="AA66" s="1221">
        <v>1</v>
      </c>
      <c r="AB66" s="1222">
        <v>1</v>
      </c>
      <c r="AC66" s="1223">
        <v>1</v>
      </c>
      <c r="AD66" s="1221">
        <v>3</v>
      </c>
      <c r="AE66" s="1222">
        <v>1</v>
      </c>
      <c r="AF66" s="1223">
        <v>0</v>
      </c>
      <c r="AG66" s="1221">
        <v>0</v>
      </c>
      <c r="AH66" s="1229">
        <v>0</v>
      </c>
      <c r="AI66" s="1225">
        <v>0</v>
      </c>
      <c r="AJ66" s="1226">
        <v>0</v>
      </c>
      <c r="AK66" s="1223">
        <v>0</v>
      </c>
      <c r="AL66" s="1221">
        <v>0</v>
      </c>
      <c r="AM66" s="1227">
        <v>0</v>
      </c>
      <c r="AN66" s="413" t="s">
        <v>595</v>
      </c>
    </row>
    <row r="67" spans="1:40" s="381" customFormat="1" ht="17.25" customHeight="1" thickBot="1">
      <c r="A67" s="414" t="s">
        <v>596</v>
      </c>
      <c r="B67" s="415"/>
      <c r="C67" s="602">
        <f>SUM(C62:C66)</f>
        <v>5</v>
      </c>
      <c r="D67" s="603">
        <f t="shared" ref="D67:AM67" si="13">SUM(D62:D66)</f>
        <v>1</v>
      </c>
      <c r="E67" s="603">
        <f t="shared" si="13"/>
        <v>5</v>
      </c>
      <c r="F67" s="603">
        <f t="shared" si="13"/>
        <v>1</v>
      </c>
      <c r="G67" s="603">
        <f t="shared" si="13"/>
        <v>4</v>
      </c>
      <c r="H67" s="603">
        <f t="shared" si="13"/>
        <v>86</v>
      </c>
      <c r="I67" s="603">
        <f t="shared" si="13"/>
        <v>0</v>
      </c>
      <c r="J67" s="603">
        <f t="shared" si="13"/>
        <v>6</v>
      </c>
      <c r="K67" s="603">
        <f t="shared" si="13"/>
        <v>1</v>
      </c>
      <c r="L67" s="603">
        <f t="shared" si="13"/>
        <v>2</v>
      </c>
      <c r="M67" s="604">
        <f t="shared" si="13"/>
        <v>5</v>
      </c>
      <c r="N67" s="605">
        <f t="shared" si="0"/>
        <v>116</v>
      </c>
      <c r="O67" s="606">
        <f t="shared" si="13"/>
        <v>9</v>
      </c>
      <c r="P67" s="604">
        <f t="shared" si="13"/>
        <v>0</v>
      </c>
      <c r="Q67" s="606">
        <f t="shared" si="13"/>
        <v>0</v>
      </c>
      <c r="R67" s="603">
        <f t="shared" si="13"/>
        <v>0</v>
      </c>
      <c r="S67" s="603">
        <f t="shared" si="13"/>
        <v>0</v>
      </c>
      <c r="T67" s="603">
        <f t="shared" si="13"/>
        <v>0</v>
      </c>
      <c r="U67" s="603">
        <f t="shared" si="13"/>
        <v>0</v>
      </c>
      <c r="V67" s="603">
        <f t="shared" si="13"/>
        <v>0</v>
      </c>
      <c r="W67" s="603">
        <f t="shared" si="13"/>
        <v>0</v>
      </c>
      <c r="X67" s="604">
        <f t="shared" si="13"/>
        <v>0</v>
      </c>
      <c r="Y67" s="605">
        <f t="shared" si="1"/>
        <v>9</v>
      </c>
      <c r="Z67" s="606">
        <f t="shared" si="13"/>
        <v>8</v>
      </c>
      <c r="AA67" s="603">
        <f t="shared" si="13"/>
        <v>5</v>
      </c>
      <c r="AB67" s="604">
        <f t="shared" si="13"/>
        <v>5</v>
      </c>
      <c r="AC67" s="606">
        <f t="shared" si="13"/>
        <v>5</v>
      </c>
      <c r="AD67" s="603">
        <f t="shared" si="13"/>
        <v>10</v>
      </c>
      <c r="AE67" s="604">
        <f t="shared" si="13"/>
        <v>5</v>
      </c>
      <c r="AF67" s="606">
        <f t="shared" si="13"/>
        <v>0</v>
      </c>
      <c r="AG67" s="603">
        <f t="shared" si="13"/>
        <v>0</v>
      </c>
      <c r="AH67" s="613">
        <f t="shared" si="13"/>
        <v>0</v>
      </c>
      <c r="AI67" s="614">
        <f t="shared" si="13"/>
        <v>3</v>
      </c>
      <c r="AJ67" s="605">
        <f t="shared" si="13"/>
        <v>0</v>
      </c>
      <c r="AK67" s="606">
        <f t="shared" si="13"/>
        <v>1</v>
      </c>
      <c r="AL67" s="603">
        <f>SUM(AL62:AL66)</f>
        <v>0</v>
      </c>
      <c r="AM67" s="612">
        <f t="shared" si="13"/>
        <v>0</v>
      </c>
      <c r="AN67" s="416" t="s">
        <v>791</v>
      </c>
    </row>
    <row r="68" spans="1:40" s="381" customFormat="1" ht="17.25" customHeight="1">
      <c r="A68" s="417" t="s">
        <v>597</v>
      </c>
      <c r="B68" s="407" t="s">
        <v>766</v>
      </c>
      <c r="C68" s="1209">
        <v>1</v>
      </c>
      <c r="D68" s="1210">
        <v>0</v>
      </c>
      <c r="E68" s="1210">
        <v>1</v>
      </c>
      <c r="F68" s="1210">
        <v>0</v>
      </c>
      <c r="G68" s="1210">
        <v>3</v>
      </c>
      <c r="H68" s="1210">
        <v>15</v>
      </c>
      <c r="I68" s="1210">
        <v>0</v>
      </c>
      <c r="J68" s="1210">
        <v>1</v>
      </c>
      <c r="K68" s="1210">
        <v>0</v>
      </c>
      <c r="L68" s="1210">
        <v>1</v>
      </c>
      <c r="M68" s="1211">
        <v>1</v>
      </c>
      <c r="N68" s="599">
        <f t="shared" si="0"/>
        <v>23</v>
      </c>
      <c r="O68" s="1212">
        <v>2</v>
      </c>
      <c r="P68" s="1211">
        <v>0</v>
      </c>
      <c r="Q68" s="1212">
        <v>0</v>
      </c>
      <c r="R68" s="1210">
        <v>0</v>
      </c>
      <c r="S68" s="1210">
        <v>0</v>
      </c>
      <c r="T68" s="1210">
        <v>0</v>
      </c>
      <c r="U68" s="1210">
        <v>0</v>
      </c>
      <c r="V68" s="1210">
        <v>0</v>
      </c>
      <c r="W68" s="1210">
        <v>0</v>
      </c>
      <c r="X68" s="1211">
        <v>0</v>
      </c>
      <c r="Y68" s="599">
        <f t="shared" si="1"/>
        <v>2</v>
      </c>
      <c r="Z68" s="1212">
        <v>2</v>
      </c>
      <c r="AA68" s="1210">
        <v>2</v>
      </c>
      <c r="AB68" s="1211">
        <v>1</v>
      </c>
      <c r="AC68" s="1212">
        <v>1</v>
      </c>
      <c r="AD68" s="1210">
        <v>3</v>
      </c>
      <c r="AE68" s="1211">
        <v>1</v>
      </c>
      <c r="AF68" s="1212">
        <v>0</v>
      </c>
      <c r="AG68" s="1210">
        <v>0</v>
      </c>
      <c r="AH68" s="1228">
        <v>0</v>
      </c>
      <c r="AI68" s="1215">
        <v>0</v>
      </c>
      <c r="AJ68" s="1216">
        <v>0</v>
      </c>
      <c r="AK68" s="1212">
        <v>0</v>
      </c>
      <c r="AL68" s="1210">
        <v>0</v>
      </c>
      <c r="AM68" s="1217">
        <v>0</v>
      </c>
      <c r="AN68" s="408" t="s">
        <v>766</v>
      </c>
    </row>
    <row r="69" spans="1:40" s="381" customFormat="1" ht="17.25" customHeight="1">
      <c r="A69" s="431">
        <v>2</v>
      </c>
      <c r="B69" s="412" t="s">
        <v>767</v>
      </c>
      <c r="C69" s="1220">
        <v>1</v>
      </c>
      <c r="D69" s="1221">
        <v>0</v>
      </c>
      <c r="E69" s="1221">
        <v>1</v>
      </c>
      <c r="F69" s="1221">
        <v>1</v>
      </c>
      <c r="G69" s="1221">
        <v>3</v>
      </c>
      <c r="H69" s="1221">
        <v>31</v>
      </c>
      <c r="I69" s="1221">
        <v>0</v>
      </c>
      <c r="J69" s="1221">
        <v>1</v>
      </c>
      <c r="K69" s="1221">
        <v>1</v>
      </c>
      <c r="L69" s="1221">
        <v>0</v>
      </c>
      <c r="M69" s="1222">
        <v>2</v>
      </c>
      <c r="N69" s="601">
        <f t="shared" si="0"/>
        <v>41</v>
      </c>
      <c r="O69" s="1223">
        <v>2</v>
      </c>
      <c r="P69" s="1222">
        <v>0</v>
      </c>
      <c r="Q69" s="1223">
        <v>0</v>
      </c>
      <c r="R69" s="1221">
        <v>0</v>
      </c>
      <c r="S69" s="1221">
        <v>1</v>
      </c>
      <c r="T69" s="1221">
        <v>0</v>
      </c>
      <c r="U69" s="1221">
        <v>0</v>
      </c>
      <c r="V69" s="1221">
        <v>0</v>
      </c>
      <c r="W69" s="1221">
        <v>1</v>
      </c>
      <c r="X69" s="1222">
        <v>0</v>
      </c>
      <c r="Y69" s="601">
        <f t="shared" si="1"/>
        <v>4</v>
      </c>
      <c r="Z69" s="1223">
        <v>3</v>
      </c>
      <c r="AA69" s="1221">
        <v>3</v>
      </c>
      <c r="AB69" s="1222">
        <v>1</v>
      </c>
      <c r="AC69" s="1223">
        <v>1</v>
      </c>
      <c r="AD69" s="1221">
        <v>3</v>
      </c>
      <c r="AE69" s="1222">
        <v>1</v>
      </c>
      <c r="AF69" s="1223">
        <v>0</v>
      </c>
      <c r="AG69" s="1221">
        <v>0</v>
      </c>
      <c r="AH69" s="1229">
        <v>0</v>
      </c>
      <c r="AI69" s="1225">
        <v>0</v>
      </c>
      <c r="AJ69" s="1226">
        <v>0</v>
      </c>
      <c r="AK69" s="1223">
        <v>0</v>
      </c>
      <c r="AL69" s="1221">
        <v>0</v>
      </c>
      <c r="AM69" s="1227">
        <v>0</v>
      </c>
      <c r="AN69" s="413" t="s">
        <v>767</v>
      </c>
    </row>
    <row r="70" spans="1:40" s="381" customFormat="1" ht="17.25" customHeight="1" thickBot="1">
      <c r="A70" s="414" t="s">
        <v>607</v>
      </c>
      <c r="B70" s="415"/>
      <c r="C70" s="602">
        <f>SUM(C68:C69)</f>
        <v>2</v>
      </c>
      <c r="D70" s="603">
        <f t="shared" ref="D70:AM70" si="14">SUM(D68:D69)</f>
        <v>0</v>
      </c>
      <c r="E70" s="603">
        <f t="shared" si="14"/>
        <v>2</v>
      </c>
      <c r="F70" s="603">
        <f t="shared" si="14"/>
        <v>1</v>
      </c>
      <c r="G70" s="603">
        <f t="shared" si="14"/>
        <v>6</v>
      </c>
      <c r="H70" s="603">
        <f t="shared" si="14"/>
        <v>46</v>
      </c>
      <c r="I70" s="603">
        <f t="shared" si="14"/>
        <v>0</v>
      </c>
      <c r="J70" s="603">
        <f t="shared" si="14"/>
        <v>2</v>
      </c>
      <c r="K70" s="603">
        <f t="shared" si="14"/>
        <v>1</v>
      </c>
      <c r="L70" s="603">
        <f t="shared" si="14"/>
        <v>1</v>
      </c>
      <c r="M70" s="604">
        <f t="shared" si="14"/>
        <v>3</v>
      </c>
      <c r="N70" s="605">
        <f t="shared" ref="N70:N107" si="15">SUM(C70:M70)</f>
        <v>64</v>
      </c>
      <c r="O70" s="606">
        <f t="shared" si="14"/>
        <v>4</v>
      </c>
      <c r="P70" s="604">
        <f t="shared" si="14"/>
        <v>0</v>
      </c>
      <c r="Q70" s="606">
        <f t="shared" si="14"/>
        <v>0</v>
      </c>
      <c r="R70" s="603">
        <f t="shared" si="14"/>
        <v>0</v>
      </c>
      <c r="S70" s="603">
        <f t="shared" si="14"/>
        <v>1</v>
      </c>
      <c r="T70" s="603">
        <f t="shared" si="14"/>
        <v>0</v>
      </c>
      <c r="U70" s="603">
        <f t="shared" si="14"/>
        <v>0</v>
      </c>
      <c r="V70" s="603">
        <f t="shared" si="14"/>
        <v>0</v>
      </c>
      <c r="W70" s="603">
        <f t="shared" si="14"/>
        <v>1</v>
      </c>
      <c r="X70" s="604">
        <f t="shared" si="14"/>
        <v>0</v>
      </c>
      <c r="Y70" s="605">
        <f t="shared" ref="Y70:Y104" si="16">SUM(O70:X70)</f>
        <v>6</v>
      </c>
      <c r="Z70" s="606">
        <f t="shared" si="14"/>
        <v>5</v>
      </c>
      <c r="AA70" s="603">
        <f t="shared" si="14"/>
        <v>5</v>
      </c>
      <c r="AB70" s="604">
        <f t="shared" si="14"/>
        <v>2</v>
      </c>
      <c r="AC70" s="606">
        <f t="shared" si="14"/>
        <v>2</v>
      </c>
      <c r="AD70" s="603">
        <f t="shared" si="14"/>
        <v>6</v>
      </c>
      <c r="AE70" s="604">
        <f t="shared" si="14"/>
        <v>2</v>
      </c>
      <c r="AF70" s="606">
        <f t="shared" si="14"/>
        <v>0</v>
      </c>
      <c r="AG70" s="603">
        <f t="shared" si="14"/>
        <v>0</v>
      </c>
      <c r="AH70" s="613">
        <f t="shared" si="14"/>
        <v>0</v>
      </c>
      <c r="AI70" s="614">
        <f t="shared" si="14"/>
        <v>0</v>
      </c>
      <c r="AJ70" s="605">
        <f t="shared" si="14"/>
        <v>0</v>
      </c>
      <c r="AK70" s="606">
        <f t="shared" si="14"/>
        <v>0</v>
      </c>
      <c r="AL70" s="603">
        <f t="shared" si="14"/>
        <v>0</v>
      </c>
      <c r="AM70" s="612">
        <f t="shared" si="14"/>
        <v>0</v>
      </c>
      <c r="AN70" s="416" t="s">
        <v>768</v>
      </c>
    </row>
    <row r="71" spans="1:40" s="381" customFormat="1" ht="17.25" customHeight="1">
      <c r="A71" s="417" t="s">
        <v>608</v>
      </c>
      <c r="B71" s="407" t="s">
        <v>41</v>
      </c>
      <c r="C71" s="1209">
        <v>1</v>
      </c>
      <c r="D71" s="1210">
        <v>0</v>
      </c>
      <c r="E71" s="1210">
        <v>1</v>
      </c>
      <c r="F71" s="1210">
        <v>1</v>
      </c>
      <c r="G71" s="1210">
        <v>0</v>
      </c>
      <c r="H71" s="1210">
        <v>29</v>
      </c>
      <c r="I71" s="1210">
        <v>0</v>
      </c>
      <c r="J71" s="1210">
        <v>1</v>
      </c>
      <c r="K71" s="1210">
        <v>0</v>
      </c>
      <c r="L71" s="1210">
        <v>1</v>
      </c>
      <c r="M71" s="1211">
        <v>3</v>
      </c>
      <c r="N71" s="599">
        <f t="shared" si="15"/>
        <v>37</v>
      </c>
      <c r="O71" s="1212">
        <v>2</v>
      </c>
      <c r="P71" s="1211">
        <v>0</v>
      </c>
      <c r="Q71" s="1212">
        <v>0</v>
      </c>
      <c r="R71" s="1210">
        <v>0</v>
      </c>
      <c r="S71" s="1210">
        <v>0</v>
      </c>
      <c r="T71" s="1210">
        <v>0</v>
      </c>
      <c r="U71" s="1210">
        <v>0</v>
      </c>
      <c r="V71" s="1210">
        <v>0</v>
      </c>
      <c r="W71" s="1210">
        <v>0</v>
      </c>
      <c r="X71" s="1211">
        <v>0</v>
      </c>
      <c r="Y71" s="599">
        <f t="shared" si="16"/>
        <v>2</v>
      </c>
      <c r="Z71" s="1212">
        <v>3</v>
      </c>
      <c r="AA71" s="1210">
        <v>1</v>
      </c>
      <c r="AB71" s="1211">
        <v>1</v>
      </c>
      <c r="AC71" s="1212">
        <v>1</v>
      </c>
      <c r="AD71" s="1210">
        <v>3</v>
      </c>
      <c r="AE71" s="1211">
        <v>1</v>
      </c>
      <c r="AF71" s="1212">
        <v>0</v>
      </c>
      <c r="AG71" s="1210">
        <v>0</v>
      </c>
      <c r="AH71" s="1228">
        <v>0</v>
      </c>
      <c r="AI71" s="1215">
        <v>0</v>
      </c>
      <c r="AJ71" s="1216">
        <v>0</v>
      </c>
      <c r="AK71" s="1212">
        <v>1</v>
      </c>
      <c r="AL71" s="1210">
        <v>0</v>
      </c>
      <c r="AM71" s="1217">
        <v>0</v>
      </c>
      <c r="AN71" s="408" t="s">
        <v>41</v>
      </c>
    </row>
    <row r="72" spans="1:40" s="381" customFormat="1" ht="17.25" customHeight="1">
      <c r="A72" s="409">
        <v>4</v>
      </c>
      <c r="B72" s="407" t="s">
        <v>613</v>
      </c>
      <c r="C72" s="1209">
        <v>1</v>
      </c>
      <c r="D72" s="1210">
        <v>0</v>
      </c>
      <c r="E72" s="1210">
        <v>1</v>
      </c>
      <c r="F72" s="1210">
        <v>0</v>
      </c>
      <c r="G72" s="1210">
        <v>1</v>
      </c>
      <c r="H72" s="1210">
        <v>20</v>
      </c>
      <c r="I72" s="1210">
        <v>0</v>
      </c>
      <c r="J72" s="1210">
        <v>1</v>
      </c>
      <c r="K72" s="1210">
        <v>1</v>
      </c>
      <c r="L72" s="1210">
        <v>0</v>
      </c>
      <c r="M72" s="1211">
        <v>2</v>
      </c>
      <c r="N72" s="599">
        <f t="shared" si="15"/>
        <v>27</v>
      </c>
      <c r="O72" s="1212">
        <v>1</v>
      </c>
      <c r="P72" s="1211">
        <v>0</v>
      </c>
      <c r="Q72" s="1212">
        <v>0</v>
      </c>
      <c r="R72" s="1210">
        <v>0</v>
      </c>
      <c r="S72" s="1210">
        <v>0</v>
      </c>
      <c r="T72" s="1210">
        <v>0</v>
      </c>
      <c r="U72" s="1210">
        <v>0</v>
      </c>
      <c r="V72" s="1210">
        <v>0</v>
      </c>
      <c r="W72" s="1210">
        <v>0</v>
      </c>
      <c r="X72" s="1211">
        <v>0</v>
      </c>
      <c r="Y72" s="599">
        <f t="shared" si="16"/>
        <v>1</v>
      </c>
      <c r="Z72" s="1212">
        <v>3</v>
      </c>
      <c r="AA72" s="1210">
        <v>1</v>
      </c>
      <c r="AB72" s="1211">
        <v>1</v>
      </c>
      <c r="AC72" s="1212">
        <v>1</v>
      </c>
      <c r="AD72" s="1210">
        <v>3</v>
      </c>
      <c r="AE72" s="1211">
        <v>1</v>
      </c>
      <c r="AF72" s="1212">
        <v>0</v>
      </c>
      <c r="AG72" s="1210">
        <v>0</v>
      </c>
      <c r="AH72" s="1228">
        <v>0</v>
      </c>
      <c r="AI72" s="1215">
        <v>0</v>
      </c>
      <c r="AJ72" s="1216">
        <v>0</v>
      </c>
      <c r="AK72" s="1212">
        <v>0</v>
      </c>
      <c r="AL72" s="1210">
        <v>0</v>
      </c>
      <c r="AM72" s="1217">
        <v>0</v>
      </c>
      <c r="AN72" s="408" t="s">
        <v>613</v>
      </c>
    </row>
    <row r="73" spans="1:40" s="381" customFormat="1" ht="17.25" customHeight="1">
      <c r="A73" s="417"/>
      <c r="B73" s="407" t="s">
        <v>16</v>
      </c>
      <c r="C73" s="1209">
        <v>1</v>
      </c>
      <c r="D73" s="1210">
        <v>0</v>
      </c>
      <c r="E73" s="1210">
        <v>1</v>
      </c>
      <c r="F73" s="1210">
        <v>0</v>
      </c>
      <c r="G73" s="1210">
        <v>0</v>
      </c>
      <c r="H73" s="1210">
        <v>23</v>
      </c>
      <c r="I73" s="1210">
        <v>0</v>
      </c>
      <c r="J73" s="1210">
        <v>1</v>
      </c>
      <c r="K73" s="1210">
        <v>0</v>
      </c>
      <c r="L73" s="1210">
        <v>0</v>
      </c>
      <c r="M73" s="1211">
        <v>2</v>
      </c>
      <c r="N73" s="599">
        <f t="shared" si="15"/>
        <v>28</v>
      </c>
      <c r="O73" s="1212">
        <v>1</v>
      </c>
      <c r="P73" s="1211">
        <v>0</v>
      </c>
      <c r="Q73" s="1212">
        <v>0</v>
      </c>
      <c r="R73" s="1210">
        <v>0</v>
      </c>
      <c r="S73" s="1210">
        <v>0</v>
      </c>
      <c r="T73" s="1210">
        <v>0</v>
      </c>
      <c r="U73" s="1210">
        <v>0</v>
      </c>
      <c r="V73" s="1210">
        <v>0</v>
      </c>
      <c r="W73" s="1210">
        <v>0</v>
      </c>
      <c r="X73" s="1211">
        <v>0</v>
      </c>
      <c r="Y73" s="599">
        <f t="shared" si="16"/>
        <v>1</v>
      </c>
      <c r="Z73" s="1212">
        <v>3</v>
      </c>
      <c r="AA73" s="1210">
        <v>1</v>
      </c>
      <c r="AB73" s="1211">
        <v>1</v>
      </c>
      <c r="AC73" s="1212">
        <v>1</v>
      </c>
      <c r="AD73" s="1210">
        <v>3</v>
      </c>
      <c r="AE73" s="1211">
        <v>1</v>
      </c>
      <c r="AF73" s="1212">
        <v>0</v>
      </c>
      <c r="AG73" s="1210">
        <v>0</v>
      </c>
      <c r="AH73" s="1228">
        <v>0</v>
      </c>
      <c r="AI73" s="1215">
        <v>1</v>
      </c>
      <c r="AJ73" s="1216">
        <v>0</v>
      </c>
      <c r="AK73" s="1212">
        <v>0</v>
      </c>
      <c r="AL73" s="1210">
        <v>0</v>
      </c>
      <c r="AM73" s="1217">
        <v>0</v>
      </c>
      <c r="AN73" s="408" t="s">
        <v>16</v>
      </c>
    </row>
    <row r="74" spans="1:40" s="381" customFormat="1" ht="17.25" customHeight="1">
      <c r="A74" s="418"/>
      <c r="B74" s="412" t="s">
        <v>615</v>
      </c>
      <c r="C74" s="1220">
        <v>1</v>
      </c>
      <c r="D74" s="1221">
        <v>0</v>
      </c>
      <c r="E74" s="1221">
        <v>1</v>
      </c>
      <c r="F74" s="1221">
        <v>0</v>
      </c>
      <c r="G74" s="1221">
        <v>1</v>
      </c>
      <c r="H74" s="1221">
        <v>10</v>
      </c>
      <c r="I74" s="1221">
        <v>0</v>
      </c>
      <c r="J74" s="1221">
        <v>1</v>
      </c>
      <c r="K74" s="1221">
        <v>0</v>
      </c>
      <c r="L74" s="1221">
        <v>0</v>
      </c>
      <c r="M74" s="1222">
        <v>2</v>
      </c>
      <c r="N74" s="601">
        <f t="shared" si="15"/>
        <v>16</v>
      </c>
      <c r="O74" s="1223">
        <v>1</v>
      </c>
      <c r="P74" s="1222">
        <v>0</v>
      </c>
      <c r="Q74" s="1223">
        <v>0</v>
      </c>
      <c r="R74" s="1221">
        <v>0</v>
      </c>
      <c r="S74" s="1221">
        <v>0</v>
      </c>
      <c r="T74" s="1221">
        <v>0</v>
      </c>
      <c r="U74" s="1221">
        <v>0</v>
      </c>
      <c r="V74" s="1221">
        <v>0</v>
      </c>
      <c r="W74" s="1221">
        <v>0</v>
      </c>
      <c r="X74" s="1222">
        <v>0</v>
      </c>
      <c r="Y74" s="601">
        <f t="shared" si="16"/>
        <v>1</v>
      </c>
      <c r="Z74" s="1223">
        <v>3</v>
      </c>
      <c r="AA74" s="1221">
        <v>1</v>
      </c>
      <c r="AB74" s="1222">
        <v>1</v>
      </c>
      <c r="AC74" s="1223">
        <v>1</v>
      </c>
      <c r="AD74" s="1221">
        <v>3</v>
      </c>
      <c r="AE74" s="1222">
        <v>1</v>
      </c>
      <c r="AF74" s="1223">
        <v>0</v>
      </c>
      <c r="AG74" s="1221">
        <v>0</v>
      </c>
      <c r="AH74" s="1229">
        <v>0</v>
      </c>
      <c r="AI74" s="1225">
        <v>0</v>
      </c>
      <c r="AJ74" s="1226">
        <v>0</v>
      </c>
      <c r="AK74" s="1223">
        <v>0</v>
      </c>
      <c r="AL74" s="1221">
        <v>0</v>
      </c>
      <c r="AM74" s="1227">
        <v>1</v>
      </c>
      <c r="AN74" s="413" t="s">
        <v>615</v>
      </c>
    </row>
    <row r="75" spans="1:40" s="381" customFormat="1" ht="17.25" customHeight="1" thickBot="1">
      <c r="A75" s="414" t="s">
        <v>616</v>
      </c>
      <c r="B75" s="415"/>
      <c r="C75" s="602">
        <f>SUM(C71:C74)</f>
        <v>4</v>
      </c>
      <c r="D75" s="603">
        <f t="shared" ref="D75:AM75" si="17">SUM(D71:D74)</f>
        <v>0</v>
      </c>
      <c r="E75" s="603">
        <f t="shared" si="17"/>
        <v>4</v>
      </c>
      <c r="F75" s="603">
        <f t="shared" si="17"/>
        <v>1</v>
      </c>
      <c r="G75" s="603">
        <f t="shared" si="17"/>
        <v>2</v>
      </c>
      <c r="H75" s="603">
        <f t="shared" si="17"/>
        <v>82</v>
      </c>
      <c r="I75" s="603">
        <f t="shared" si="17"/>
        <v>0</v>
      </c>
      <c r="J75" s="603">
        <f t="shared" si="17"/>
        <v>4</v>
      </c>
      <c r="K75" s="603">
        <f t="shared" si="17"/>
        <v>1</v>
      </c>
      <c r="L75" s="603">
        <f t="shared" si="17"/>
        <v>1</v>
      </c>
      <c r="M75" s="604">
        <f t="shared" si="17"/>
        <v>9</v>
      </c>
      <c r="N75" s="605">
        <f t="shared" si="15"/>
        <v>108</v>
      </c>
      <c r="O75" s="606">
        <f t="shared" si="17"/>
        <v>5</v>
      </c>
      <c r="P75" s="604">
        <f t="shared" si="17"/>
        <v>0</v>
      </c>
      <c r="Q75" s="606">
        <f t="shared" si="17"/>
        <v>0</v>
      </c>
      <c r="R75" s="603">
        <f t="shared" si="17"/>
        <v>0</v>
      </c>
      <c r="S75" s="603">
        <f t="shared" si="17"/>
        <v>0</v>
      </c>
      <c r="T75" s="603">
        <f t="shared" si="17"/>
        <v>0</v>
      </c>
      <c r="U75" s="603">
        <f t="shared" si="17"/>
        <v>0</v>
      </c>
      <c r="V75" s="603">
        <f t="shared" si="17"/>
        <v>0</v>
      </c>
      <c r="W75" s="603">
        <f t="shared" si="17"/>
        <v>0</v>
      </c>
      <c r="X75" s="604">
        <f t="shared" si="17"/>
        <v>0</v>
      </c>
      <c r="Y75" s="605">
        <f t="shared" si="16"/>
        <v>5</v>
      </c>
      <c r="Z75" s="606">
        <f t="shared" si="17"/>
        <v>12</v>
      </c>
      <c r="AA75" s="603">
        <f t="shared" si="17"/>
        <v>4</v>
      </c>
      <c r="AB75" s="604">
        <f t="shared" si="17"/>
        <v>4</v>
      </c>
      <c r="AC75" s="606">
        <f t="shared" si="17"/>
        <v>4</v>
      </c>
      <c r="AD75" s="603">
        <f t="shared" si="17"/>
        <v>12</v>
      </c>
      <c r="AE75" s="604">
        <f t="shared" si="17"/>
        <v>4</v>
      </c>
      <c r="AF75" s="606">
        <f>SUM(AF71:AF74)</f>
        <v>0</v>
      </c>
      <c r="AG75" s="603">
        <f>SUM(AG71:AG74)</f>
        <v>0</v>
      </c>
      <c r="AH75" s="613">
        <f>SUM(AH71:AH74)</f>
        <v>0</v>
      </c>
      <c r="AI75" s="614">
        <f>SUM(AI71:AI74)</f>
        <v>1</v>
      </c>
      <c r="AJ75" s="605">
        <v>0</v>
      </c>
      <c r="AK75" s="606">
        <f t="shared" si="17"/>
        <v>1</v>
      </c>
      <c r="AL75" s="603">
        <f t="shared" si="17"/>
        <v>0</v>
      </c>
      <c r="AM75" s="612">
        <f t="shared" si="17"/>
        <v>1</v>
      </c>
      <c r="AN75" s="416" t="s">
        <v>769</v>
      </c>
    </row>
    <row r="76" spans="1:40" s="381" customFormat="1" ht="17.25" customHeight="1">
      <c r="A76" s="417" t="s">
        <v>617</v>
      </c>
      <c r="B76" s="407" t="s">
        <v>626</v>
      </c>
      <c r="C76" s="1209">
        <v>1</v>
      </c>
      <c r="D76" s="1210">
        <v>0</v>
      </c>
      <c r="E76" s="1210">
        <v>1</v>
      </c>
      <c r="F76" s="1210">
        <v>0</v>
      </c>
      <c r="G76" s="1210">
        <v>1</v>
      </c>
      <c r="H76" s="1210">
        <v>19</v>
      </c>
      <c r="I76" s="1210">
        <v>0</v>
      </c>
      <c r="J76" s="1210">
        <v>0</v>
      </c>
      <c r="K76" s="1210">
        <v>1</v>
      </c>
      <c r="L76" s="1210">
        <v>1</v>
      </c>
      <c r="M76" s="1211">
        <v>4</v>
      </c>
      <c r="N76" s="599">
        <f t="shared" si="15"/>
        <v>28</v>
      </c>
      <c r="O76" s="1212">
        <v>0</v>
      </c>
      <c r="P76" s="1211">
        <v>0</v>
      </c>
      <c r="Q76" s="1212">
        <v>0</v>
      </c>
      <c r="R76" s="1210">
        <v>2</v>
      </c>
      <c r="S76" s="1210">
        <v>0</v>
      </c>
      <c r="T76" s="1210">
        <v>0</v>
      </c>
      <c r="U76" s="1210">
        <v>0</v>
      </c>
      <c r="V76" s="1210">
        <v>0</v>
      </c>
      <c r="W76" s="1210">
        <v>0</v>
      </c>
      <c r="X76" s="1211">
        <v>0</v>
      </c>
      <c r="Y76" s="599">
        <f t="shared" si="16"/>
        <v>2</v>
      </c>
      <c r="Z76" s="1212">
        <v>2</v>
      </c>
      <c r="AA76" s="1210">
        <v>2</v>
      </c>
      <c r="AB76" s="1211">
        <v>1</v>
      </c>
      <c r="AC76" s="1212">
        <v>1</v>
      </c>
      <c r="AD76" s="1210">
        <v>3</v>
      </c>
      <c r="AE76" s="1211">
        <v>1</v>
      </c>
      <c r="AF76" s="1212">
        <v>0</v>
      </c>
      <c r="AG76" s="1210">
        <v>0</v>
      </c>
      <c r="AH76" s="1228">
        <v>0</v>
      </c>
      <c r="AI76" s="1215">
        <v>2</v>
      </c>
      <c r="AJ76" s="1216">
        <v>0</v>
      </c>
      <c r="AK76" s="1212">
        <v>0</v>
      </c>
      <c r="AL76" s="1210">
        <v>0</v>
      </c>
      <c r="AM76" s="1217">
        <v>0</v>
      </c>
      <c r="AN76" s="408" t="s">
        <v>626</v>
      </c>
    </row>
    <row r="77" spans="1:40" s="381" customFormat="1" ht="17.25" customHeight="1">
      <c r="A77" s="409">
        <v>4</v>
      </c>
      <c r="B77" s="407" t="s">
        <v>619</v>
      </c>
      <c r="C77" s="1209">
        <v>1</v>
      </c>
      <c r="D77" s="1210">
        <v>0</v>
      </c>
      <c r="E77" s="1210">
        <v>1</v>
      </c>
      <c r="F77" s="1210">
        <v>0</v>
      </c>
      <c r="G77" s="1210">
        <v>1</v>
      </c>
      <c r="H77" s="1210">
        <v>20</v>
      </c>
      <c r="I77" s="1210">
        <v>0</v>
      </c>
      <c r="J77" s="1210">
        <v>1</v>
      </c>
      <c r="K77" s="1210">
        <v>0</v>
      </c>
      <c r="L77" s="1210">
        <v>0</v>
      </c>
      <c r="M77" s="1211">
        <v>1</v>
      </c>
      <c r="N77" s="599">
        <f t="shared" si="15"/>
        <v>25</v>
      </c>
      <c r="O77" s="1212">
        <v>1</v>
      </c>
      <c r="P77" s="1211">
        <v>1</v>
      </c>
      <c r="Q77" s="1212">
        <v>0</v>
      </c>
      <c r="R77" s="1210">
        <v>0</v>
      </c>
      <c r="S77" s="1210">
        <v>0</v>
      </c>
      <c r="T77" s="1210">
        <v>0</v>
      </c>
      <c r="U77" s="1210">
        <v>0</v>
      </c>
      <c r="V77" s="1210">
        <v>0</v>
      </c>
      <c r="W77" s="1210">
        <v>0</v>
      </c>
      <c r="X77" s="1211">
        <v>0</v>
      </c>
      <c r="Y77" s="599">
        <f t="shared" si="16"/>
        <v>2</v>
      </c>
      <c r="Z77" s="1212">
        <v>2</v>
      </c>
      <c r="AA77" s="1210">
        <v>2</v>
      </c>
      <c r="AB77" s="1211">
        <v>1</v>
      </c>
      <c r="AC77" s="1212">
        <v>1</v>
      </c>
      <c r="AD77" s="1210">
        <v>3</v>
      </c>
      <c r="AE77" s="1211">
        <v>1</v>
      </c>
      <c r="AF77" s="1212">
        <v>0</v>
      </c>
      <c r="AG77" s="1210">
        <v>0</v>
      </c>
      <c r="AH77" s="1228">
        <v>0</v>
      </c>
      <c r="AI77" s="1215">
        <v>0</v>
      </c>
      <c r="AJ77" s="1216">
        <v>0</v>
      </c>
      <c r="AK77" s="1212">
        <v>0</v>
      </c>
      <c r="AL77" s="1210">
        <v>0</v>
      </c>
      <c r="AM77" s="1217">
        <v>0</v>
      </c>
      <c r="AN77" s="408" t="s">
        <v>619</v>
      </c>
    </row>
    <row r="78" spans="1:40" s="381" customFormat="1" ht="17.25" customHeight="1">
      <c r="A78" s="417"/>
      <c r="B78" s="407" t="s">
        <v>620</v>
      </c>
      <c r="C78" s="1209">
        <v>1</v>
      </c>
      <c r="D78" s="1210">
        <v>0</v>
      </c>
      <c r="E78" s="1210">
        <v>1</v>
      </c>
      <c r="F78" s="1210">
        <v>0</v>
      </c>
      <c r="G78" s="1210">
        <v>1</v>
      </c>
      <c r="H78" s="1210">
        <v>5</v>
      </c>
      <c r="I78" s="1210">
        <v>0</v>
      </c>
      <c r="J78" s="1210">
        <v>0</v>
      </c>
      <c r="K78" s="1210">
        <v>0</v>
      </c>
      <c r="L78" s="1210">
        <v>0</v>
      </c>
      <c r="M78" s="1211">
        <v>1</v>
      </c>
      <c r="N78" s="599">
        <f t="shared" si="15"/>
        <v>9</v>
      </c>
      <c r="O78" s="1212">
        <v>1</v>
      </c>
      <c r="P78" s="1211">
        <v>0</v>
      </c>
      <c r="Q78" s="1212">
        <v>0</v>
      </c>
      <c r="R78" s="1210">
        <v>0</v>
      </c>
      <c r="S78" s="1210">
        <v>0</v>
      </c>
      <c r="T78" s="1210">
        <v>0</v>
      </c>
      <c r="U78" s="1210">
        <v>0</v>
      </c>
      <c r="V78" s="1210">
        <v>0</v>
      </c>
      <c r="W78" s="1210">
        <v>0</v>
      </c>
      <c r="X78" s="1211">
        <v>0</v>
      </c>
      <c r="Y78" s="599">
        <f t="shared" si="16"/>
        <v>1</v>
      </c>
      <c r="Z78" s="1212">
        <v>1</v>
      </c>
      <c r="AA78" s="1210">
        <v>1</v>
      </c>
      <c r="AB78" s="1211">
        <v>1</v>
      </c>
      <c r="AC78" s="1212">
        <v>1</v>
      </c>
      <c r="AD78" s="1210">
        <v>0</v>
      </c>
      <c r="AE78" s="1211">
        <v>1</v>
      </c>
      <c r="AF78" s="1212">
        <v>0</v>
      </c>
      <c r="AG78" s="1210">
        <v>0</v>
      </c>
      <c r="AH78" s="1228">
        <v>0</v>
      </c>
      <c r="AI78" s="1215">
        <v>0</v>
      </c>
      <c r="AJ78" s="1216">
        <v>0</v>
      </c>
      <c r="AK78" s="1212">
        <v>0</v>
      </c>
      <c r="AL78" s="1210">
        <v>0</v>
      </c>
      <c r="AM78" s="1217">
        <v>0</v>
      </c>
      <c r="AN78" s="408" t="s">
        <v>620</v>
      </c>
    </row>
    <row r="79" spans="1:40" s="381" customFormat="1" ht="17.25" customHeight="1">
      <c r="A79" s="418"/>
      <c r="B79" s="412" t="s">
        <v>621</v>
      </c>
      <c r="C79" s="1220">
        <v>1</v>
      </c>
      <c r="D79" s="1221">
        <v>0</v>
      </c>
      <c r="E79" s="1221">
        <v>1</v>
      </c>
      <c r="F79" s="1221">
        <v>0</v>
      </c>
      <c r="G79" s="1221">
        <v>1</v>
      </c>
      <c r="H79" s="1221">
        <v>7</v>
      </c>
      <c r="I79" s="1221">
        <v>0</v>
      </c>
      <c r="J79" s="1221">
        <v>1</v>
      </c>
      <c r="K79" s="1221">
        <v>0</v>
      </c>
      <c r="L79" s="1221">
        <v>0</v>
      </c>
      <c r="M79" s="1222">
        <v>1</v>
      </c>
      <c r="N79" s="601">
        <f t="shared" si="15"/>
        <v>12</v>
      </c>
      <c r="O79" s="1223">
        <v>1</v>
      </c>
      <c r="P79" s="1222">
        <v>0</v>
      </c>
      <c r="Q79" s="1223">
        <v>0</v>
      </c>
      <c r="R79" s="1221">
        <v>0</v>
      </c>
      <c r="S79" s="1221">
        <v>0</v>
      </c>
      <c r="T79" s="1221">
        <v>0</v>
      </c>
      <c r="U79" s="1221">
        <v>0</v>
      </c>
      <c r="V79" s="1221">
        <v>0</v>
      </c>
      <c r="W79" s="1221">
        <v>0</v>
      </c>
      <c r="X79" s="1222">
        <v>0</v>
      </c>
      <c r="Y79" s="601">
        <f t="shared" si="16"/>
        <v>1</v>
      </c>
      <c r="Z79" s="1223">
        <v>1</v>
      </c>
      <c r="AA79" s="1221">
        <v>1</v>
      </c>
      <c r="AB79" s="1222">
        <v>1</v>
      </c>
      <c r="AC79" s="1223">
        <v>1</v>
      </c>
      <c r="AD79" s="1221">
        <v>3</v>
      </c>
      <c r="AE79" s="1222">
        <v>1</v>
      </c>
      <c r="AF79" s="1223">
        <v>0</v>
      </c>
      <c r="AG79" s="1221">
        <v>0</v>
      </c>
      <c r="AH79" s="1229">
        <v>0</v>
      </c>
      <c r="AI79" s="1225">
        <v>0</v>
      </c>
      <c r="AJ79" s="1226">
        <v>0</v>
      </c>
      <c r="AK79" s="1223">
        <v>0</v>
      </c>
      <c r="AL79" s="1221">
        <v>0</v>
      </c>
      <c r="AM79" s="1227">
        <v>0</v>
      </c>
      <c r="AN79" s="413" t="s">
        <v>621</v>
      </c>
    </row>
    <row r="80" spans="1:40" s="381" customFormat="1" ht="17.25" customHeight="1" thickBot="1">
      <c r="A80" s="414" t="s">
        <v>628</v>
      </c>
      <c r="B80" s="415"/>
      <c r="C80" s="602">
        <f>SUM(C76:C79)</f>
        <v>4</v>
      </c>
      <c r="D80" s="603">
        <f t="shared" ref="D80:AM80" si="18">SUM(D76:D79)</f>
        <v>0</v>
      </c>
      <c r="E80" s="603">
        <f t="shared" si="18"/>
        <v>4</v>
      </c>
      <c r="F80" s="603">
        <f t="shared" si="18"/>
        <v>0</v>
      </c>
      <c r="G80" s="603">
        <f t="shared" si="18"/>
        <v>4</v>
      </c>
      <c r="H80" s="603">
        <f t="shared" si="18"/>
        <v>51</v>
      </c>
      <c r="I80" s="603">
        <f t="shared" si="18"/>
        <v>0</v>
      </c>
      <c r="J80" s="603">
        <f t="shared" si="18"/>
        <v>2</v>
      </c>
      <c r="K80" s="603">
        <f t="shared" si="18"/>
        <v>1</v>
      </c>
      <c r="L80" s="603">
        <f t="shared" si="18"/>
        <v>1</v>
      </c>
      <c r="M80" s="604">
        <f t="shared" si="18"/>
        <v>7</v>
      </c>
      <c r="N80" s="605">
        <f t="shared" si="15"/>
        <v>74</v>
      </c>
      <c r="O80" s="606">
        <f t="shared" si="18"/>
        <v>3</v>
      </c>
      <c r="P80" s="604">
        <f t="shared" si="18"/>
        <v>1</v>
      </c>
      <c r="Q80" s="606">
        <f t="shared" si="18"/>
        <v>0</v>
      </c>
      <c r="R80" s="603">
        <f t="shared" si="18"/>
        <v>2</v>
      </c>
      <c r="S80" s="603">
        <f t="shared" si="18"/>
        <v>0</v>
      </c>
      <c r="T80" s="603">
        <f t="shared" si="18"/>
        <v>0</v>
      </c>
      <c r="U80" s="603">
        <f t="shared" si="18"/>
        <v>0</v>
      </c>
      <c r="V80" s="603">
        <f t="shared" si="18"/>
        <v>0</v>
      </c>
      <c r="W80" s="603">
        <f t="shared" si="18"/>
        <v>0</v>
      </c>
      <c r="X80" s="604">
        <f t="shared" si="18"/>
        <v>0</v>
      </c>
      <c r="Y80" s="605">
        <f t="shared" si="16"/>
        <v>6</v>
      </c>
      <c r="Z80" s="606">
        <f t="shared" si="18"/>
        <v>6</v>
      </c>
      <c r="AA80" s="603">
        <f t="shared" si="18"/>
        <v>6</v>
      </c>
      <c r="AB80" s="604">
        <f t="shared" si="18"/>
        <v>4</v>
      </c>
      <c r="AC80" s="606">
        <f t="shared" si="18"/>
        <v>4</v>
      </c>
      <c r="AD80" s="603">
        <f t="shared" si="18"/>
        <v>9</v>
      </c>
      <c r="AE80" s="604">
        <f t="shared" si="18"/>
        <v>4</v>
      </c>
      <c r="AF80" s="606">
        <f t="shared" si="18"/>
        <v>0</v>
      </c>
      <c r="AG80" s="603">
        <f t="shared" si="18"/>
        <v>0</v>
      </c>
      <c r="AH80" s="613">
        <f t="shared" si="18"/>
        <v>0</v>
      </c>
      <c r="AI80" s="614">
        <f t="shared" si="18"/>
        <v>2</v>
      </c>
      <c r="AJ80" s="605">
        <f t="shared" si="18"/>
        <v>0</v>
      </c>
      <c r="AK80" s="606">
        <f t="shared" si="18"/>
        <v>0</v>
      </c>
      <c r="AL80" s="603">
        <f t="shared" si="18"/>
        <v>0</v>
      </c>
      <c r="AM80" s="612">
        <f t="shared" si="18"/>
        <v>0</v>
      </c>
      <c r="AN80" s="416" t="s">
        <v>770</v>
      </c>
    </row>
    <row r="81" spans="1:40" s="381" customFormat="1" ht="17.25" customHeight="1">
      <c r="A81" s="426" t="s">
        <v>629</v>
      </c>
      <c r="B81" s="380" t="s">
        <v>17</v>
      </c>
      <c r="C81" s="1247">
        <v>1</v>
      </c>
      <c r="D81" s="1248">
        <v>0</v>
      </c>
      <c r="E81" s="1248">
        <v>1</v>
      </c>
      <c r="F81" s="1248">
        <v>1</v>
      </c>
      <c r="G81" s="1248">
        <v>1</v>
      </c>
      <c r="H81" s="1248">
        <v>29</v>
      </c>
      <c r="I81" s="1248">
        <v>0</v>
      </c>
      <c r="J81" s="1248">
        <v>1</v>
      </c>
      <c r="K81" s="1248">
        <v>0</v>
      </c>
      <c r="L81" s="1248">
        <v>0</v>
      </c>
      <c r="M81" s="1249">
        <v>0</v>
      </c>
      <c r="N81" s="616">
        <f t="shared" si="15"/>
        <v>34</v>
      </c>
      <c r="O81" s="1250">
        <v>2</v>
      </c>
      <c r="P81" s="1249">
        <v>0</v>
      </c>
      <c r="Q81" s="1250">
        <v>0</v>
      </c>
      <c r="R81" s="1248">
        <v>1</v>
      </c>
      <c r="S81" s="1248">
        <v>1</v>
      </c>
      <c r="T81" s="1248">
        <v>0</v>
      </c>
      <c r="U81" s="1248">
        <v>0</v>
      </c>
      <c r="V81" s="1248">
        <v>0</v>
      </c>
      <c r="W81" s="1248">
        <v>0</v>
      </c>
      <c r="X81" s="1249">
        <v>4</v>
      </c>
      <c r="Y81" s="616">
        <f t="shared" si="16"/>
        <v>8</v>
      </c>
      <c r="Z81" s="1248">
        <v>1</v>
      </c>
      <c r="AA81" s="1248">
        <v>1</v>
      </c>
      <c r="AB81" s="1251">
        <v>1</v>
      </c>
      <c r="AC81" s="1250">
        <v>1</v>
      </c>
      <c r="AD81" s="1248">
        <v>3</v>
      </c>
      <c r="AE81" s="1248">
        <v>1</v>
      </c>
      <c r="AF81" s="1250">
        <v>0</v>
      </c>
      <c r="AG81" s="1248">
        <v>0</v>
      </c>
      <c r="AH81" s="1251">
        <v>0</v>
      </c>
      <c r="AI81" s="1252">
        <v>1</v>
      </c>
      <c r="AJ81" s="1253">
        <v>0</v>
      </c>
      <c r="AK81" s="1250">
        <v>0</v>
      </c>
      <c r="AL81" s="1248">
        <v>0</v>
      </c>
      <c r="AM81" s="1255">
        <v>0</v>
      </c>
      <c r="AN81" s="427" t="s">
        <v>17</v>
      </c>
    </row>
    <row r="82" spans="1:40" s="381" customFormat="1" ht="17.25" customHeight="1">
      <c r="A82" s="409">
        <v>3</v>
      </c>
      <c r="B82" s="407" t="s">
        <v>771</v>
      </c>
      <c r="C82" s="1209">
        <v>1</v>
      </c>
      <c r="D82" s="1210">
        <v>0</v>
      </c>
      <c r="E82" s="1210">
        <v>1</v>
      </c>
      <c r="F82" s="1210">
        <v>0</v>
      </c>
      <c r="G82" s="1210">
        <v>0</v>
      </c>
      <c r="H82" s="1210">
        <v>21</v>
      </c>
      <c r="I82" s="1210">
        <v>0</v>
      </c>
      <c r="J82" s="1210">
        <v>1</v>
      </c>
      <c r="K82" s="1210">
        <v>0</v>
      </c>
      <c r="L82" s="1210">
        <v>0</v>
      </c>
      <c r="M82" s="1211">
        <v>1</v>
      </c>
      <c r="N82" s="599">
        <f t="shared" si="15"/>
        <v>25</v>
      </c>
      <c r="O82" s="1212">
        <v>1</v>
      </c>
      <c r="P82" s="1211">
        <v>0</v>
      </c>
      <c r="Q82" s="1212">
        <v>1</v>
      </c>
      <c r="R82" s="1210">
        <v>1</v>
      </c>
      <c r="S82" s="1210">
        <v>1</v>
      </c>
      <c r="T82" s="1210">
        <v>0</v>
      </c>
      <c r="U82" s="1210">
        <v>0</v>
      </c>
      <c r="V82" s="1210">
        <v>0</v>
      </c>
      <c r="W82" s="1210">
        <v>0</v>
      </c>
      <c r="X82" s="1211">
        <v>2</v>
      </c>
      <c r="Y82" s="599">
        <f t="shared" si="16"/>
        <v>6</v>
      </c>
      <c r="Z82" s="1210">
        <v>1</v>
      </c>
      <c r="AA82" s="1210">
        <v>1</v>
      </c>
      <c r="AB82" s="1228">
        <v>1</v>
      </c>
      <c r="AC82" s="1212">
        <v>1</v>
      </c>
      <c r="AD82" s="1210">
        <v>3</v>
      </c>
      <c r="AE82" s="1210">
        <v>1</v>
      </c>
      <c r="AF82" s="1212">
        <v>0</v>
      </c>
      <c r="AG82" s="1210">
        <v>0</v>
      </c>
      <c r="AH82" s="1228">
        <v>0</v>
      </c>
      <c r="AI82" s="1215">
        <v>1</v>
      </c>
      <c r="AJ82" s="1216">
        <v>0</v>
      </c>
      <c r="AK82" s="1212">
        <v>0</v>
      </c>
      <c r="AL82" s="1210">
        <v>0</v>
      </c>
      <c r="AM82" s="1217">
        <v>0</v>
      </c>
      <c r="AN82" s="408" t="s">
        <v>771</v>
      </c>
    </row>
    <row r="83" spans="1:40" s="381" customFormat="1" ht="17.25" customHeight="1">
      <c r="A83" s="418"/>
      <c r="B83" s="412" t="s">
        <v>635</v>
      </c>
      <c r="C83" s="1220">
        <v>1</v>
      </c>
      <c r="D83" s="1221">
        <v>0</v>
      </c>
      <c r="E83" s="1221">
        <v>1</v>
      </c>
      <c r="F83" s="1221">
        <v>0</v>
      </c>
      <c r="G83" s="1221">
        <v>1</v>
      </c>
      <c r="H83" s="1221">
        <v>7</v>
      </c>
      <c r="I83" s="1221">
        <v>0</v>
      </c>
      <c r="J83" s="1221">
        <v>1</v>
      </c>
      <c r="K83" s="1221">
        <v>0</v>
      </c>
      <c r="L83" s="1221">
        <v>0</v>
      </c>
      <c r="M83" s="1222">
        <v>0</v>
      </c>
      <c r="N83" s="601">
        <f t="shared" si="15"/>
        <v>11</v>
      </c>
      <c r="O83" s="1223">
        <v>1</v>
      </c>
      <c r="P83" s="1222">
        <v>0</v>
      </c>
      <c r="Q83" s="1223">
        <v>0</v>
      </c>
      <c r="R83" s="1221">
        <v>0</v>
      </c>
      <c r="S83" s="1221">
        <v>1</v>
      </c>
      <c r="T83" s="1221">
        <v>0</v>
      </c>
      <c r="U83" s="1221">
        <v>0</v>
      </c>
      <c r="V83" s="1221">
        <v>0</v>
      </c>
      <c r="W83" s="1221">
        <v>0</v>
      </c>
      <c r="X83" s="1222">
        <v>1</v>
      </c>
      <c r="Y83" s="601">
        <f t="shared" si="16"/>
        <v>3</v>
      </c>
      <c r="Z83" s="1221">
        <v>1</v>
      </c>
      <c r="AA83" s="1221">
        <v>1</v>
      </c>
      <c r="AB83" s="1229">
        <v>1</v>
      </c>
      <c r="AC83" s="1223">
        <v>1</v>
      </c>
      <c r="AD83" s="1221">
        <v>3</v>
      </c>
      <c r="AE83" s="1221">
        <v>1</v>
      </c>
      <c r="AF83" s="1223">
        <v>0</v>
      </c>
      <c r="AG83" s="1221">
        <v>0</v>
      </c>
      <c r="AH83" s="1229">
        <v>0</v>
      </c>
      <c r="AI83" s="1225">
        <v>0</v>
      </c>
      <c r="AJ83" s="1226">
        <v>0</v>
      </c>
      <c r="AK83" s="1223">
        <v>0</v>
      </c>
      <c r="AL83" s="1221">
        <v>0</v>
      </c>
      <c r="AM83" s="1227">
        <v>0</v>
      </c>
      <c r="AN83" s="413" t="s">
        <v>635</v>
      </c>
    </row>
    <row r="84" spans="1:40" s="381" customFormat="1" ht="17.25" customHeight="1" thickBot="1">
      <c r="A84" s="414" t="s">
        <v>636</v>
      </c>
      <c r="B84" s="415"/>
      <c r="C84" s="602">
        <f>SUM(C81:C83)</f>
        <v>3</v>
      </c>
      <c r="D84" s="603">
        <f t="shared" ref="D84:AM84" si="19">SUM(D81:D83)</f>
        <v>0</v>
      </c>
      <c r="E84" s="603">
        <f t="shared" si="19"/>
        <v>3</v>
      </c>
      <c r="F84" s="603">
        <f t="shared" si="19"/>
        <v>1</v>
      </c>
      <c r="G84" s="603">
        <f t="shared" si="19"/>
        <v>2</v>
      </c>
      <c r="H84" s="603">
        <f t="shared" si="19"/>
        <v>57</v>
      </c>
      <c r="I84" s="603">
        <f t="shared" si="19"/>
        <v>0</v>
      </c>
      <c r="J84" s="603">
        <f t="shared" si="19"/>
        <v>3</v>
      </c>
      <c r="K84" s="603">
        <f t="shared" si="19"/>
        <v>0</v>
      </c>
      <c r="L84" s="603">
        <f t="shared" si="19"/>
        <v>0</v>
      </c>
      <c r="M84" s="604">
        <f t="shared" si="19"/>
        <v>1</v>
      </c>
      <c r="N84" s="605">
        <f t="shared" si="15"/>
        <v>70</v>
      </c>
      <c r="O84" s="606">
        <f t="shared" si="19"/>
        <v>4</v>
      </c>
      <c r="P84" s="604">
        <f t="shared" si="19"/>
        <v>0</v>
      </c>
      <c r="Q84" s="606">
        <f t="shared" si="19"/>
        <v>1</v>
      </c>
      <c r="R84" s="603">
        <f t="shared" si="19"/>
        <v>2</v>
      </c>
      <c r="S84" s="603">
        <f t="shared" si="19"/>
        <v>3</v>
      </c>
      <c r="T84" s="603">
        <f t="shared" si="19"/>
        <v>0</v>
      </c>
      <c r="U84" s="603">
        <f t="shared" si="19"/>
        <v>0</v>
      </c>
      <c r="V84" s="603">
        <f t="shared" si="19"/>
        <v>0</v>
      </c>
      <c r="W84" s="603">
        <f t="shared" si="19"/>
        <v>0</v>
      </c>
      <c r="X84" s="604">
        <f t="shared" si="19"/>
        <v>7</v>
      </c>
      <c r="Y84" s="605">
        <f t="shared" si="16"/>
        <v>17</v>
      </c>
      <c r="Z84" s="606">
        <f t="shared" si="19"/>
        <v>3</v>
      </c>
      <c r="AA84" s="603">
        <f t="shared" si="19"/>
        <v>3</v>
      </c>
      <c r="AB84" s="604">
        <f t="shared" si="19"/>
        <v>3</v>
      </c>
      <c r="AC84" s="606">
        <f t="shared" si="19"/>
        <v>3</v>
      </c>
      <c r="AD84" s="603">
        <f t="shared" si="19"/>
        <v>9</v>
      </c>
      <c r="AE84" s="604">
        <f t="shared" si="19"/>
        <v>3</v>
      </c>
      <c r="AF84" s="606">
        <f t="shared" si="19"/>
        <v>0</v>
      </c>
      <c r="AG84" s="603">
        <f t="shared" si="19"/>
        <v>0</v>
      </c>
      <c r="AH84" s="613">
        <f t="shared" si="19"/>
        <v>0</v>
      </c>
      <c r="AI84" s="614">
        <f t="shared" si="19"/>
        <v>2</v>
      </c>
      <c r="AJ84" s="605">
        <f t="shared" si="19"/>
        <v>0</v>
      </c>
      <c r="AK84" s="606">
        <f t="shared" si="19"/>
        <v>0</v>
      </c>
      <c r="AL84" s="603">
        <f t="shared" si="19"/>
        <v>0</v>
      </c>
      <c r="AM84" s="612">
        <f t="shared" si="19"/>
        <v>0</v>
      </c>
      <c r="AN84" s="416" t="s">
        <v>772</v>
      </c>
    </row>
    <row r="85" spans="1:40" s="381" customFormat="1" ht="17.25" customHeight="1">
      <c r="A85" s="432" t="s">
        <v>637</v>
      </c>
      <c r="B85" s="407" t="s">
        <v>638</v>
      </c>
      <c r="C85" s="1209">
        <v>1</v>
      </c>
      <c r="D85" s="1210">
        <v>0</v>
      </c>
      <c r="E85" s="1210">
        <v>1</v>
      </c>
      <c r="F85" s="1210">
        <v>0</v>
      </c>
      <c r="G85" s="1210">
        <v>1</v>
      </c>
      <c r="H85" s="1210">
        <v>20</v>
      </c>
      <c r="I85" s="1210">
        <v>0</v>
      </c>
      <c r="J85" s="1210">
        <v>1</v>
      </c>
      <c r="K85" s="1210">
        <v>0</v>
      </c>
      <c r="L85" s="1210">
        <v>0</v>
      </c>
      <c r="M85" s="1211">
        <v>0</v>
      </c>
      <c r="N85" s="599">
        <f>SUM(C85:M85)</f>
        <v>24</v>
      </c>
      <c r="O85" s="1212">
        <v>1</v>
      </c>
      <c r="P85" s="1211">
        <v>0</v>
      </c>
      <c r="Q85" s="1212">
        <v>0</v>
      </c>
      <c r="R85" s="1210">
        <v>0</v>
      </c>
      <c r="S85" s="1210">
        <v>0</v>
      </c>
      <c r="T85" s="1210">
        <v>0</v>
      </c>
      <c r="U85" s="1210">
        <v>0</v>
      </c>
      <c r="V85" s="1210">
        <v>0</v>
      </c>
      <c r="W85" s="1210">
        <v>0</v>
      </c>
      <c r="X85" s="1211">
        <v>0</v>
      </c>
      <c r="Y85" s="599">
        <f t="shared" si="16"/>
        <v>1</v>
      </c>
      <c r="Z85" s="1212">
        <v>1</v>
      </c>
      <c r="AA85" s="1210">
        <v>1</v>
      </c>
      <c r="AB85" s="1211">
        <v>1</v>
      </c>
      <c r="AC85" s="1212">
        <v>1</v>
      </c>
      <c r="AD85" s="1210">
        <v>3</v>
      </c>
      <c r="AE85" s="1211">
        <v>1</v>
      </c>
      <c r="AF85" s="1212">
        <v>0</v>
      </c>
      <c r="AG85" s="1210">
        <v>0</v>
      </c>
      <c r="AH85" s="1228">
        <v>0</v>
      </c>
      <c r="AI85" s="1215">
        <v>0</v>
      </c>
      <c r="AJ85" s="1216">
        <v>0</v>
      </c>
      <c r="AK85" s="1212">
        <v>0</v>
      </c>
      <c r="AL85" s="1210">
        <v>0</v>
      </c>
      <c r="AM85" s="1217">
        <v>0</v>
      </c>
      <c r="AN85" s="408" t="s">
        <v>638</v>
      </c>
    </row>
    <row r="86" spans="1:40" s="381" customFormat="1" ht="17.25" customHeight="1">
      <c r="A86" s="409">
        <v>2</v>
      </c>
      <c r="B86" s="412" t="s">
        <v>640</v>
      </c>
      <c r="C86" s="1220">
        <v>1</v>
      </c>
      <c r="D86" s="1221">
        <v>0</v>
      </c>
      <c r="E86" s="1221">
        <v>1</v>
      </c>
      <c r="F86" s="1221">
        <v>0</v>
      </c>
      <c r="G86" s="1221">
        <v>1</v>
      </c>
      <c r="H86" s="1221">
        <v>15</v>
      </c>
      <c r="I86" s="1221">
        <v>0</v>
      </c>
      <c r="J86" s="1221">
        <v>1</v>
      </c>
      <c r="K86" s="1221">
        <v>0</v>
      </c>
      <c r="L86" s="1221">
        <v>0</v>
      </c>
      <c r="M86" s="1222">
        <v>0</v>
      </c>
      <c r="N86" s="601">
        <f t="shared" si="15"/>
        <v>19</v>
      </c>
      <c r="O86" s="1223">
        <v>1</v>
      </c>
      <c r="P86" s="1222">
        <v>0</v>
      </c>
      <c r="Q86" s="1223">
        <v>0</v>
      </c>
      <c r="R86" s="1221">
        <v>0</v>
      </c>
      <c r="S86" s="1221">
        <v>0</v>
      </c>
      <c r="T86" s="1221">
        <v>0</v>
      </c>
      <c r="U86" s="1221">
        <v>0</v>
      </c>
      <c r="V86" s="1221">
        <v>0</v>
      </c>
      <c r="W86" s="1221">
        <v>0</v>
      </c>
      <c r="X86" s="1222">
        <v>0</v>
      </c>
      <c r="Y86" s="601">
        <f t="shared" si="16"/>
        <v>1</v>
      </c>
      <c r="Z86" s="1223">
        <v>3</v>
      </c>
      <c r="AA86" s="1221">
        <v>1</v>
      </c>
      <c r="AB86" s="1222">
        <v>1</v>
      </c>
      <c r="AC86" s="1223">
        <v>1</v>
      </c>
      <c r="AD86" s="1221">
        <v>3</v>
      </c>
      <c r="AE86" s="1222">
        <v>1</v>
      </c>
      <c r="AF86" s="1223">
        <v>0</v>
      </c>
      <c r="AG86" s="1221">
        <v>0</v>
      </c>
      <c r="AH86" s="1229">
        <v>0</v>
      </c>
      <c r="AI86" s="1225">
        <v>0</v>
      </c>
      <c r="AJ86" s="1226">
        <v>0</v>
      </c>
      <c r="AK86" s="1223">
        <v>0</v>
      </c>
      <c r="AL86" s="1221">
        <v>0</v>
      </c>
      <c r="AM86" s="1227">
        <v>0</v>
      </c>
      <c r="AN86" s="413" t="s">
        <v>640</v>
      </c>
    </row>
    <row r="87" spans="1:40" s="381" customFormat="1" ht="17.25" customHeight="1" thickBot="1">
      <c r="A87" s="433" t="s">
        <v>641</v>
      </c>
      <c r="B87" s="434"/>
      <c r="C87" s="618">
        <f>SUM(C85:C86)</f>
        <v>2</v>
      </c>
      <c r="D87" s="619">
        <f t="shared" ref="D87:AM87" si="20">SUM(D85:D86)</f>
        <v>0</v>
      </c>
      <c r="E87" s="619">
        <f t="shared" si="20"/>
        <v>2</v>
      </c>
      <c r="F87" s="619">
        <f t="shared" si="20"/>
        <v>0</v>
      </c>
      <c r="G87" s="619">
        <f t="shared" si="20"/>
        <v>2</v>
      </c>
      <c r="H87" s="619">
        <f t="shared" si="20"/>
        <v>35</v>
      </c>
      <c r="I87" s="619">
        <f t="shared" si="20"/>
        <v>0</v>
      </c>
      <c r="J87" s="619">
        <f t="shared" si="20"/>
        <v>2</v>
      </c>
      <c r="K87" s="619">
        <f t="shared" si="20"/>
        <v>0</v>
      </c>
      <c r="L87" s="619">
        <f t="shared" si="20"/>
        <v>0</v>
      </c>
      <c r="M87" s="620">
        <f t="shared" si="20"/>
        <v>0</v>
      </c>
      <c r="N87" s="599">
        <f t="shared" si="15"/>
        <v>43</v>
      </c>
      <c r="O87" s="621">
        <f t="shared" si="20"/>
        <v>2</v>
      </c>
      <c r="P87" s="620">
        <f t="shared" si="20"/>
        <v>0</v>
      </c>
      <c r="Q87" s="621">
        <f t="shared" si="20"/>
        <v>0</v>
      </c>
      <c r="R87" s="619">
        <f t="shared" si="20"/>
        <v>0</v>
      </c>
      <c r="S87" s="619">
        <f t="shared" si="20"/>
        <v>0</v>
      </c>
      <c r="T87" s="619">
        <f t="shared" si="20"/>
        <v>0</v>
      </c>
      <c r="U87" s="619">
        <f t="shared" si="20"/>
        <v>0</v>
      </c>
      <c r="V87" s="619">
        <f t="shared" si="20"/>
        <v>0</v>
      </c>
      <c r="W87" s="619">
        <f t="shared" si="20"/>
        <v>0</v>
      </c>
      <c r="X87" s="620">
        <f>SUM(X85:X86)</f>
        <v>0</v>
      </c>
      <c r="Y87" s="599">
        <f t="shared" si="16"/>
        <v>2</v>
      </c>
      <c r="Z87" s="621">
        <f t="shared" si="20"/>
        <v>4</v>
      </c>
      <c r="AA87" s="619">
        <f t="shared" si="20"/>
        <v>2</v>
      </c>
      <c r="AB87" s="620">
        <f t="shared" si="20"/>
        <v>2</v>
      </c>
      <c r="AC87" s="621">
        <f t="shared" si="20"/>
        <v>2</v>
      </c>
      <c r="AD87" s="619">
        <f t="shared" si="20"/>
        <v>6</v>
      </c>
      <c r="AE87" s="620">
        <f t="shared" si="20"/>
        <v>2</v>
      </c>
      <c r="AF87" s="621">
        <f t="shared" si="20"/>
        <v>0</v>
      </c>
      <c r="AG87" s="619">
        <f t="shared" si="20"/>
        <v>0</v>
      </c>
      <c r="AH87" s="622">
        <f t="shared" si="20"/>
        <v>0</v>
      </c>
      <c r="AI87" s="598">
        <f t="shared" si="20"/>
        <v>0</v>
      </c>
      <c r="AJ87" s="599">
        <f t="shared" si="20"/>
        <v>0</v>
      </c>
      <c r="AK87" s="621">
        <f t="shared" si="20"/>
        <v>0</v>
      </c>
      <c r="AL87" s="603">
        <f t="shared" si="20"/>
        <v>0</v>
      </c>
      <c r="AM87" s="612">
        <f t="shared" si="20"/>
        <v>0</v>
      </c>
      <c r="AN87" s="416" t="s">
        <v>773</v>
      </c>
    </row>
    <row r="88" spans="1:40" s="381" customFormat="1" ht="17.25" customHeight="1">
      <c r="A88" s="435" t="s">
        <v>642</v>
      </c>
      <c r="B88" s="436" t="s">
        <v>643</v>
      </c>
      <c r="C88" s="1258">
        <v>1</v>
      </c>
      <c r="D88" s="1259">
        <v>0</v>
      </c>
      <c r="E88" s="1259">
        <v>1</v>
      </c>
      <c r="F88" s="1259">
        <v>1</v>
      </c>
      <c r="G88" s="1259">
        <v>0</v>
      </c>
      <c r="H88" s="1259">
        <v>31</v>
      </c>
      <c r="I88" s="1259">
        <v>0</v>
      </c>
      <c r="J88" s="1259">
        <v>0</v>
      </c>
      <c r="K88" s="1259">
        <v>1</v>
      </c>
      <c r="L88" s="1259">
        <v>1</v>
      </c>
      <c r="M88" s="1260">
        <v>2</v>
      </c>
      <c r="N88" s="623">
        <f t="shared" si="15"/>
        <v>38</v>
      </c>
      <c r="O88" s="1261">
        <v>2</v>
      </c>
      <c r="P88" s="1260">
        <v>0</v>
      </c>
      <c r="Q88" s="1261">
        <v>0</v>
      </c>
      <c r="R88" s="1259">
        <v>1</v>
      </c>
      <c r="S88" s="1259">
        <v>1</v>
      </c>
      <c r="T88" s="1259">
        <v>0</v>
      </c>
      <c r="U88" s="1259">
        <v>0</v>
      </c>
      <c r="V88" s="1259">
        <v>0</v>
      </c>
      <c r="W88" s="1259">
        <v>1</v>
      </c>
      <c r="X88" s="1260">
        <v>0</v>
      </c>
      <c r="Y88" s="623">
        <f t="shared" si="16"/>
        <v>5</v>
      </c>
      <c r="Z88" s="1261">
        <v>2</v>
      </c>
      <c r="AA88" s="1259">
        <v>2</v>
      </c>
      <c r="AB88" s="1260">
        <v>1</v>
      </c>
      <c r="AC88" s="1261">
        <v>1</v>
      </c>
      <c r="AD88" s="1259">
        <v>3</v>
      </c>
      <c r="AE88" s="1260">
        <v>1</v>
      </c>
      <c r="AF88" s="1261">
        <v>0</v>
      </c>
      <c r="AG88" s="1259">
        <v>0</v>
      </c>
      <c r="AH88" s="1262">
        <v>0</v>
      </c>
      <c r="AI88" s="1263">
        <v>2</v>
      </c>
      <c r="AJ88" s="1264">
        <v>0</v>
      </c>
      <c r="AK88" s="1261">
        <v>0</v>
      </c>
      <c r="AL88" s="1257">
        <v>0</v>
      </c>
      <c r="AM88" s="1227">
        <v>0</v>
      </c>
      <c r="AN88" s="413" t="s">
        <v>643</v>
      </c>
    </row>
    <row r="89" spans="1:40" s="381" customFormat="1" ht="17.25" customHeight="1">
      <c r="A89" s="418" t="s">
        <v>646</v>
      </c>
      <c r="B89" s="412" t="s">
        <v>647</v>
      </c>
      <c r="C89" s="1220">
        <v>1</v>
      </c>
      <c r="D89" s="1221">
        <v>0</v>
      </c>
      <c r="E89" s="1221">
        <v>1</v>
      </c>
      <c r="F89" s="1221">
        <v>0</v>
      </c>
      <c r="G89" s="1221">
        <v>2</v>
      </c>
      <c r="H89" s="1221">
        <v>20</v>
      </c>
      <c r="I89" s="1221">
        <v>0</v>
      </c>
      <c r="J89" s="1221">
        <v>1</v>
      </c>
      <c r="K89" s="1221">
        <v>0</v>
      </c>
      <c r="L89" s="1221">
        <v>0</v>
      </c>
      <c r="M89" s="1222">
        <v>3</v>
      </c>
      <c r="N89" s="601">
        <f t="shared" si="15"/>
        <v>28</v>
      </c>
      <c r="O89" s="1223">
        <v>1</v>
      </c>
      <c r="P89" s="1222">
        <v>0</v>
      </c>
      <c r="Q89" s="1223">
        <v>0</v>
      </c>
      <c r="R89" s="1221">
        <v>0</v>
      </c>
      <c r="S89" s="1221">
        <v>0</v>
      </c>
      <c r="T89" s="1221">
        <v>0</v>
      </c>
      <c r="U89" s="1221">
        <v>0</v>
      </c>
      <c r="V89" s="1221">
        <v>0</v>
      </c>
      <c r="W89" s="1221">
        <v>0</v>
      </c>
      <c r="X89" s="1222">
        <v>0</v>
      </c>
      <c r="Y89" s="601">
        <f t="shared" si="16"/>
        <v>1</v>
      </c>
      <c r="Z89" s="1223">
        <v>1</v>
      </c>
      <c r="AA89" s="1221">
        <v>1</v>
      </c>
      <c r="AB89" s="1222">
        <v>1</v>
      </c>
      <c r="AC89" s="1223">
        <v>1</v>
      </c>
      <c r="AD89" s="1221">
        <v>3</v>
      </c>
      <c r="AE89" s="1222">
        <v>1</v>
      </c>
      <c r="AF89" s="1223">
        <v>0</v>
      </c>
      <c r="AG89" s="1221">
        <v>0</v>
      </c>
      <c r="AH89" s="1229">
        <v>0</v>
      </c>
      <c r="AI89" s="1225">
        <v>2</v>
      </c>
      <c r="AJ89" s="1226">
        <v>0</v>
      </c>
      <c r="AK89" s="1223">
        <v>0</v>
      </c>
      <c r="AL89" s="1257">
        <v>0</v>
      </c>
      <c r="AM89" s="1227">
        <v>0</v>
      </c>
      <c r="AN89" s="413" t="s">
        <v>647</v>
      </c>
    </row>
    <row r="90" spans="1:40" s="381" customFormat="1" ht="17.25" customHeight="1">
      <c r="A90" s="417" t="s">
        <v>648</v>
      </c>
      <c r="B90" s="407" t="s">
        <v>792</v>
      </c>
      <c r="C90" s="1209">
        <v>1</v>
      </c>
      <c r="D90" s="1210">
        <v>0</v>
      </c>
      <c r="E90" s="1210">
        <v>1</v>
      </c>
      <c r="F90" s="1210">
        <v>0</v>
      </c>
      <c r="G90" s="1210">
        <v>1</v>
      </c>
      <c r="H90" s="1210">
        <v>14</v>
      </c>
      <c r="I90" s="1210">
        <v>0</v>
      </c>
      <c r="J90" s="1210">
        <v>1</v>
      </c>
      <c r="K90" s="1210">
        <v>0</v>
      </c>
      <c r="L90" s="1210">
        <v>0</v>
      </c>
      <c r="M90" s="1211">
        <v>0</v>
      </c>
      <c r="N90" s="599">
        <f t="shared" si="15"/>
        <v>18</v>
      </c>
      <c r="O90" s="1212">
        <v>1</v>
      </c>
      <c r="P90" s="1211">
        <v>0</v>
      </c>
      <c r="Q90" s="1212">
        <v>0</v>
      </c>
      <c r="R90" s="1210">
        <v>0</v>
      </c>
      <c r="S90" s="1210">
        <v>0</v>
      </c>
      <c r="T90" s="1210">
        <v>0</v>
      </c>
      <c r="U90" s="1210">
        <v>0</v>
      </c>
      <c r="V90" s="1210">
        <v>0</v>
      </c>
      <c r="W90" s="1210">
        <v>0</v>
      </c>
      <c r="X90" s="1211">
        <v>0</v>
      </c>
      <c r="Y90" s="599">
        <f t="shared" si="16"/>
        <v>1</v>
      </c>
      <c r="Z90" s="1212">
        <v>1</v>
      </c>
      <c r="AA90" s="1210">
        <v>1</v>
      </c>
      <c r="AB90" s="1211">
        <v>1</v>
      </c>
      <c r="AC90" s="1212">
        <v>1</v>
      </c>
      <c r="AD90" s="1210">
        <v>3</v>
      </c>
      <c r="AE90" s="1211">
        <v>1</v>
      </c>
      <c r="AF90" s="1212">
        <v>0</v>
      </c>
      <c r="AG90" s="1210">
        <v>0</v>
      </c>
      <c r="AH90" s="1228">
        <v>0</v>
      </c>
      <c r="AI90" s="1215">
        <v>0</v>
      </c>
      <c r="AJ90" s="1216">
        <v>0</v>
      </c>
      <c r="AK90" s="1212">
        <v>0</v>
      </c>
      <c r="AL90" s="1256">
        <v>0</v>
      </c>
      <c r="AM90" s="1217">
        <v>0</v>
      </c>
      <c r="AN90" s="408" t="s">
        <v>649</v>
      </c>
    </row>
    <row r="91" spans="1:40" s="381" customFormat="1" ht="17.25" customHeight="1">
      <c r="A91" s="409">
        <v>3</v>
      </c>
      <c r="B91" s="407" t="s">
        <v>650</v>
      </c>
      <c r="C91" s="1209">
        <v>1</v>
      </c>
      <c r="D91" s="1210">
        <v>0</v>
      </c>
      <c r="E91" s="1210">
        <v>1</v>
      </c>
      <c r="F91" s="1210">
        <v>0</v>
      </c>
      <c r="G91" s="1210">
        <v>0</v>
      </c>
      <c r="H91" s="1210">
        <v>22</v>
      </c>
      <c r="I91" s="1210">
        <v>0</v>
      </c>
      <c r="J91" s="1210">
        <v>1</v>
      </c>
      <c r="K91" s="1210">
        <v>0</v>
      </c>
      <c r="L91" s="1210">
        <v>0</v>
      </c>
      <c r="M91" s="1211">
        <v>3</v>
      </c>
      <c r="N91" s="599">
        <f t="shared" si="15"/>
        <v>28</v>
      </c>
      <c r="O91" s="1212">
        <v>1</v>
      </c>
      <c r="P91" s="1211">
        <v>0</v>
      </c>
      <c r="Q91" s="1212">
        <v>0</v>
      </c>
      <c r="R91" s="1210">
        <v>0</v>
      </c>
      <c r="S91" s="1210">
        <v>0</v>
      </c>
      <c r="T91" s="1210">
        <v>0</v>
      </c>
      <c r="U91" s="1210">
        <v>0</v>
      </c>
      <c r="V91" s="1210">
        <v>0</v>
      </c>
      <c r="W91" s="1210">
        <v>0</v>
      </c>
      <c r="X91" s="1211">
        <v>0</v>
      </c>
      <c r="Y91" s="599">
        <f t="shared" si="16"/>
        <v>1</v>
      </c>
      <c r="Z91" s="1212">
        <v>1</v>
      </c>
      <c r="AA91" s="1210">
        <v>1</v>
      </c>
      <c r="AB91" s="1211">
        <v>1</v>
      </c>
      <c r="AC91" s="1212">
        <v>1</v>
      </c>
      <c r="AD91" s="1210">
        <v>3</v>
      </c>
      <c r="AE91" s="1211">
        <v>1</v>
      </c>
      <c r="AF91" s="1212">
        <v>0</v>
      </c>
      <c r="AG91" s="1210">
        <v>0</v>
      </c>
      <c r="AH91" s="1228">
        <v>1</v>
      </c>
      <c r="AI91" s="1215">
        <v>0</v>
      </c>
      <c r="AJ91" s="1216">
        <v>0</v>
      </c>
      <c r="AK91" s="1212">
        <v>1</v>
      </c>
      <c r="AL91" s="1256">
        <v>0</v>
      </c>
      <c r="AM91" s="1217">
        <v>0</v>
      </c>
      <c r="AN91" s="408" t="s">
        <v>650</v>
      </c>
    </row>
    <row r="92" spans="1:40" s="381" customFormat="1" ht="17.25" customHeight="1">
      <c r="A92" s="417"/>
      <c r="B92" s="412" t="s">
        <v>774</v>
      </c>
      <c r="C92" s="1220">
        <v>1</v>
      </c>
      <c r="D92" s="1221">
        <v>0</v>
      </c>
      <c r="E92" s="1221">
        <v>1</v>
      </c>
      <c r="F92" s="1221">
        <v>0</v>
      </c>
      <c r="G92" s="1221">
        <v>0</v>
      </c>
      <c r="H92" s="1221">
        <v>15</v>
      </c>
      <c r="I92" s="1221">
        <v>0</v>
      </c>
      <c r="J92" s="1221">
        <v>0</v>
      </c>
      <c r="K92" s="1221">
        <v>1</v>
      </c>
      <c r="L92" s="1221">
        <v>0</v>
      </c>
      <c r="M92" s="1222">
        <v>2</v>
      </c>
      <c r="N92" s="601">
        <f t="shared" si="15"/>
        <v>20</v>
      </c>
      <c r="O92" s="1223">
        <v>1</v>
      </c>
      <c r="P92" s="1222">
        <v>0</v>
      </c>
      <c r="Q92" s="1223">
        <v>0</v>
      </c>
      <c r="R92" s="1221">
        <v>0</v>
      </c>
      <c r="S92" s="1221">
        <v>0</v>
      </c>
      <c r="T92" s="1221">
        <v>0</v>
      </c>
      <c r="U92" s="1221">
        <v>0</v>
      </c>
      <c r="V92" s="1221">
        <v>0</v>
      </c>
      <c r="W92" s="1221">
        <v>0</v>
      </c>
      <c r="X92" s="1222">
        <v>0</v>
      </c>
      <c r="Y92" s="601">
        <f t="shared" si="16"/>
        <v>1</v>
      </c>
      <c r="Z92" s="1223">
        <v>1</v>
      </c>
      <c r="AA92" s="1221">
        <v>1</v>
      </c>
      <c r="AB92" s="1222">
        <v>1</v>
      </c>
      <c r="AC92" s="1223">
        <v>1</v>
      </c>
      <c r="AD92" s="1221">
        <v>3</v>
      </c>
      <c r="AE92" s="1222">
        <v>1</v>
      </c>
      <c r="AF92" s="1223">
        <v>0</v>
      </c>
      <c r="AG92" s="1221">
        <v>0</v>
      </c>
      <c r="AH92" s="1229">
        <v>0</v>
      </c>
      <c r="AI92" s="1225">
        <v>1</v>
      </c>
      <c r="AJ92" s="1226">
        <v>0</v>
      </c>
      <c r="AK92" s="1265">
        <v>1</v>
      </c>
      <c r="AL92" s="1221">
        <v>0</v>
      </c>
      <c r="AM92" s="1227">
        <v>0</v>
      </c>
      <c r="AN92" s="413" t="s">
        <v>774</v>
      </c>
    </row>
    <row r="93" spans="1:40" s="381" customFormat="1" ht="17.25" customHeight="1">
      <c r="A93" s="418"/>
      <c r="B93" s="437" t="s">
        <v>653</v>
      </c>
      <c r="C93" s="624">
        <f>SUM(C90:C92)</f>
        <v>3</v>
      </c>
      <c r="D93" s="625">
        <f t="shared" ref="D93:AM93" si="21">SUM(D90:D92)</f>
        <v>0</v>
      </c>
      <c r="E93" s="625">
        <f t="shared" si="21"/>
        <v>3</v>
      </c>
      <c r="F93" s="625">
        <f t="shared" si="21"/>
        <v>0</v>
      </c>
      <c r="G93" s="625">
        <f t="shared" si="21"/>
        <v>1</v>
      </c>
      <c r="H93" s="625">
        <f t="shared" si="21"/>
        <v>51</v>
      </c>
      <c r="I93" s="625">
        <f t="shared" si="21"/>
        <v>0</v>
      </c>
      <c r="J93" s="625">
        <f t="shared" si="21"/>
        <v>2</v>
      </c>
      <c r="K93" s="625">
        <f t="shared" si="21"/>
        <v>1</v>
      </c>
      <c r="L93" s="625">
        <f t="shared" si="21"/>
        <v>0</v>
      </c>
      <c r="M93" s="626">
        <f t="shared" si="21"/>
        <v>5</v>
      </c>
      <c r="N93" s="601">
        <f t="shared" si="15"/>
        <v>66</v>
      </c>
      <c r="O93" s="627">
        <f t="shared" si="21"/>
        <v>3</v>
      </c>
      <c r="P93" s="626">
        <f t="shared" si="21"/>
        <v>0</v>
      </c>
      <c r="Q93" s="627">
        <f t="shared" si="21"/>
        <v>0</v>
      </c>
      <c r="R93" s="625">
        <f t="shared" si="21"/>
        <v>0</v>
      </c>
      <c r="S93" s="625">
        <f t="shared" si="21"/>
        <v>0</v>
      </c>
      <c r="T93" s="625">
        <f t="shared" si="21"/>
        <v>0</v>
      </c>
      <c r="U93" s="625">
        <f t="shared" si="21"/>
        <v>0</v>
      </c>
      <c r="V93" s="625">
        <f t="shared" si="21"/>
        <v>0</v>
      </c>
      <c r="W93" s="625">
        <f t="shared" si="21"/>
        <v>0</v>
      </c>
      <c r="X93" s="626">
        <f t="shared" si="21"/>
        <v>0</v>
      </c>
      <c r="Y93" s="601">
        <f t="shared" si="16"/>
        <v>3</v>
      </c>
      <c r="Z93" s="627">
        <f t="shared" si="21"/>
        <v>3</v>
      </c>
      <c r="AA93" s="625">
        <f t="shared" si="21"/>
        <v>3</v>
      </c>
      <c r="AB93" s="626">
        <f t="shared" si="21"/>
        <v>3</v>
      </c>
      <c r="AC93" s="627">
        <f t="shared" si="21"/>
        <v>3</v>
      </c>
      <c r="AD93" s="625">
        <f t="shared" si="21"/>
        <v>9</v>
      </c>
      <c r="AE93" s="626">
        <f t="shared" si="21"/>
        <v>3</v>
      </c>
      <c r="AF93" s="627">
        <f t="shared" si="21"/>
        <v>0</v>
      </c>
      <c r="AG93" s="625">
        <f t="shared" si="21"/>
        <v>0</v>
      </c>
      <c r="AH93" s="628">
        <f t="shared" si="21"/>
        <v>1</v>
      </c>
      <c r="AI93" s="600">
        <f t="shared" si="21"/>
        <v>1</v>
      </c>
      <c r="AJ93" s="601">
        <f t="shared" si="21"/>
        <v>0</v>
      </c>
      <c r="AK93" s="629">
        <f t="shared" si="21"/>
        <v>2</v>
      </c>
      <c r="AL93" s="630">
        <f t="shared" si="21"/>
        <v>0</v>
      </c>
      <c r="AM93" s="631">
        <f t="shared" si="21"/>
        <v>0</v>
      </c>
      <c r="AN93" s="438" t="s">
        <v>653</v>
      </c>
    </row>
    <row r="94" spans="1:40" s="381" customFormat="1" ht="17.25" customHeight="1" thickBot="1">
      <c r="A94" s="414" t="s">
        <v>654</v>
      </c>
      <c r="B94" s="415"/>
      <c r="C94" s="602">
        <f>SUM(C88,C89,C93)</f>
        <v>5</v>
      </c>
      <c r="D94" s="603">
        <f t="shared" ref="D94:AM94" si="22">SUM(D88,D89,D93)</f>
        <v>0</v>
      </c>
      <c r="E94" s="603">
        <f t="shared" si="22"/>
        <v>5</v>
      </c>
      <c r="F94" s="603">
        <f t="shared" si="22"/>
        <v>1</v>
      </c>
      <c r="G94" s="603">
        <f t="shared" si="22"/>
        <v>3</v>
      </c>
      <c r="H94" s="603">
        <f t="shared" si="22"/>
        <v>102</v>
      </c>
      <c r="I94" s="603">
        <f t="shared" si="22"/>
        <v>0</v>
      </c>
      <c r="J94" s="603">
        <f t="shared" si="22"/>
        <v>3</v>
      </c>
      <c r="K94" s="603">
        <f t="shared" si="22"/>
        <v>2</v>
      </c>
      <c r="L94" s="603">
        <f t="shared" si="22"/>
        <v>1</v>
      </c>
      <c r="M94" s="604">
        <f t="shared" si="22"/>
        <v>10</v>
      </c>
      <c r="N94" s="605">
        <f t="shared" si="15"/>
        <v>132</v>
      </c>
      <c r="O94" s="606">
        <f t="shared" si="22"/>
        <v>6</v>
      </c>
      <c r="P94" s="604">
        <f t="shared" si="22"/>
        <v>0</v>
      </c>
      <c r="Q94" s="606">
        <f t="shared" si="22"/>
        <v>0</v>
      </c>
      <c r="R94" s="603">
        <f t="shared" si="22"/>
        <v>1</v>
      </c>
      <c r="S94" s="603">
        <f t="shared" si="22"/>
        <v>1</v>
      </c>
      <c r="T94" s="603">
        <f t="shared" si="22"/>
        <v>0</v>
      </c>
      <c r="U94" s="603">
        <f t="shared" si="22"/>
        <v>0</v>
      </c>
      <c r="V94" s="603">
        <f t="shared" si="22"/>
        <v>0</v>
      </c>
      <c r="W94" s="603">
        <f t="shared" si="22"/>
        <v>1</v>
      </c>
      <c r="X94" s="604">
        <f t="shared" si="22"/>
        <v>0</v>
      </c>
      <c r="Y94" s="605">
        <f t="shared" si="16"/>
        <v>9</v>
      </c>
      <c r="Z94" s="606">
        <f t="shared" si="22"/>
        <v>6</v>
      </c>
      <c r="AA94" s="603">
        <f t="shared" si="22"/>
        <v>6</v>
      </c>
      <c r="AB94" s="604">
        <f t="shared" si="22"/>
        <v>5</v>
      </c>
      <c r="AC94" s="606">
        <f t="shared" si="22"/>
        <v>5</v>
      </c>
      <c r="AD94" s="603">
        <f t="shared" si="22"/>
        <v>15</v>
      </c>
      <c r="AE94" s="604">
        <f t="shared" si="22"/>
        <v>5</v>
      </c>
      <c r="AF94" s="606">
        <f t="shared" si="22"/>
        <v>0</v>
      </c>
      <c r="AG94" s="603">
        <f t="shared" si="22"/>
        <v>0</v>
      </c>
      <c r="AH94" s="613">
        <f t="shared" si="22"/>
        <v>1</v>
      </c>
      <c r="AI94" s="614">
        <f t="shared" si="22"/>
        <v>5</v>
      </c>
      <c r="AJ94" s="605">
        <f t="shared" si="22"/>
        <v>0</v>
      </c>
      <c r="AK94" s="607">
        <f t="shared" si="22"/>
        <v>2</v>
      </c>
      <c r="AL94" s="617">
        <f t="shared" si="22"/>
        <v>0</v>
      </c>
      <c r="AM94" s="612">
        <f t="shared" si="22"/>
        <v>0</v>
      </c>
      <c r="AN94" s="416" t="s">
        <v>793</v>
      </c>
    </row>
    <row r="95" spans="1:40" s="381" customFormat="1" ht="17.25" customHeight="1">
      <c r="A95" s="426" t="s">
        <v>655</v>
      </c>
      <c r="B95" s="380" t="s">
        <v>656</v>
      </c>
      <c r="C95" s="1247">
        <v>1</v>
      </c>
      <c r="D95" s="1248">
        <v>0</v>
      </c>
      <c r="E95" s="1248">
        <v>1</v>
      </c>
      <c r="F95" s="1248">
        <v>0</v>
      </c>
      <c r="G95" s="1248">
        <v>5</v>
      </c>
      <c r="H95" s="1248">
        <v>15</v>
      </c>
      <c r="I95" s="1248">
        <v>0</v>
      </c>
      <c r="J95" s="1248">
        <v>1</v>
      </c>
      <c r="K95" s="1248">
        <v>0</v>
      </c>
      <c r="L95" s="1248">
        <v>0</v>
      </c>
      <c r="M95" s="1249">
        <v>0</v>
      </c>
      <c r="N95" s="616">
        <f t="shared" si="15"/>
        <v>23</v>
      </c>
      <c r="O95" s="1250">
        <v>2</v>
      </c>
      <c r="P95" s="1249">
        <v>0</v>
      </c>
      <c r="Q95" s="1250">
        <v>0</v>
      </c>
      <c r="R95" s="1248">
        <v>0</v>
      </c>
      <c r="S95" s="1248">
        <v>1</v>
      </c>
      <c r="T95" s="1248">
        <v>0</v>
      </c>
      <c r="U95" s="1248">
        <v>0</v>
      </c>
      <c r="V95" s="1248">
        <v>0</v>
      </c>
      <c r="W95" s="1248">
        <v>1</v>
      </c>
      <c r="X95" s="1249">
        <v>6</v>
      </c>
      <c r="Y95" s="616">
        <f t="shared" si="16"/>
        <v>10</v>
      </c>
      <c r="Z95" s="1250">
        <v>1</v>
      </c>
      <c r="AA95" s="1248">
        <v>1</v>
      </c>
      <c r="AB95" s="1249">
        <v>1</v>
      </c>
      <c r="AC95" s="1250">
        <v>1</v>
      </c>
      <c r="AD95" s="1248">
        <v>3</v>
      </c>
      <c r="AE95" s="1249">
        <v>1</v>
      </c>
      <c r="AF95" s="1250">
        <v>0</v>
      </c>
      <c r="AG95" s="1248">
        <v>0</v>
      </c>
      <c r="AH95" s="1251">
        <v>0</v>
      </c>
      <c r="AI95" s="1252">
        <v>0</v>
      </c>
      <c r="AJ95" s="1253">
        <v>0</v>
      </c>
      <c r="AK95" s="1266">
        <v>0</v>
      </c>
      <c r="AL95" s="1248">
        <v>0</v>
      </c>
      <c r="AM95" s="1255">
        <v>1</v>
      </c>
      <c r="AN95" s="408" t="s">
        <v>656</v>
      </c>
    </row>
    <row r="96" spans="1:40" s="381" customFormat="1" ht="17.25" customHeight="1">
      <c r="A96" s="409">
        <v>2</v>
      </c>
      <c r="B96" s="412" t="s">
        <v>777</v>
      </c>
      <c r="C96" s="1220">
        <v>1</v>
      </c>
      <c r="D96" s="1221">
        <v>0</v>
      </c>
      <c r="E96" s="1221">
        <v>1</v>
      </c>
      <c r="F96" s="1221">
        <v>0</v>
      </c>
      <c r="G96" s="1221">
        <v>2</v>
      </c>
      <c r="H96" s="1221">
        <v>19</v>
      </c>
      <c r="I96" s="1221">
        <v>0</v>
      </c>
      <c r="J96" s="1221">
        <v>1</v>
      </c>
      <c r="K96" s="1221">
        <v>0</v>
      </c>
      <c r="L96" s="1221">
        <v>1</v>
      </c>
      <c r="M96" s="1222">
        <v>2</v>
      </c>
      <c r="N96" s="601">
        <f t="shared" si="15"/>
        <v>27</v>
      </c>
      <c r="O96" s="1223">
        <v>1</v>
      </c>
      <c r="P96" s="1222">
        <v>0</v>
      </c>
      <c r="Q96" s="1223">
        <v>0</v>
      </c>
      <c r="R96" s="1221">
        <v>0</v>
      </c>
      <c r="S96" s="1221">
        <v>1</v>
      </c>
      <c r="T96" s="1221">
        <v>0</v>
      </c>
      <c r="U96" s="1221">
        <v>0</v>
      </c>
      <c r="V96" s="1221">
        <v>5</v>
      </c>
      <c r="W96" s="1221">
        <v>1</v>
      </c>
      <c r="X96" s="1222">
        <v>4</v>
      </c>
      <c r="Y96" s="601">
        <f t="shared" si="16"/>
        <v>12</v>
      </c>
      <c r="Z96" s="1223">
        <v>1</v>
      </c>
      <c r="AA96" s="1221">
        <v>1</v>
      </c>
      <c r="AB96" s="1222">
        <v>1</v>
      </c>
      <c r="AC96" s="1223">
        <v>1</v>
      </c>
      <c r="AD96" s="1221">
        <v>3</v>
      </c>
      <c r="AE96" s="1222">
        <v>1</v>
      </c>
      <c r="AF96" s="1223">
        <v>0</v>
      </c>
      <c r="AG96" s="1221">
        <v>0</v>
      </c>
      <c r="AH96" s="1229">
        <v>0</v>
      </c>
      <c r="AI96" s="1225">
        <v>0</v>
      </c>
      <c r="AJ96" s="1226">
        <v>0</v>
      </c>
      <c r="AK96" s="1223">
        <v>0</v>
      </c>
      <c r="AL96" s="1221">
        <v>0</v>
      </c>
      <c r="AM96" s="1227">
        <v>0</v>
      </c>
      <c r="AN96" s="413" t="s">
        <v>777</v>
      </c>
    </row>
    <row r="97" spans="1:42" s="381" customFormat="1" ht="17.25" customHeight="1" thickBot="1">
      <c r="A97" s="439" t="s">
        <v>660</v>
      </c>
      <c r="B97" s="415"/>
      <c r="C97" s="602">
        <f>SUM(C95:C96)</f>
        <v>2</v>
      </c>
      <c r="D97" s="603">
        <f t="shared" ref="D97:AM97" si="23">SUM(D95:D96)</f>
        <v>0</v>
      </c>
      <c r="E97" s="603">
        <f t="shared" si="23"/>
        <v>2</v>
      </c>
      <c r="F97" s="603">
        <f t="shared" si="23"/>
        <v>0</v>
      </c>
      <c r="G97" s="603">
        <f t="shared" si="23"/>
        <v>7</v>
      </c>
      <c r="H97" s="603">
        <f t="shared" si="23"/>
        <v>34</v>
      </c>
      <c r="I97" s="603">
        <f t="shared" si="23"/>
        <v>0</v>
      </c>
      <c r="J97" s="603">
        <f t="shared" si="23"/>
        <v>2</v>
      </c>
      <c r="K97" s="603">
        <f t="shared" si="23"/>
        <v>0</v>
      </c>
      <c r="L97" s="603">
        <f t="shared" si="23"/>
        <v>1</v>
      </c>
      <c r="M97" s="604">
        <f t="shared" si="23"/>
        <v>2</v>
      </c>
      <c r="N97" s="605">
        <f t="shared" si="15"/>
        <v>50</v>
      </c>
      <c r="O97" s="606">
        <f t="shared" si="23"/>
        <v>3</v>
      </c>
      <c r="P97" s="604">
        <f t="shared" si="23"/>
        <v>0</v>
      </c>
      <c r="Q97" s="606">
        <f t="shared" si="23"/>
        <v>0</v>
      </c>
      <c r="R97" s="603">
        <f t="shared" si="23"/>
        <v>0</v>
      </c>
      <c r="S97" s="603">
        <f t="shared" si="23"/>
        <v>2</v>
      </c>
      <c r="T97" s="603">
        <f t="shared" si="23"/>
        <v>0</v>
      </c>
      <c r="U97" s="603">
        <f t="shared" si="23"/>
        <v>0</v>
      </c>
      <c r="V97" s="603">
        <f t="shared" si="23"/>
        <v>5</v>
      </c>
      <c r="W97" s="603">
        <f t="shared" si="23"/>
        <v>2</v>
      </c>
      <c r="X97" s="604">
        <f t="shared" si="23"/>
        <v>10</v>
      </c>
      <c r="Y97" s="605">
        <f t="shared" si="16"/>
        <v>22</v>
      </c>
      <c r="Z97" s="606">
        <f t="shared" si="23"/>
        <v>2</v>
      </c>
      <c r="AA97" s="603">
        <f t="shared" si="23"/>
        <v>2</v>
      </c>
      <c r="AB97" s="604">
        <f t="shared" si="23"/>
        <v>2</v>
      </c>
      <c r="AC97" s="606">
        <f t="shared" si="23"/>
        <v>2</v>
      </c>
      <c r="AD97" s="603">
        <f t="shared" si="23"/>
        <v>6</v>
      </c>
      <c r="AE97" s="604">
        <f t="shared" si="23"/>
        <v>2</v>
      </c>
      <c r="AF97" s="606">
        <f t="shared" si="23"/>
        <v>0</v>
      </c>
      <c r="AG97" s="603">
        <f t="shared" si="23"/>
        <v>0</v>
      </c>
      <c r="AH97" s="613">
        <f t="shared" si="23"/>
        <v>0</v>
      </c>
      <c r="AI97" s="614">
        <f t="shared" si="23"/>
        <v>0</v>
      </c>
      <c r="AJ97" s="605">
        <f t="shared" si="23"/>
        <v>0</v>
      </c>
      <c r="AK97" s="606">
        <f t="shared" si="23"/>
        <v>0</v>
      </c>
      <c r="AL97" s="603">
        <f t="shared" si="23"/>
        <v>0</v>
      </c>
      <c r="AM97" s="612">
        <f t="shared" si="23"/>
        <v>1</v>
      </c>
      <c r="AN97" s="416" t="s">
        <v>778</v>
      </c>
    </row>
    <row r="98" spans="1:42" s="381" customFormat="1" ht="17.25" customHeight="1">
      <c r="A98" s="418" t="s">
        <v>661</v>
      </c>
      <c r="B98" s="412" t="s">
        <v>662</v>
      </c>
      <c r="C98" s="1220">
        <v>1</v>
      </c>
      <c r="D98" s="1221">
        <v>0</v>
      </c>
      <c r="E98" s="1221">
        <v>1</v>
      </c>
      <c r="F98" s="1221">
        <v>0</v>
      </c>
      <c r="G98" s="1221">
        <v>0</v>
      </c>
      <c r="H98" s="1221">
        <v>19</v>
      </c>
      <c r="I98" s="1221">
        <v>0</v>
      </c>
      <c r="J98" s="1221">
        <v>1</v>
      </c>
      <c r="K98" s="1221">
        <v>0</v>
      </c>
      <c r="L98" s="1221">
        <v>0</v>
      </c>
      <c r="M98" s="1222">
        <v>3</v>
      </c>
      <c r="N98" s="601">
        <f t="shared" si="15"/>
        <v>25</v>
      </c>
      <c r="O98" s="1223">
        <v>1</v>
      </c>
      <c r="P98" s="1222">
        <v>0</v>
      </c>
      <c r="Q98" s="1223">
        <v>0</v>
      </c>
      <c r="R98" s="1221">
        <v>1</v>
      </c>
      <c r="S98" s="1221">
        <v>1</v>
      </c>
      <c r="T98" s="1221">
        <v>0</v>
      </c>
      <c r="U98" s="1221">
        <v>0</v>
      </c>
      <c r="V98" s="1221">
        <v>0</v>
      </c>
      <c r="W98" s="1221">
        <v>1</v>
      </c>
      <c r="X98" s="1222">
        <v>4</v>
      </c>
      <c r="Y98" s="601">
        <f t="shared" si="16"/>
        <v>8</v>
      </c>
      <c r="Z98" s="1223">
        <v>1</v>
      </c>
      <c r="AA98" s="1221">
        <v>1</v>
      </c>
      <c r="AB98" s="1222">
        <v>1</v>
      </c>
      <c r="AC98" s="1223">
        <v>1</v>
      </c>
      <c r="AD98" s="1221">
        <v>3</v>
      </c>
      <c r="AE98" s="1222">
        <v>1</v>
      </c>
      <c r="AF98" s="1223">
        <v>0</v>
      </c>
      <c r="AG98" s="1221">
        <v>0</v>
      </c>
      <c r="AH98" s="1229">
        <v>1</v>
      </c>
      <c r="AI98" s="1225">
        <v>2</v>
      </c>
      <c r="AJ98" s="1226">
        <v>0</v>
      </c>
      <c r="AK98" s="1223">
        <v>0</v>
      </c>
      <c r="AL98" s="1221">
        <v>0</v>
      </c>
      <c r="AM98" s="1227">
        <v>0</v>
      </c>
      <c r="AN98" s="413" t="s">
        <v>662</v>
      </c>
    </row>
    <row r="99" spans="1:42" s="381" customFormat="1" ht="17.25" customHeight="1">
      <c r="A99" s="957" t="s">
        <v>663</v>
      </c>
      <c r="B99" s="958" t="s">
        <v>666</v>
      </c>
      <c r="C99" s="1267">
        <v>1</v>
      </c>
      <c r="D99" s="1268">
        <v>0</v>
      </c>
      <c r="E99" s="1268">
        <v>1</v>
      </c>
      <c r="F99" s="1268">
        <v>1</v>
      </c>
      <c r="G99" s="1268">
        <v>3</v>
      </c>
      <c r="H99" s="1268">
        <v>36</v>
      </c>
      <c r="I99" s="1268">
        <v>0</v>
      </c>
      <c r="J99" s="1268">
        <v>1</v>
      </c>
      <c r="K99" s="1268">
        <v>1</v>
      </c>
      <c r="L99" s="1268">
        <v>1</v>
      </c>
      <c r="M99" s="1269">
        <v>4</v>
      </c>
      <c r="N99" s="959">
        <f t="shared" si="15"/>
        <v>49</v>
      </c>
      <c r="O99" s="1270">
        <v>3</v>
      </c>
      <c r="P99" s="1269">
        <v>0</v>
      </c>
      <c r="Q99" s="1270">
        <v>0</v>
      </c>
      <c r="R99" s="1268">
        <v>0</v>
      </c>
      <c r="S99" s="1268">
        <v>1</v>
      </c>
      <c r="T99" s="1268">
        <v>0</v>
      </c>
      <c r="U99" s="1268">
        <v>0</v>
      </c>
      <c r="V99" s="1268">
        <v>0</v>
      </c>
      <c r="W99" s="1268">
        <v>1</v>
      </c>
      <c r="X99" s="1269">
        <v>0</v>
      </c>
      <c r="Y99" s="959">
        <f t="shared" si="16"/>
        <v>5</v>
      </c>
      <c r="Z99" s="1270">
        <v>3</v>
      </c>
      <c r="AA99" s="1268">
        <v>3</v>
      </c>
      <c r="AB99" s="1269">
        <v>1</v>
      </c>
      <c r="AC99" s="1270">
        <v>1</v>
      </c>
      <c r="AD99" s="1268">
        <v>3</v>
      </c>
      <c r="AE99" s="1269">
        <v>1</v>
      </c>
      <c r="AF99" s="1270">
        <v>0</v>
      </c>
      <c r="AG99" s="1268">
        <v>0</v>
      </c>
      <c r="AH99" s="1271">
        <v>0</v>
      </c>
      <c r="AI99" s="1272">
        <v>1</v>
      </c>
      <c r="AJ99" s="1273">
        <v>0</v>
      </c>
      <c r="AK99" s="1270">
        <v>0</v>
      </c>
      <c r="AL99" s="1268">
        <v>0</v>
      </c>
      <c r="AM99" s="1274">
        <v>1</v>
      </c>
      <c r="AN99" s="960" t="s">
        <v>666</v>
      </c>
      <c r="AO99" s="708"/>
    </row>
    <row r="100" spans="1:42" s="381" customFormat="1" ht="17.25" customHeight="1" thickBot="1">
      <c r="A100" s="414" t="s">
        <v>673</v>
      </c>
      <c r="B100" s="415"/>
      <c r="C100" s="602">
        <f>SUM(C98,C99)</f>
        <v>2</v>
      </c>
      <c r="D100" s="603">
        <f>SUM(D98,D99)</f>
        <v>0</v>
      </c>
      <c r="E100" s="603">
        <f t="shared" ref="E100:M100" si="24">SUM(E98,E99)</f>
        <v>2</v>
      </c>
      <c r="F100" s="603">
        <f t="shared" si="24"/>
        <v>1</v>
      </c>
      <c r="G100" s="603">
        <f t="shared" si="24"/>
        <v>3</v>
      </c>
      <c r="H100" s="603">
        <f t="shared" si="24"/>
        <v>55</v>
      </c>
      <c r="I100" s="603">
        <f t="shared" si="24"/>
        <v>0</v>
      </c>
      <c r="J100" s="603">
        <f t="shared" si="24"/>
        <v>2</v>
      </c>
      <c r="K100" s="603">
        <f t="shared" si="24"/>
        <v>1</v>
      </c>
      <c r="L100" s="603">
        <f t="shared" si="24"/>
        <v>1</v>
      </c>
      <c r="M100" s="613">
        <f t="shared" si="24"/>
        <v>7</v>
      </c>
      <c r="N100" s="610">
        <f t="shared" si="15"/>
        <v>74</v>
      </c>
      <c r="O100" s="606">
        <f>SUM(O98,O99)</f>
        <v>4</v>
      </c>
      <c r="P100" s="604">
        <f>SUM(P98,P99)</f>
        <v>0</v>
      </c>
      <c r="Q100" s="607">
        <f>SUM(Q98,Q99)</f>
        <v>0</v>
      </c>
      <c r="R100" s="963">
        <f t="shared" ref="R100:X100" si="25">SUM(R98,R99)</f>
        <v>1</v>
      </c>
      <c r="S100" s="608">
        <f t="shared" si="25"/>
        <v>2</v>
      </c>
      <c r="T100" s="609">
        <f t="shared" si="25"/>
        <v>0</v>
      </c>
      <c r="U100" s="609">
        <f t="shared" si="25"/>
        <v>0</v>
      </c>
      <c r="V100" s="608">
        <f t="shared" si="25"/>
        <v>0</v>
      </c>
      <c r="W100" s="609">
        <f t="shared" si="25"/>
        <v>2</v>
      </c>
      <c r="X100" s="962">
        <f t="shared" si="25"/>
        <v>4</v>
      </c>
      <c r="Y100" s="610">
        <f t="shared" ref="Y100" si="26">SUM(Y98,Y99)</f>
        <v>13</v>
      </c>
      <c r="Z100" s="961">
        <f>SUM(Z98,Z99)</f>
        <v>4</v>
      </c>
      <c r="AA100" s="608">
        <f t="shared" ref="AA100:AB100" si="27">SUM(AA98,AA99)</f>
        <v>4</v>
      </c>
      <c r="AB100" s="617">
        <f t="shared" si="27"/>
        <v>2</v>
      </c>
      <c r="AC100" s="961">
        <f>SUM(AC98,AC99)</f>
        <v>2</v>
      </c>
      <c r="AD100" s="608">
        <f t="shared" ref="AD100:AE100" si="28">SUM(AD98,AD99)</f>
        <v>6</v>
      </c>
      <c r="AE100" s="617">
        <f t="shared" si="28"/>
        <v>2</v>
      </c>
      <c r="AF100" s="607">
        <f>SUM(AF98,AF99)</f>
        <v>0</v>
      </c>
      <c r="AG100" s="608">
        <f t="shared" ref="AG100:AH100" si="29">SUM(AG98,AG99)</f>
        <v>0</v>
      </c>
      <c r="AH100" s="617">
        <f t="shared" si="29"/>
        <v>1</v>
      </c>
      <c r="AI100" s="614">
        <f>SUM(AI98,AI99)</f>
        <v>3</v>
      </c>
      <c r="AJ100" s="605">
        <f>SUM(AJ98,AJ99)</f>
        <v>0</v>
      </c>
      <c r="AK100" s="961">
        <f>SUM(AK98,AK99)</f>
        <v>0</v>
      </c>
      <c r="AL100" s="608">
        <f t="shared" ref="AL100:AM100" si="30">SUM(AL98,AL99)</f>
        <v>0</v>
      </c>
      <c r="AM100" s="963">
        <f t="shared" si="30"/>
        <v>1</v>
      </c>
      <c r="AN100" s="964" t="s">
        <v>779</v>
      </c>
    </row>
    <row r="101" spans="1:42" s="381" customFormat="1" ht="17.25" customHeight="1">
      <c r="A101" s="417" t="s">
        <v>674</v>
      </c>
      <c r="B101" s="407" t="s">
        <v>675</v>
      </c>
      <c r="C101" s="1209">
        <v>1</v>
      </c>
      <c r="D101" s="1210">
        <v>0</v>
      </c>
      <c r="E101" s="1210">
        <v>1</v>
      </c>
      <c r="F101" s="1210">
        <v>0</v>
      </c>
      <c r="G101" s="1210">
        <v>1</v>
      </c>
      <c r="H101" s="1210">
        <v>12</v>
      </c>
      <c r="I101" s="1210">
        <v>0</v>
      </c>
      <c r="J101" s="1210">
        <v>1</v>
      </c>
      <c r="K101" s="1210">
        <v>0</v>
      </c>
      <c r="L101" s="1210">
        <v>0</v>
      </c>
      <c r="M101" s="1211">
        <v>2</v>
      </c>
      <c r="N101" s="599">
        <f t="shared" si="15"/>
        <v>18</v>
      </c>
      <c r="O101" s="1212">
        <v>1</v>
      </c>
      <c r="P101" s="1211">
        <v>0</v>
      </c>
      <c r="Q101" s="1212">
        <v>0</v>
      </c>
      <c r="R101" s="1210">
        <v>0</v>
      </c>
      <c r="S101" s="1210">
        <v>1</v>
      </c>
      <c r="T101" s="1210">
        <v>0</v>
      </c>
      <c r="U101" s="1210">
        <v>0</v>
      </c>
      <c r="V101" s="1210">
        <v>0</v>
      </c>
      <c r="W101" s="1210">
        <v>1</v>
      </c>
      <c r="X101" s="1211">
        <v>3</v>
      </c>
      <c r="Y101" s="599">
        <f t="shared" si="16"/>
        <v>6</v>
      </c>
      <c r="Z101" s="1212">
        <v>1</v>
      </c>
      <c r="AA101" s="1210">
        <v>1</v>
      </c>
      <c r="AB101" s="1211">
        <v>1</v>
      </c>
      <c r="AC101" s="1212">
        <v>1</v>
      </c>
      <c r="AD101" s="1210">
        <v>3</v>
      </c>
      <c r="AE101" s="1211">
        <v>1</v>
      </c>
      <c r="AF101" s="1212">
        <v>0</v>
      </c>
      <c r="AG101" s="1210">
        <v>0</v>
      </c>
      <c r="AH101" s="1228">
        <v>0</v>
      </c>
      <c r="AI101" s="1215">
        <v>0</v>
      </c>
      <c r="AJ101" s="1216">
        <v>0</v>
      </c>
      <c r="AK101" s="1212">
        <v>0</v>
      </c>
      <c r="AL101" s="1210">
        <v>0</v>
      </c>
      <c r="AM101" s="1217">
        <v>0</v>
      </c>
      <c r="AN101" s="408" t="s">
        <v>675</v>
      </c>
      <c r="AP101" s="28"/>
    </row>
    <row r="102" spans="1:42" s="381" customFormat="1" ht="17.25" customHeight="1">
      <c r="A102" s="409">
        <v>2</v>
      </c>
      <c r="B102" s="412" t="s">
        <v>676</v>
      </c>
      <c r="C102" s="1220">
        <v>1</v>
      </c>
      <c r="D102" s="1221">
        <v>0</v>
      </c>
      <c r="E102" s="1221">
        <v>1</v>
      </c>
      <c r="F102" s="1221">
        <v>0</v>
      </c>
      <c r="G102" s="1221">
        <v>1</v>
      </c>
      <c r="H102" s="1221">
        <v>6</v>
      </c>
      <c r="I102" s="1221">
        <v>0</v>
      </c>
      <c r="J102" s="1221">
        <v>1</v>
      </c>
      <c r="K102" s="1221">
        <v>0</v>
      </c>
      <c r="L102" s="1221">
        <v>0</v>
      </c>
      <c r="M102" s="1222">
        <v>0</v>
      </c>
      <c r="N102" s="601">
        <f t="shared" si="15"/>
        <v>10</v>
      </c>
      <c r="O102" s="1223">
        <v>2</v>
      </c>
      <c r="P102" s="1222">
        <v>0</v>
      </c>
      <c r="Q102" s="1223">
        <v>0</v>
      </c>
      <c r="R102" s="1221">
        <v>0</v>
      </c>
      <c r="S102" s="1221">
        <v>1</v>
      </c>
      <c r="T102" s="1221">
        <v>0</v>
      </c>
      <c r="U102" s="1221">
        <v>0</v>
      </c>
      <c r="V102" s="1221">
        <v>0</v>
      </c>
      <c r="W102" s="1221">
        <v>1</v>
      </c>
      <c r="X102" s="1222">
        <v>2</v>
      </c>
      <c r="Y102" s="601">
        <f t="shared" si="16"/>
        <v>6</v>
      </c>
      <c r="Z102" s="1223">
        <v>1</v>
      </c>
      <c r="AA102" s="1221">
        <v>1</v>
      </c>
      <c r="AB102" s="1222">
        <v>1</v>
      </c>
      <c r="AC102" s="1223">
        <v>1</v>
      </c>
      <c r="AD102" s="1221">
        <v>3</v>
      </c>
      <c r="AE102" s="1222">
        <v>1</v>
      </c>
      <c r="AF102" s="1223">
        <v>0</v>
      </c>
      <c r="AG102" s="1221">
        <v>0</v>
      </c>
      <c r="AH102" s="1229">
        <v>0</v>
      </c>
      <c r="AI102" s="1225">
        <v>0</v>
      </c>
      <c r="AJ102" s="1226">
        <v>0</v>
      </c>
      <c r="AK102" s="1223">
        <v>0</v>
      </c>
      <c r="AL102" s="1221">
        <v>0</v>
      </c>
      <c r="AM102" s="1227">
        <v>0</v>
      </c>
      <c r="AN102" s="413" t="s">
        <v>676</v>
      </c>
    </row>
    <row r="103" spans="1:42" s="381" customFormat="1" ht="17.25" customHeight="1" thickBot="1">
      <c r="A103" s="439" t="s">
        <v>677</v>
      </c>
      <c r="B103" s="415"/>
      <c r="C103" s="602">
        <f>SUM(C101:C102)</f>
        <v>2</v>
      </c>
      <c r="D103" s="603">
        <f t="shared" ref="D103:AM103" si="31">SUM(D101:D102)</f>
        <v>0</v>
      </c>
      <c r="E103" s="603">
        <f t="shared" si="31"/>
        <v>2</v>
      </c>
      <c r="F103" s="603">
        <f t="shared" si="31"/>
        <v>0</v>
      </c>
      <c r="G103" s="603">
        <f t="shared" si="31"/>
        <v>2</v>
      </c>
      <c r="H103" s="603">
        <f t="shared" si="31"/>
        <v>18</v>
      </c>
      <c r="I103" s="603">
        <f t="shared" si="31"/>
        <v>0</v>
      </c>
      <c r="J103" s="603">
        <f t="shared" si="31"/>
        <v>2</v>
      </c>
      <c r="K103" s="603">
        <f t="shared" si="31"/>
        <v>0</v>
      </c>
      <c r="L103" s="603">
        <f t="shared" si="31"/>
        <v>0</v>
      </c>
      <c r="M103" s="604">
        <f t="shared" si="31"/>
        <v>2</v>
      </c>
      <c r="N103" s="605">
        <f t="shared" si="15"/>
        <v>28</v>
      </c>
      <c r="O103" s="606">
        <f t="shared" si="31"/>
        <v>3</v>
      </c>
      <c r="P103" s="604">
        <f t="shared" si="31"/>
        <v>0</v>
      </c>
      <c r="Q103" s="606">
        <f t="shared" si="31"/>
        <v>0</v>
      </c>
      <c r="R103" s="603">
        <f t="shared" si="31"/>
        <v>0</v>
      </c>
      <c r="S103" s="603">
        <f t="shared" si="31"/>
        <v>2</v>
      </c>
      <c r="T103" s="603">
        <f t="shared" si="31"/>
        <v>0</v>
      </c>
      <c r="U103" s="603">
        <f t="shared" si="31"/>
        <v>0</v>
      </c>
      <c r="V103" s="603">
        <f t="shared" si="31"/>
        <v>0</v>
      </c>
      <c r="W103" s="603">
        <f t="shared" si="31"/>
        <v>2</v>
      </c>
      <c r="X103" s="604">
        <f t="shared" si="31"/>
        <v>5</v>
      </c>
      <c r="Y103" s="605">
        <f t="shared" si="16"/>
        <v>12</v>
      </c>
      <c r="Z103" s="606">
        <f t="shared" si="31"/>
        <v>2</v>
      </c>
      <c r="AA103" s="603">
        <f t="shared" si="31"/>
        <v>2</v>
      </c>
      <c r="AB103" s="604">
        <f t="shared" si="31"/>
        <v>2</v>
      </c>
      <c r="AC103" s="606">
        <f t="shared" si="31"/>
        <v>2</v>
      </c>
      <c r="AD103" s="603">
        <f t="shared" si="31"/>
        <v>6</v>
      </c>
      <c r="AE103" s="604">
        <f t="shared" si="31"/>
        <v>2</v>
      </c>
      <c r="AF103" s="606">
        <f t="shared" si="31"/>
        <v>0</v>
      </c>
      <c r="AG103" s="603">
        <f t="shared" si="31"/>
        <v>0</v>
      </c>
      <c r="AH103" s="613">
        <f t="shared" si="31"/>
        <v>0</v>
      </c>
      <c r="AI103" s="614">
        <f t="shared" si="31"/>
        <v>0</v>
      </c>
      <c r="AJ103" s="605">
        <f t="shared" si="31"/>
        <v>0</v>
      </c>
      <c r="AK103" s="606">
        <f t="shared" si="31"/>
        <v>0</v>
      </c>
      <c r="AL103" s="603">
        <f t="shared" si="31"/>
        <v>0</v>
      </c>
      <c r="AM103" s="612">
        <f t="shared" si="31"/>
        <v>0</v>
      </c>
      <c r="AN103" s="416" t="s">
        <v>794</v>
      </c>
    </row>
    <row r="104" spans="1:42" s="381" customFormat="1" ht="17.25" customHeight="1" thickBot="1">
      <c r="A104" s="414" t="s">
        <v>726</v>
      </c>
      <c r="B104" s="415"/>
      <c r="C104" s="602">
        <f t="shared" ref="C104:M104" si="32">C10</f>
        <v>2</v>
      </c>
      <c r="D104" s="603">
        <f t="shared" si="32"/>
        <v>3</v>
      </c>
      <c r="E104" s="603">
        <f t="shared" si="32"/>
        <v>2</v>
      </c>
      <c r="F104" s="603">
        <f t="shared" si="32"/>
        <v>0</v>
      </c>
      <c r="G104" s="603">
        <f t="shared" si="32"/>
        <v>1</v>
      </c>
      <c r="H104" s="603">
        <f t="shared" si="32"/>
        <v>73</v>
      </c>
      <c r="I104" s="603">
        <f t="shared" si="32"/>
        <v>0</v>
      </c>
      <c r="J104" s="603">
        <f t="shared" si="32"/>
        <v>5</v>
      </c>
      <c r="K104" s="603">
        <f t="shared" si="32"/>
        <v>2</v>
      </c>
      <c r="L104" s="603">
        <f t="shared" si="32"/>
        <v>0</v>
      </c>
      <c r="M104" s="604">
        <f t="shared" si="32"/>
        <v>8</v>
      </c>
      <c r="N104" s="605">
        <f t="shared" si="15"/>
        <v>96</v>
      </c>
      <c r="O104" s="606">
        <f t="shared" ref="O104:X104" si="33">O10</f>
        <v>8</v>
      </c>
      <c r="P104" s="604">
        <f t="shared" si="33"/>
        <v>0</v>
      </c>
      <c r="Q104" s="606">
        <f t="shared" si="33"/>
        <v>1</v>
      </c>
      <c r="R104" s="603">
        <f t="shared" si="33"/>
        <v>0</v>
      </c>
      <c r="S104" s="603">
        <f t="shared" si="33"/>
        <v>0</v>
      </c>
      <c r="T104" s="603">
        <f t="shared" si="33"/>
        <v>0</v>
      </c>
      <c r="U104" s="603">
        <f t="shared" si="33"/>
        <v>0</v>
      </c>
      <c r="V104" s="603">
        <f t="shared" si="33"/>
        <v>0</v>
      </c>
      <c r="W104" s="603">
        <f t="shared" si="33"/>
        <v>1</v>
      </c>
      <c r="X104" s="604">
        <f t="shared" si="33"/>
        <v>0</v>
      </c>
      <c r="Y104" s="605">
        <f t="shared" si="16"/>
        <v>10</v>
      </c>
      <c r="Z104" s="606">
        <f t="shared" ref="Z104:AM104" si="34">Z10</f>
        <v>17</v>
      </c>
      <c r="AA104" s="603">
        <f t="shared" si="34"/>
        <v>5</v>
      </c>
      <c r="AB104" s="604">
        <f t="shared" si="34"/>
        <v>5</v>
      </c>
      <c r="AC104" s="606">
        <f t="shared" si="34"/>
        <v>5</v>
      </c>
      <c r="AD104" s="603">
        <f t="shared" si="34"/>
        <v>14</v>
      </c>
      <c r="AE104" s="604">
        <f t="shared" si="34"/>
        <v>4</v>
      </c>
      <c r="AF104" s="606">
        <f t="shared" si="34"/>
        <v>0</v>
      </c>
      <c r="AG104" s="603">
        <f t="shared" si="34"/>
        <v>0</v>
      </c>
      <c r="AH104" s="613">
        <f t="shared" si="34"/>
        <v>0</v>
      </c>
      <c r="AI104" s="614">
        <f t="shared" si="34"/>
        <v>4</v>
      </c>
      <c r="AJ104" s="605">
        <f t="shared" si="34"/>
        <v>0</v>
      </c>
      <c r="AK104" s="606">
        <f t="shared" si="34"/>
        <v>0</v>
      </c>
      <c r="AL104" s="603">
        <f t="shared" si="34"/>
        <v>0</v>
      </c>
      <c r="AM104" s="612">
        <f t="shared" si="34"/>
        <v>0</v>
      </c>
      <c r="AN104" s="416" t="s">
        <v>726</v>
      </c>
    </row>
    <row r="105" spans="1:42" s="381" customFormat="1" ht="17.25" customHeight="1" thickBot="1">
      <c r="A105" s="414" t="s">
        <v>678</v>
      </c>
      <c r="B105" s="415"/>
      <c r="C105" s="602">
        <f t="shared" ref="C105:AM105" si="35">SUM(C29,C49,C54,C61,C67,C70,C75,C80,C84)</f>
        <v>64</v>
      </c>
      <c r="D105" s="603">
        <f t="shared" si="35"/>
        <v>5</v>
      </c>
      <c r="E105" s="603">
        <f t="shared" si="35"/>
        <v>66</v>
      </c>
      <c r="F105" s="603">
        <f t="shared" si="35"/>
        <v>19</v>
      </c>
      <c r="G105" s="603">
        <f t="shared" si="35"/>
        <v>63</v>
      </c>
      <c r="H105" s="603">
        <f t="shared" si="35"/>
        <v>1153</v>
      </c>
      <c r="I105" s="603">
        <f t="shared" si="35"/>
        <v>0</v>
      </c>
      <c r="J105" s="603">
        <f t="shared" si="35"/>
        <v>63</v>
      </c>
      <c r="K105" s="603">
        <f t="shared" si="35"/>
        <v>11</v>
      </c>
      <c r="L105" s="603">
        <f t="shared" si="35"/>
        <v>9</v>
      </c>
      <c r="M105" s="604">
        <f t="shared" si="35"/>
        <v>127</v>
      </c>
      <c r="N105" s="605">
        <f t="shared" si="35"/>
        <v>1580</v>
      </c>
      <c r="O105" s="606">
        <f t="shared" si="35"/>
        <v>91</v>
      </c>
      <c r="P105" s="604">
        <f t="shared" si="35"/>
        <v>3</v>
      </c>
      <c r="Q105" s="606">
        <f t="shared" si="35"/>
        <v>2</v>
      </c>
      <c r="R105" s="603">
        <f t="shared" si="35"/>
        <v>17</v>
      </c>
      <c r="S105" s="603">
        <f t="shared" si="35"/>
        <v>21</v>
      </c>
      <c r="T105" s="603">
        <f t="shared" si="35"/>
        <v>0</v>
      </c>
      <c r="U105" s="603">
        <f t="shared" si="35"/>
        <v>0</v>
      </c>
      <c r="V105" s="603">
        <f t="shared" si="35"/>
        <v>4</v>
      </c>
      <c r="W105" s="603">
        <f t="shared" si="35"/>
        <v>29</v>
      </c>
      <c r="X105" s="604">
        <f t="shared" si="35"/>
        <v>11</v>
      </c>
      <c r="Y105" s="605">
        <f t="shared" si="35"/>
        <v>178</v>
      </c>
      <c r="Z105" s="606">
        <f t="shared" si="35"/>
        <v>149</v>
      </c>
      <c r="AA105" s="603">
        <f t="shared" si="35"/>
        <v>73</v>
      </c>
      <c r="AB105" s="604">
        <f t="shared" si="35"/>
        <v>64</v>
      </c>
      <c r="AC105" s="606">
        <f t="shared" si="35"/>
        <v>65</v>
      </c>
      <c r="AD105" s="603">
        <f t="shared" si="35"/>
        <v>158</v>
      </c>
      <c r="AE105" s="604">
        <f t="shared" si="35"/>
        <v>63</v>
      </c>
      <c r="AF105" s="606">
        <f t="shared" si="35"/>
        <v>0</v>
      </c>
      <c r="AG105" s="603">
        <f t="shared" si="35"/>
        <v>1</v>
      </c>
      <c r="AH105" s="613">
        <f t="shared" si="35"/>
        <v>5</v>
      </c>
      <c r="AI105" s="614">
        <f t="shared" si="35"/>
        <v>52</v>
      </c>
      <c r="AJ105" s="605">
        <f t="shared" si="35"/>
        <v>0</v>
      </c>
      <c r="AK105" s="606">
        <f t="shared" si="35"/>
        <v>8</v>
      </c>
      <c r="AL105" s="603">
        <f t="shared" si="35"/>
        <v>0</v>
      </c>
      <c r="AM105" s="612">
        <f t="shared" si="35"/>
        <v>9</v>
      </c>
      <c r="AN105" s="416" t="s">
        <v>678</v>
      </c>
    </row>
    <row r="106" spans="1:42" s="381" customFormat="1" ht="17.25" customHeight="1" thickBot="1">
      <c r="A106" s="414" t="s">
        <v>679</v>
      </c>
      <c r="B106" s="415"/>
      <c r="C106" s="602">
        <f t="shared" ref="C106:AM106" si="36">SUM(C87,C94,C97,C100,C103)</f>
        <v>13</v>
      </c>
      <c r="D106" s="603">
        <f t="shared" si="36"/>
        <v>0</v>
      </c>
      <c r="E106" s="603">
        <f t="shared" si="36"/>
        <v>13</v>
      </c>
      <c r="F106" s="603">
        <f t="shared" si="36"/>
        <v>2</v>
      </c>
      <c r="G106" s="603">
        <f t="shared" si="36"/>
        <v>17</v>
      </c>
      <c r="H106" s="603">
        <f t="shared" si="36"/>
        <v>244</v>
      </c>
      <c r="I106" s="603">
        <f t="shared" si="36"/>
        <v>0</v>
      </c>
      <c r="J106" s="603">
        <f t="shared" si="36"/>
        <v>11</v>
      </c>
      <c r="K106" s="603">
        <f t="shared" si="36"/>
        <v>3</v>
      </c>
      <c r="L106" s="603">
        <f t="shared" si="36"/>
        <v>3</v>
      </c>
      <c r="M106" s="604">
        <f t="shared" si="36"/>
        <v>21</v>
      </c>
      <c r="N106" s="605">
        <f t="shared" si="36"/>
        <v>327</v>
      </c>
      <c r="O106" s="606">
        <f t="shared" si="36"/>
        <v>18</v>
      </c>
      <c r="P106" s="604">
        <f t="shared" si="36"/>
        <v>0</v>
      </c>
      <c r="Q106" s="606">
        <f t="shared" si="36"/>
        <v>0</v>
      </c>
      <c r="R106" s="603">
        <f t="shared" si="36"/>
        <v>2</v>
      </c>
      <c r="S106" s="603">
        <f t="shared" si="36"/>
        <v>7</v>
      </c>
      <c r="T106" s="603">
        <f t="shared" si="36"/>
        <v>0</v>
      </c>
      <c r="U106" s="603">
        <f t="shared" si="36"/>
        <v>0</v>
      </c>
      <c r="V106" s="603">
        <f t="shared" si="36"/>
        <v>5</v>
      </c>
      <c r="W106" s="603">
        <f t="shared" si="36"/>
        <v>7</v>
      </c>
      <c r="X106" s="604">
        <f t="shared" si="36"/>
        <v>19</v>
      </c>
      <c r="Y106" s="605">
        <f t="shared" si="36"/>
        <v>58</v>
      </c>
      <c r="Z106" s="606">
        <f t="shared" si="36"/>
        <v>18</v>
      </c>
      <c r="AA106" s="603">
        <f t="shared" si="36"/>
        <v>16</v>
      </c>
      <c r="AB106" s="604">
        <f t="shared" si="36"/>
        <v>13</v>
      </c>
      <c r="AC106" s="606">
        <f t="shared" si="36"/>
        <v>13</v>
      </c>
      <c r="AD106" s="603">
        <f t="shared" si="36"/>
        <v>39</v>
      </c>
      <c r="AE106" s="604">
        <f t="shared" si="36"/>
        <v>13</v>
      </c>
      <c r="AF106" s="606">
        <f t="shared" si="36"/>
        <v>0</v>
      </c>
      <c r="AG106" s="603">
        <f t="shared" si="36"/>
        <v>0</v>
      </c>
      <c r="AH106" s="613">
        <f t="shared" si="36"/>
        <v>2</v>
      </c>
      <c r="AI106" s="614">
        <f t="shared" si="36"/>
        <v>8</v>
      </c>
      <c r="AJ106" s="605">
        <f t="shared" si="36"/>
        <v>0</v>
      </c>
      <c r="AK106" s="606">
        <f t="shared" si="36"/>
        <v>2</v>
      </c>
      <c r="AL106" s="603">
        <f t="shared" si="36"/>
        <v>0</v>
      </c>
      <c r="AM106" s="612">
        <f t="shared" si="36"/>
        <v>2</v>
      </c>
      <c r="AN106" s="416" t="s">
        <v>679</v>
      </c>
    </row>
    <row r="107" spans="1:42" s="381" customFormat="1" ht="17.25" customHeight="1" thickBot="1">
      <c r="A107" s="414" t="s">
        <v>680</v>
      </c>
      <c r="B107" s="415"/>
      <c r="C107" s="602">
        <f>SUM(C104:C106)</f>
        <v>79</v>
      </c>
      <c r="D107" s="603">
        <f t="shared" ref="D107:AM107" si="37">SUM(D104:D106)</f>
        <v>8</v>
      </c>
      <c r="E107" s="603">
        <f t="shared" si="37"/>
        <v>81</v>
      </c>
      <c r="F107" s="603">
        <f t="shared" si="37"/>
        <v>21</v>
      </c>
      <c r="G107" s="603">
        <f t="shared" si="37"/>
        <v>81</v>
      </c>
      <c r="H107" s="603">
        <f t="shared" si="37"/>
        <v>1470</v>
      </c>
      <c r="I107" s="603">
        <f t="shared" si="37"/>
        <v>0</v>
      </c>
      <c r="J107" s="603">
        <f t="shared" si="37"/>
        <v>79</v>
      </c>
      <c r="K107" s="603">
        <f t="shared" si="37"/>
        <v>16</v>
      </c>
      <c r="L107" s="603">
        <f t="shared" si="37"/>
        <v>12</v>
      </c>
      <c r="M107" s="604">
        <f t="shared" si="37"/>
        <v>156</v>
      </c>
      <c r="N107" s="605">
        <f t="shared" si="15"/>
        <v>2003</v>
      </c>
      <c r="O107" s="606">
        <f t="shared" si="37"/>
        <v>117</v>
      </c>
      <c r="P107" s="604">
        <f t="shared" si="37"/>
        <v>3</v>
      </c>
      <c r="Q107" s="606">
        <f t="shared" si="37"/>
        <v>3</v>
      </c>
      <c r="R107" s="603">
        <f t="shared" si="37"/>
        <v>19</v>
      </c>
      <c r="S107" s="603">
        <f t="shared" si="37"/>
        <v>28</v>
      </c>
      <c r="T107" s="603">
        <f t="shared" si="37"/>
        <v>0</v>
      </c>
      <c r="U107" s="603">
        <f t="shared" si="37"/>
        <v>0</v>
      </c>
      <c r="V107" s="603">
        <f t="shared" si="37"/>
        <v>9</v>
      </c>
      <c r="W107" s="603">
        <f t="shared" si="37"/>
        <v>37</v>
      </c>
      <c r="X107" s="604">
        <f>SUM(X104:X106)</f>
        <v>30</v>
      </c>
      <c r="Y107" s="605">
        <f>SUM(O107:X107)</f>
        <v>246</v>
      </c>
      <c r="Z107" s="606">
        <f t="shared" si="37"/>
        <v>184</v>
      </c>
      <c r="AA107" s="603">
        <f t="shared" si="37"/>
        <v>94</v>
      </c>
      <c r="AB107" s="604">
        <f t="shared" si="37"/>
        <v>82</v>
      </c>
      <c r="AC107" s="606">
        <f t="shared" si="37"/>
        <v>83</v>
      </c>
      <c r="AD107" s="603">
        <f>SUM(AD104:AD106)</f>
        <v>211</v>
      </c>
      <c r="AE107" s="604">
        <f t="shared" si="37"/>
        <v>80</v>
      </c>
      <c r="AF107" s="606">
        <f t="shared" si="37"/>
        <v>0</v>
      </c>
      <c r="AG107" s="603">
        <f t="shared" si="37"/>
        <v>1</v>
      </c>
      <c r="AH107" s="613">
        <f t="shared" si="37"/>
        <v>7</v>
      </c>
      <c r="AI107" s="614">
        <f t="shared" si="37"/>
        <v>64</v>
      </c>
      <c r="AJ107" s="605">
        <f t="shared" si="37"/>
        <v>0</v>
      </c>
      <c r="AK107" s="606">
        <f>SUM(AK104:AK106)</f>
        <v>10</v>
      </c>
      <c r="AL107" s="603">
        <f t="shared" si="37"/>
        <v>0</v>
      </c>
      <c r="AM107" s="612">
        <f t="shared" si="37"/>
        <v>11</v>
      </c>
      <c r="AN107" s="416" t="s">
        <v>680</v>
      </c>
    </row>
    <row r="166" spans="11:29">
      <c r="V166" s="28">
        <v>28</v>
      </c>
      <c r="W166" s="28">
        <v>21</v>
      </c>
      <c r="Y166" s="28">
        <v>24</v>
      </c>
      <c r="Z166" s="28">
        <v>34</v>
      </c>
      <c r="AC166" s="28">
        <v>21</v>
      </c>
    </row>
    <row r="168" spans="11:29">
      <c r="K168" s="2"/>
    </row>
  </sheetData>
  <autoFilter ref="A4:AN107" xr:uid="{00000000-0009-0000-0000-000003000000}"/>
  <mergeCells count="7">
    <mergeCell ref="C2:N3"/>
    <mergeCell ref="O2:Y2"/>
    <mergeCell ref="Z2:AB3"/>
    <mergeCell ref="AF2:AJ2"/>
    <mergeCell ref="AK2:AM3"/>
    <mergeCell ref="O3:P3"/>
    <mergeCell ref="Q3:X3"/>
  </mergeCells>
  <phoneticPr fontId="4"/>
  <pageMargins left="0.70866141732283472" right="0.70866141732283472" top="0.55118110236220474" bottom="0.55118110236220474" header="0.31496062992125984" footer="0.31496062992125984"/>
  <pageSetup paperSize="9" scale="96" fitToWidth="2" fitToHeight="0" pageOrder="overThenDown" orientation="portrait" r:id="rId1"/>
  <headerFooter alignWithMargins="0"/>
  <rowBreaks count="2" manualBreakCount="2">
    <brk id="43" max="16383" man="1"/>
    <brk id="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170"/>
  <sheetViews>
    <sheetView view="pageBreakPreview" topLeftCell="A17" zoomScale="96" zoomScaleNormal="100" zoomScaleSheetLayoutView="96" workbookViewId="0">
      <selection activeCell="AL27" sqref="AL27"/>
    </sheetView>
  </sheetViews>
  <sheetFormatPr defaultColWidth="9" defaultRowHeight="13.2"/>
  <cols>
    <col min="1" max="1" width="8.109375" style="302" customWidth="1"/>
    <col min="2" max="2" width="15.33203125" style="302" customWidth="1"/>
    <col min="3" max="32" width="3.6640625" style="243" customWidth="1"/>
    <col min="33" max="33" width="3.6640625" style="302" customWidth="1"/>
    <col min="34" max="45" width="3.6640625" style="243" customWidth="1"/>
    <col min="46" max="48" width="3.44140625" style="243" customWidth="1"/>
    <col min="49" max="49" width="7.44140625" style="243" customWidth="1"/>
    <col min="50" max="51" width="3.44140625" style="243" customWidth="1"/>
    <col min="52" max="16384" width="9" style="243"/>
  </cols>
  <sheetData>
    <row r="1" spans="1:53" ht="14.4">
      <c r="A1" s="240" t="s">
        <v>795</v>
      </c>
      <c r="B1" s="241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 t="s">
        <v>435</v>
      </c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1"/>
    </row>
    <row r="2" spans="1:53" ht="18.75" customHeight="1" thickBot="1">
      <c r="A2" s="241" t="s">
        <v>796</v>
      </c>
      <c r="B2" s="241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4"/>
      <c r="N2" s="244"/>
      <c r="O2" s="242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5"/>
    </row>
    <row r="3" spans="1:53" ht="15.75" customHeight="1">
      <c r="A3" s="1946" t="s">
        <v>476</v>
      </c>
      <c r="B3" s="1949" t="s">
        <v>477</v>
      </c>
      <c r="C3" s="1953" t="s">
        <v>478</v>
      </c>
      <c r="D3" s="1953"/>
      <c r="E3" s="1953"/>
      <c r="F3" s="1953"/>
      <c r="G3" s="1953"/>
      <c r="H3" s="1953"/>
      <c r="I3" s="1953"/>
      <c r="J3" s="1953"/>
      <c r="K3" s="1953"/>
      <c r="L3" s="1953"/>
      <c r="M3" s="1953"/>
      <c r="N3" s="1953"/>
      <c r="O3" s="1953"/>
      <c r="P3" s="2061" t="s">
        <v>797</v>
      </c>
      <c r="Q3" s="2062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1"/>
    </row>
    <row r="4" spans="1:53" ht="18.75" customHeight="1">
      <c r="A4" s="1947"/>
      <c r="B4" s="1950"/>
      <c r="C4" s="1962" t="s">
        <v>1</v>
      </c>
      <c r="D4" s="1962"/>
      <c r="E4" s="1962"/>
      <c r="F4" s="1962"/>
      <c r="G4" s="1962"/>
      <c r="H4" s="1962"/>
      <c r="I4" s="1962"/>
      <c r="J4" s="1962"/>
      <c r="K4" s="1962"/>
      <c r="L4" s="1963"/>
      <c r="M4" s="2065" t="s">
        <v>481</v>
      </c>
      <c r="N4" s="2065" t="s">
        <v>482</v>
      </c>
      <c r="O4" s="2068" t="s">
        <v>2</v>
      </c>
      <c r="P4" s="2063"/>
      <c r="Q4" s="2064"/>
      <c r="R4" s="440"/>
      <c r="S4" s="440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</row>
    <row r="5" spans="1:53" ht="18.75" customHeight="1" thickBot="1">
      <c r="A5" s="1948"/>
      <c r="B5" s="1951"/>
      <c r="C5" s="442" t="s">
        <v>3</v>
      </c>
      <c r="D5" s="247" t="s">
        <v>4</v>
      </c>
      <c r="E5" s="247" t="s">
        <v>5</v>
      </c>
      <c r="F5" s="247" t="s">
        <v>6</v>
      </c>
      <c r="G5" s="247" t="s">
        <v>7</v>
      </c>
      <c r="H5" s="443" t="s">
        <v>485</v>
      </c>
      <c r="I5" s="443" t="s">
        <v>798</v>
      </c>
      <c r="J5" s="443" t="s">
        <v>799</v>
      </c>
      <c r="K5" s="248" t="s">
        <v>800</v>
      </c>
      <c r="L5" s="444" t="s">
        <v>432</v>
      </c>
      <c r="M5" s="2066"/>
      <c r="N5" s="2067"/>
      <c r="O5" s="2069"/>
      <c r="P5" s="445" t="s">
        <v>801</v>
      </c>
      <c r="Q5" s="446" t="s">
        <v>802</v>
      </c>
      <c r="R5" s="440"/>
      <c r="S5" s="440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1"/>
      <c r="AW5" s="28"/>
      <c r="AY5" s="708"/>
      <c r="AZ5" s="338"/>
      <c r="BA5" s="338"/>
    </row>
    <row r="6" spans="1:53" ht="22.5" customHeight="1">
      <c r="A6" s="448" t="s">
        <v>803</v>
      </c>
      <c r="B6" s="449" t="s">
        <v>804</v>
      </c>
      <c r="C6" s="1275">
        <v>1</v>
      </c>
      <c r="D6" s="1276">
        <v>1</v>
      </c>
      <c r="E6" s="1276">
        <v>1</v>
      </c>
      <c r="F6" s="1276">
        <v>1</v>
      </c>
      <c r="G6" s="1276">
        <v>1</v>
      </c>
      <c r="H6" s="1277">
        <v>1</v>
      </c>
      <c r="I6" s="1277">
        <v>1</v>
      </c>
      <c r="J6" s="1277">
        <v>1</v>
      </c>
      <c r="K6" s="1278">
        <v>1</v>
      </c>
      <c r="L6" s="632">
        <f>SUM(C6:K6)</f>
        <v>9</v>
      </c>
      <c r="M6" s="494">
        <v>0</v>
      </c>
      <c r="N6" s="1279">
        <v>10</v>
      </c>
      <c r="O6" s="632">
        <f>SUM(L6:N6)</f>
        <v>19</v>
      </c>
      <c r="P6" s="1280">
        <v>6</v>
      </c>
      <c r="Q6" s="1281">
        <v>4</v>
      </c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50"/>
      <c r="AY6" s="338"/>
      <c r="AZ6" s="338"/>
      <c r="BA6" s="338"/>
    </row>
    <row r="7" spans="1:53" ht="22.5" customHeight="1">
      <c r="A7" s="263">
        <v>3</v>
      </c>
      <c r="B7" s="449" t="s">
        <v>805</v>
      </c>
      <c r="C7" s="1275">
        <v>2</v>
      </c>
      <c r="D7" s="1276">
        <v>2</v>
      </c>
      <c r="E7" s="1276">
        <v>2</v>
      </c>
      <c r="F7" s="1276">
        <v>3</v>
      </c>
      <c r="G7" s="1276">
        <v>2</v>
      </c>
      <c r="H7" s="1277">
        <v>3</v>
      </c>
      <c r="I7" s="1277">
        <v>3</v>
      </c>
      <c r="J7" s="1277">
        <v>2</v>
      </c>
      <c r="K7" s="1278">
        <v>3</v>
      </c>
      <c r="L7" s="632">
        <f>SUM(C7:K7)</f>
        <v>22</v>
      </c>
      <c r="M7" s="494">
        <v>0</v>
      </c>
      <c r="N7" s="1279">
        <v>22</v>
      </c>
      <c r="O7" s="632">
        <f>SUM(L7:N7)</f>
        <v>44</v>
      </c>
      <c r="P7" s="1280">
        <v>16</v>
      </c>
      <c r="Q7" s="1281">
        <v>6</v>
      </c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50"/>
      <c r="AY7" s="338"/>
      <c r="AZ7" s="338"/>
      <c r="BA7" s="338"/>
    </row>
    <row r="8" spans="1:53" ht="22.5" customHeight="1">
      <c r="A8" s="978"/>
      <c r="B8" s="449" t="s">
        <v>806</v>
      </c>
      <c r="C8" s="1275">
        <v>1</v>
      </c>
      <c r="D8" s="1276">
        <v>1</v>
      </c>
      <c r="E8" s="1276">
        <v>1</v>
      </c>
      <c r="F8" s="1276">
        <v>1</v>
      </c>
      <c r="G8" s="1276">
        <v>1</v>
      </c>
      <c r="H8" s="1277">
        <v>1</v>
      </c>
      <c r="I8" s="1277">
        <v>1</v>
      </c>
      <c r="J8" s="1277">
        <v>1</v>
      </c>
      <c r="K8" s="1278">
        <v>1</v>
      </c>
      <c r="L8" s="632">
        <f>SUM(C8:K8)</f>
        <v>9</v>
      </c>
      <c r="M8" s="494">
        <v>0</v>
      </c>
      <c r="N8" s="1279">
        <v>9</v>
      </c>
      <c r="O8" s="632">
        <f>SUM(L8:N8)</f>
        <v>18</v>
      </c>
      <c r="P8" s="1280">
        <v>7</v>
      </c>
      <c r="Q8" s="1282">
        <v>2</v>
      </c>
      <c r="R8" s="447"/>
      <c r="S8" s="447"/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50"/>
      <c r="AY8" s="338"/>
      <c r="AZ8" s="338"/>
      <c r="BA8" s="338"/>
    </row>
    <row r="9" spans="1:53" ht="22.5" customHeight="1">
      <c r="A9" s="978"/>
      <c r="B9" s="451" t="s">
        <v>18</v>
      </c>
      <c r="C9" s="633">
        <f t="shared" ref="C9:O9" si="0">SUM(C6:C8)</f>
        <v>4</v>
      </c>
      <c r="D9" s="634">
        <f t="shared" si="0"/>
        <v>4</v>
      </c>
      <c r="E9" s="634">
        <f t="shared" si="0"/>
        <v>4</v>
      </c>
      <c r="F9" s="634">
        <f t="shared" si="0"/>
        <v>5</v>
      </c>
      <c r="G9" s="634">
        <f t="shared" si="0"/>
        <v>4</v>
      </c>
      <c r="H9" s="635">
        <f t="shared" si="0"/>
        <v>5</v>
      </c>
      <c r="I9" s="635">
        <f t="shared" si="0"/>
        <v>5</v>
      </c>
      <c r="J9" s="635">
        <f t="shared" si="0"/>
        <v>4</v>
      </c>
      <c r="K9" s="636">
        <f t="shared" si="0"/>
        <v>5</v>
      </c>
      <c r="L9" s="637">
        <f t="shared" si="0"/>
        <v>40</v>
      </c>
      <c r="M9" s="638">
        <f t="shared" si="0"/>
        <v>0</v>
      </c>
      <c r="N9" s="639">
        <f t="shared" si="0"/>
        <v>41</v>
      </c>
      <c r="O9" s="640">
        <f t="shared" si="0"/>
        <v>81</v>
      </c>
      <c r="P9" s="844">
        <f>SUM(P6:P8)</f>
        <v>29</v>
      </c>
      <c r="Q9" s="1283">
        <f>SUM(Q6:Q8)</f>
        <v>12</v>
      </c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50"/>
      <c r="AX9" s="28"/>
      <c r="AY9" s="338"/>
      <c r="AZ9" s="338"/>
      <c r="BA9" s="338"/>
    </row>
    <row r="10" spans="1:53" ht="22.5" customHeight="1">
      <c r="A10" s="452" t="s">
        <v>807</v>
      </c>
      <c r="B10" s="453" t="s">
        <v>808</v>
      </c>
      <c r="C10" s="1284">
        <v>1</v>
      </c>
      <c r="D10" s="1285">
        <v>1</v>
      </c>
      <c r="E10" s="1285">
        <v>1</v>
      </c>
      <c r="F10" s="1285">
        <v>1</v>
      </c>
      <c r="G10" s="1285">
        <v>1</v>
      </c>
      <c r="H10" s="1286">
        <v>1</v>
      </c>
      <c r="I10" s="1286">
        <v>1</v>
      </c>
      <c r="J10" s="1286">
        <v>1</v>
      </c>
      <c r="K10" s="1287">
        <v>1</v>
      </c>
      <c r="L10" s="641">
        <f>SUM(C10:K10)</f>
        <v>9</v>
      </c>
      <c r="M10" s="495">
        <v>0</v>
      </c>
      <c r="N10" s="1288">
        <v>4</v>
      </c>
      <c r="O10" s="642">
        <f>SUM(L10:N10)</f>
        <v>13</v>
      </c>
      <c r="P10" s="1280">
        <v>2</v>
      </c>
      <c r="Q10" s="1281">
        <v>2</v>
      </c>
      <c r="R10" s="447"/>
      <c r="S10" s="447"/>
      <c r="T10" s="447"/>
      <c r="U10" s="447"/>
      <c r="V10" s="447"/>
      <c r="W10" s="447"/>
      <c r="X10" s="447"/>
      <c r="Y10" s="447"/>
      <c r="Z10" s="447"/>
      <c r="AA10" s="447"/>
      <c r="AB10" s="447"/>
      <c r="AC10" s="447"/>
      <c r="AD10" s="447"/>
      <c r="AE10" s="447"/>
      <c r="AF10" s="447"/>
      <c r="AG10" s="450"/>
      <c r="AX10" s="28"/>
      <c r="AY10" s="338"/>
      <c r="AZ10" s="338"/>
      <c r="BA10" s="338"/>
    </row>
    <row r="11" spans="1:53" ht="22.5" customHeight="1">
      <c r="A11" s="452" t="s">
        <v>809</v>
      </c>
      <c r="B11" s="453" t="s">
        <v>810</v>
      </c>
      <c r="C11" s="1284">
        <v>1</v>
      </c>
      <c r="D11" s="1285">
        <v>1</v>
      </c>
      <c r="E11" s="1285">
        <v>2</v>
      </c>
      <c r="F11" s="1285">
        <v>2</v>
      </c>
      <c r="G11" s="1285">
        <v>2</v>
      </c>
      <c r="H11" s="1286">
        <v>1</v>
      </c>
      <c r="I11" s="1286">
        <v>2</v>
      </c>
      <c r="J11" s="1286">
        <v>2</v>
      </c>
      <c r="K11" s="1287">
        <v>2</v>
      </c>
      <c r="L11" s="641">
        <f>SUM(C11:K11)</f>
        <v>15</v>
      </c>
      <c r="M11" s="495">
        <v>0</v>
      </c>
      <c r="N11" s="1288">
        <v>7</v>
      </c>
      <c r="O11" s="642">
        <f>SUM(L11:N11)</f>
        <v>22</v>
      </c>
      <c r="P11" s="1289">
        <v>4</v>
      </c>
      <c r="Q11" s="1290">
        <v>3</v>
      </c>
      <c r="R11" s="447"/>
      <c r="S11" s="447"/>
      <c r="T11" s="447"/>
      <c r="U11" s="447"/>
      <c r="V11" s="447"/>
      <c r="W11" s="447"/>
      <c r="X11" s="447"/>
      <c r="Y11" s="447"/>
      <c r="Z11" s="447"/>
      <c r="AA11" s="447"/>
      <c r="AB11" s="447"/>
      <c r="AC11" s="447"/>
      <c r="AD11" s="447"/>
      <c r="AE11" s="447"/>
      <c r="AF11" s="447"/>
      <c r="AG11" s="450"/>
    </row>
    <row r="12" spans="1:53" ht="22.5" customHeight="1" thickBot="1">
      <c r="A12" s="454" t="s">
        <v>811</v>
      </c>
      <c r="B12" s="455" t="s">
        <v>812</v>
      </c>
      <c r="C12" s="1291">
        <v>2</v>
      </c>
      <c r="D12" s="1292">
        <v>1</v>
      </c>
      <c r="E12" s="1292">
        <v>1</v>
      </c>
      <c r="F12" s="1292">
        <v>2</v>
      </c>
      <c r="G12" s="1292">
        <v>2</v>
      </c>
      <c r="H12" s="1293">
        <v>2</v>
      </c>
      <c r="I12" s="1293">
        <v>2</v>
      </c>
      <c r="J12" s="1293">
        <v>2</v>
      </c>
      <c r="K12" s="1294">
        <v>2</v>
      </c>
      <c r="L12" s="643">
        <f>SUM(C12:K12)</f>
        <v>16</v>
      </c>
      <c r="M12" s="496">
        <v>0</v>
      </c>
      <c r="N12" s="1295">
        <v>7</v>
      </c>
      <c r="O12" s="579">
        <f>SUM(L12:N12)</f>
        <v>23</v>
      </c>
      <c r="P12" s="1296">
        <v>5</v>
      </c>
      <c r="Q12" s="1297">
        <v>2</v>
      </c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7"/>
    </row>
    <row r="13" spans="1:53" ht="22.5" customHeight="1" thickBot="1">
      <c r="A13" s="299" t="s">
        <v>680</v>
      </c>
      <c r="B13" s="301"/>
      <c r="C13" s="644">
        <f>SUM(C9,C10,C11,C12)</f>
        <v>8</v>
      </c>
      <c r="D13" s="645">
        <f t="shared" ref="D13:Q13" si="1">SUM(D9,D10,D11,D12)</f>
        <v>7</v>
      </c>
      <c r="E13" s="645">
        <f t="shared" si="1"/>
        <v>8</v>
      </c>
      <c r="F13" s="645">
        <f t="shared" si="1"/>
        <v>10</v>
      </c>
      <c r="G13" s="645">
        <f t="shared" si="1"/>
        <v>9</v>
      </c>
      <c r="H13" s="646">
        <f t="shared" si="1"/>
        <v>9</v>
      </c>
      <c r="I13" s="646">
        <f t="shared" si="1"/>
        <v>10</v>
      </c>
      <c r="J13" s="646">
        <f t="shared" si="1"/>
        <v>9</v>
      </c>
      <c r="K13" s="586">
        <f t="shared" si="1"/>
        <v>10</v>
      </c>
      <c r="L13" s="647">
        <f t="shared" si="1"/>
        <v>80</v>
      </c>
      <c r="M13" s="587">
        <f t="shared" si="1"/>
        <v>0</v>
      </c>
      <c r="N13" s="583">
        <f t="shared" si="1"/>
        <v>59</v>
      </c>
      <c r="O13" s="647">
        <f t="shared" si="1"/>
        <v>139</v>
      </c>
      <c r="P13" s="648">
        <f t="shared" si="1"/>
        <v>40</v>
      </c>
      <c r="Q13" s="567">
        <f t="shared" si="1"/>
        <v>19</v>
      </c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458"/>
    </row>
    <row r="14" spans="1:53" ht="13.8" thickBot="1">
      <c r="AP14" s="708"/>
    </row>
    <row r="15" spans="1:53">
      <c r="A15" s="1946" t="s">
        <v>476</v>
      </c>
      <c r="B15" s="1949" t="s">
        <v>477</v>
      </c>
      <c r="C15" s="1952" t="s">
        <v>813</v>
      </c>
      <c r="D15" s="1953"/>
      <c r="E15" s="1953"/>
      <c r="F15" s="1953"/>
      <c r="G15" s="1953"/>
      <c r="H15" s="1953"/>
      <c r="I15" s="1953"/>
      <c r="J15" s="1953"/>
      <c r="K15" s="1953"/>
      <c r="L15" s="1953"/>
      <c r="M15" s="1953"/>
      <c r="N15" s="1953"/>
      <c r="O15" s="1953"/>
      <c r="P15" s="1953"/>
      <c r="Q15" s="1953"/>
      <c r="R15" s="1953"/>
      <c r="S15" s="1953"/>
      <c r="T15" s="1953"/>
      <c r="U15" s="1953"/>
      <c r="V15" s="1953"/>
      <c r="W15" s="1953"/>
      <c r="X15" s="1953"/>
      <c r="Y15" s="1953"/>
      <c r="Z15" s="1953"/>
      <c r="AA15" s="1953"/>
      <c r="AB15" s="1953"/>
      <c r="AC15" s="1953"/>
      <c r="AD15" s="1953"/>
      <c r="AE15" s="1953"/>
      <c r="AF15" s="1953"/>
      <c r="AG15" s="2047"/>
      <c r="AH15" s="2048" t="s">
        <v>814</v>
      </c>
      <c r="AI15" s="2049"/>
      <c r="AJ15" s="2049"/>
      <c r="AK15" s="2049"/>
      <c r="AL15" s="2049"/>
      <c r="AM15" s="2050"/>
      <c r="AN15" s="2051" t="s">
        <v>815</v>
      </c>
      <c r="AO15" s="2052"/>
      <c r="AP15" s="2052"/>
      <c r="AQ15" s="2052"/>
      <c r="AR15" s="2052"/>
      <c r="AS15" s="2053"/>
    </row>
    <row r="16" spans="1:53">
      <c r="A16" s="1947"/>
      <c r="B16" s="1950"/>
      <c r="C16" s="2054" t="s">
        <v>371</v>
      </c>
      <c r="D16" s="2055"/>
      <c r="E16" s="2056"/>
      <c r="F16" s="2057" t="s">
        <v>372</v>
      </c>
      <c r="G16" s="2055"/>
      <c r="H16" s="2056"/>
      <c r="I16" s="2057" t="s">
        <v>373</v>
      </c>
      <c r="J16" s="2055"/>
      <c r="K16" s="2056"/>
      <c r="L16" s="2057" t="s">
        <v>483</v>
      </c>
      <c r="M16" s="2055"/>
      <c r="N16" s="2056"/>
      <c r="O16" s="2057" t="s">
        <v>484</v>
      </c>
      <c r="P16" s="2055"/>
      <c r="Q16" s="2056"/>
      <c r="R16" s="2057" t="s">
        <v>485</v>
      </c>
      <c r="S16" s="2055"/>
      <c r="T16" s="2055"/>
      <c r="U16" s="2057" t="s">
        <v>798</v>
      </c>
      <c r="V16" s="2055"/>
      <c r="W16" s="2056"/>
      <c r="X16" s="2057" t="s">
        <v>799</v>
      </c>
      <c r="Y16" s="2055"/>
      <c r="Z16" s="2056"/>
      <c r="AA16" s="2057" t="s">
        <v>800</v>
      </c>
      <c r="AB16" s="2055"/>
      <c r="AC16" s="2056"/>
      <c r="AD16" s="2058" t="s">
        <v>432</v>
      </c>
      <c r="AE16" s="2059"/>
      <c r="AF16" s="2059"/>
      <c r="AG16" s="2060"/>
      <c r="AH16" s="1980" t="s">
        <v>816</v>
      </c>
      <c r="AI16" s="1981"/>
      <c r="AJ16" s="1985"/>
      <c r="AK16" s="1981" t="s">
        <v>817</v>
      </c>
      <c r="AL16" s="1981"/>
      <c r="AM16" s="2034"/>
      <c r="AN16" s="1980" t="s">
        <v>816</v>
      </c>
      <c r="AO16" s="1981"/>
      <c r="AP16" s="1985"/>
      <c r="AQ16" s="1981" t="s">
        <v>817</v>
      </c>
      <c r="AR16" s="1981"/>
      <c r="AS16" s="2034"/>
    </row>
    <row r="17" spans="1:53" ht="13.8" thickBot="1">
      <c r="A17" s="1948"/>
      <c r="B17" s="1951"/>
      <c r="C17" s="258" t="s">
        <v>9</v>
      </c>
      <c r="D17" s="251" t="s">
        <v>10</v>
      </c>
      <c r="E17" s="252" t="s">
        <v>11</v>
      </c>
      <c r="F17" s="253" t="s">
        <v>9</v>
      </c>
      <c r="G17" s="251" t="s">
        <v>10</v>
      </c>
      <c r="H17" s="254" t="s">
        <v>11</v>
      </c>
      <c r="I17" s="253" t="s">
        <v>9</v>
      </c>
      <c r="J17" s="251" t="s">
        <v>10</v>
      </c>
      <c r="K17" s="252" t="s">
        <v>11</v>
      </c>
      <c r="L17" s="253" t="s">
        <v>9</v>
      </c>
      <c r="M17" s="251" t="s">
        <v>10</v>
      </c>
      <c r="N17" s="252" t="s">
        <v>11</v>
      </c>
      <c r="O17" s="253" t="s">
        <v>9</v>
      </c>
      <c r="P17" s="251" t="s">
        <v>10</v>
      </c>
      <c r="Q17" s="252" t="s">
        <v>11</v>
      </c>
      <c r="R17" s="253" t="s">
        <v>9</v>
      </c>
      <c r="S17" s="251" t="s">
        <v>10</v>
      </c>
      <c r="T17" s="254" t="s">
        <v>11</v>
      </c>
      <c r="U17" s="253" t="s">
        <v>9</v>
      </c>
      <c r="V17" s="251" t="s">
        <v>10</v>
      </c>
      <c r="W17" s="252" t="s">
        <v>11</v>
      </c>
      <c r="X17" s="253" t="s">
        <v>9</v>
      </c>
      <c r="Y17" s="251" t="s">
        <v>10</v>
      </c>
      <c r="Z17" s="252" t="s">
        <v>11</v>
      </c>
      <c r="AA17" s="253" t="s">
        <v>9</v>
      </c>
      <c r="AB17" s="251" t="s">
        <v>10</v>
      </c>
      <c r="AC17" s="252" t="s">
        <v>11</v>
      </c>
      <c r="AD17" s="253" t="s">
        <v>9</v>
      </c>
      <c r="AE17" s="459" t="s">
        <v>10</v>
      </c>
      <c r="AF17" s="2035" t="s">
        <v>11</v>
      </c>
      <c r="AG17" s="2036"/>
      <c r="AH17" s="460" t="s">
        <v>378</v>
      </c>
      <c r="AI17" s="461" t="s">
        <v>380</v>
      </c>
      <c r="AJ17" s="1003" t="s">
        <v>18</v>
      </c>
      <c r="AK17" s="462" t="s">
        <v>378</v>
      </c>
      <c r="AL17" s="461" t="s">
        <v>380</v>
      </c>
      <c r="AM17" s="1005" t="s">
        <v>18</v>
      </c>
      <c r="AN17" s="460" t="s">
        <v>378</v>
      </c>
      <c r="AO17" s="461" t="s">
        <v>380</v>
      </c>
      <c r="AP17" s="1003" t="s">
        <v>18</v>
      </c>
      <c r="AQ17" s="462" t="s">
        <v>378</v>
      </c>
      <c r="AR17" s="461" t="s">
        <v>380</v>
      </c>
      <c r="AS17" s="1005" t="s">
        <v>18</v>
      </c>
    </row>
    <row r="18" spans="1:53" ht="22.5" customHeight="1">
      <c r="A18" s="448" t="s">
        <v>803</v>
      </c>
      <c r="B18" s="449" t="s">
        <v>818</v>
      </c>
      <c r="C18" s="1280">
        <v>13</v>
      </c>
      <c r="D18" s="485">
        <v>17</v>
      </c>
      <c r="E18" s="546">
        <f>SUM(C18:D18)</f>
        <v>30</v>
      </c>
      <c r="F18" s="1298">
        <v>9</v>
      </c>
      <c r="G18" s="485">
        <v>18</v>
      </c>
      <c r="H18" s="836">
        <f>SUM(F18:G18)</f>
        <v>27</v>
      </c>
      <c r="I18" s="486">
        <v>18</v>
      </c>
      <c r="J18" s="485">
        <v>9</v>
      </c>
      <c r="K18" s="836">
        <f>SUM(I18:J18)</f>
        <v>27</v>
      </c>
      <c r="L18" s="486">
        <v>17</v>
      </c>
      <c r="M18" s="485">
        <v>16</v>
      </c>
      <c r="N18" s="836">
        <f>SUM(L18:M18)</f>
        <v>33</v>
      </c>
      <c r="O18" s="486">
        <v>15</v>
      </c>
      <c r="P18" s="485">
        <v>17</v>
      </c>
      <c r="Q18" s="836">
        <f>SUM(O18:P18)</f>
        <v>32</v>
      </c>
      <c r="R18" s="486">
        <v>15</v>
      </c>
      <c r="S18" s="485">
        <v>17</v>
      </c>
      <c r="T18" s="836">
        <f>SUM(R18:S18)</f>
        <v>32</v>
      </c>
      <c r="U18" s="486">
        <v>14</v>
      </c>
      <c r="V18" s="485">
        <v>15</v>
      </c>
      <c r="W18" s="836">
        <f>SUM(U18:V18)</f>
        <v>29</v>
      </c>
      <c r="X18" s="486">
        <v>23</v>
      </c>
      <c r="Y18" s="485">
        <v>13</v>
      </c>
      <c r="Z18" s="836">
        <f>SUM(X18:Y18)</f>
        <v>36</v>
      </c>
      <c r="AA18" s="486">
        <v>11</v>
      </c>
      <c r="AB18" s="485">
        <v>23</v>
      </c>
      <c r="AC18" s="836">
        <f>SUM(AA18:AB18)</f>
        <v>34</v>
      </c>
      <c r="AD18" s="486">
        <f t="shared" ref="AD18:AD20" si="2">SUM(C18,F18,I18,L18,O18,R18,U18,X18,AA18)</f>
        <v>135</v>
      </c>
      <c r="AE18" s="845">
        <f>SUM(D18,G18,J18,M18,P18,S18,V18,Y18,AB18)</f>
        <v>145</v>
      </c>
      <c r="AF18" s="2037">
        <f>SUM(AD18:AE18)</f>
        <v>280</v>
      </c>
      <c r="AG18" s="2038"/>
      <c r="AH18" s="839">
        <f>SUM(C18,F18,I18,L18,O18,R18)</f>
        <v>87</v>
      </c>
      <c r="AI18" s="835">
        <f t="shared" ref="AH18:AI20" si="3">SUM(D18,G18,J18,M18,P18,S18)</f>
        <v>94</v>
      </c>
      <c r="AJ18" s="846">
        <f>SUM(AH18:AI18)</f>
        <v>181</v>
      </c>
      <c r="AK18" s="847">
        <f>SUM(U18,X18,AA18)</f>
        <v>48</v>
      </c>
      <c r="AL18" s="835">
        <f t="shared" ref="AK18:AL20" si="4">SUM(V18,Y18,AB18)</f>
        <v>51</v>
      </c>
      <c r="AM18" s="848">
        <f>SUM(AK18:AL18)</f>
        <v>99</v>
      </c>
      <c r="AN18" s="839">
        <v>19</v>
      </c>
      <c r="AO18" s="835">
        <v>12</v>
      </c>
      <c r="AP18" s="846">
        <f t="shared" ref="AP18:AP20" si="5">SUM(AN18:AO18)</f>
        <v>31</v>
      </c>
      <c r="AQ18" s="847">
        <v>8</v>
      </c>
      <c r="AR18" s="835">
        <v>8</v>
      </c>
      <c r="AS18" s="848">
        <f t="shared" ref="AS18:AS20" si="6">SUM(AQ18:AR18)</f>
        <v>16</v>
      </c>
      <c r="AW18" s="708"/>
      <c r="AY18" s="28"/>
    </row>
    <row r="19" spans="1:53" ht="22.5" customHeight="1">
      <c r="A19" s="263">
        <v>3</v>
      </c>
      <c r="B19" s="449" t="s">
        <v>819</v>
      </c>
      <c r="C19" s="1280">
        <v>45</v>
      </c>
      <c r="D19" s="485">
        <v>24</v>
      </c>
      <c r="E19" s="836">
        <f>SUM(C19:D19)</f>
        <v>69</v>
      </c>
      <c r="F19" s="1298">
        <v>48</v>
      </c>
      <c r="G19" s="485">
        <v>41</v>
      </c>
      <c r="H19" s="836">
        <f>SUM(F19:G19)</f>
        <v>89</v>
      </c>
      <c r="I19" s="486">
        <v>36</v>
      </c>
      <c r="J19" s="485">
        <v>42</v>
      </c>
      <c r="K19" s="836">
        <f t="shared" ref="K19:K20" si="7">SUM(I19:J19)</f>
        <v>78</v>
      </c>
      <c r="L19" s="486">
        <v>45</v>
      </c>
      <c r="M19" s="485">
        <v>53</v>
      </c>
      <c r="N19" s="836">
        <f t="shared" ref="N19:N20" si="8">SUM(L19:M19)</f>
        <v>98</v>
      </c>
      <c r="O19" s="486">
        <v>40</v>
      </c>
      <c r="P19" s="485">
        <v>44</v>
      </c>
      <c r="Q19" s="836">
        <f t="shared" ref="Q19:Q20" si="9">SUM(O19:P19)</f>
        <v>84</v>
      </c>
      <c r="R19" s="486">
        <v>47</v>
      </c>
      <c r="S19" s="485">
        <v>53</v>
      </c>
      <c r="T19" s="836">
        <f t="shared" ref="T19:T20" si="10">SUM(R19:S19)</f>
        <v>100</v>
      </c>
      <c r="U19" s="486">
        <v>34</v>
      </c>
      <c r="V19" s="485">
        <v>47</v>
      </c>
      <c r="W19" s="836">
        <f t="shared" ref="W19:W20" si="11">SUM(U19:V19)</f>
        <v>81</v>
      </c>
      <c r="X19" s="486">
        <v>44</v>
      </c>
      <c r="Y19" s="485">
        <v>33</v>
      </c>
      <c r="Z19" s="836">
        <f t="shared" ref="Z19:Z20" si="12">SUM(X19:Y19)</f>
        <v>77</v>
      </c>
      <c r="AA19" s="486">
        <v>42</v>
      </c>
      <c r="AB19" s="485">
        <v>49</v>
      </c>
      <c r="AC19" s="836">
        <f t="shared" ref="AC19:AC20" si="13">SUM(AA19:AB19)</f>
        <v>91</v>
      </c>
      <c r="AD19" s="486">
        <f t="shared" si="2"/>
        <v>381</v>
      </c>
      <c r="AE19" s="485">
        <f>SUM(D19,G19,J19,M19,P19,S19,V19,Y19,AB19)</f>
        <v>386</v>
      </c>
      <c r="AF19" s="2039">
        <f>SUM(AD19:AE19)</f>
        <v>767</v>
      </c>
      <c r="AG19" s="2040"/>
      <c r="AH19" s="839">
        <f t="shared" si="3"/>
        <v>261</v>
      </c>
      <c r="AI19" s="835">
        <f t="shared" si="3"/>
        <v>257</v>
      </c>
      <c r="AJ19" s="846">
        <f>SUM(AH19:AI19)</f>
        <v>518</v>
      </c>
      <c r="AK19" s="847">
        <f t="shared" si="4"/>
        <v>120</v>
      </c>
      <c r="AL19" s="835">
        <f t="shared" si="4"/>
        <v>129</v>
      </c>
      <c r="AM19" s="848">
        <f>SUM(AK19:AL19)</f>
        <v>249</v>
      </c>
      <c r="AN19" s="839">
        <v>62</v>
      </c>
      <c r="AO19" s="835">
        <v>22</v>
      </c>
      <c r="AP19" s="846">
        <f t="shared" si="5"/>
        <v>84</v>
      </c>
      <c r="AQ19" s="847">
        <v>10</v>
      </c>
      <c r="AR19" s="835">
        <v>15</v>
      </c>
      <c r="AS19" s="848">
        <f t="shared" si="6"/>
        <v>25</v>
      </c>
    </row>
    <row r="20" spans="1:53" ht="22.5" customHeight="1">
      <c r="A20" s="263"/>
      <c r="B20" s="449" t="s">
        <v>820</v>
      </c>
      <c r="C20" s="1280">
        <v>9</v>
      </c>
      <c r="D20" s="485">
        <v>9</v>
      </c>
      <c r="E20" s="555">
        <f>SUM(C20:D20)</f>
        <v>18</v>
      </c>
      <c r="F20" s="1298">
        <v>11</v>
      </c>
      <c r="G20" s="485">
        <v>5</v>
      </c>
      <c r="H20" s="836">
        <f>SUM(F20:G20)</f>
        <v>16</v>
      </c>
      <c r="I20" s="486">
        <v>16</v>
      </c>
      <c r="J20" s="485">
        <v>10</v>
      </c>
      <c r="K20" s="836">
        <f t="shared" si="7"/>
        <v>26</v>
      </c>
      <c r="L20" s="486">
        <v>9</v>
      </c>
      <c r="M20" s="485">
        <v>11</v>
      </c>
      <c r="N20" s="836">
        <f t="shared" si="8"/>
        <v>20</v>
      </c>
      <c r="O20" s="486">
        <v>11</v>
      </c>
      <c r="P20" s="485">
        <v>17</v>
      </c>
      <c r="Q20" s="836">
        <f t="shared" si="9"/>
        <v>28</v>
      </c>
      <c r="R20" s="486">
        <v>13</v>
      </c>
      <c r="S20" s="485">
        <v>14</v>
      </c>
      <c r="T20" s="836">
        <f t="shared" si="10"/>
        <v>27</v>
      </c>
      <c r="U20" s="486">
        <v>14</v>
      </c>
      <c r="V20" s="485">
        <v>9</v>
      </c>
      <c r="W20" s="836">
        <f t="shared" si="11"/>
        <v>23</v>
      </c>
      <c r="X20" s="486">
        <v>14</v>
      </c>
      <c r="Y20" s="485">
        <v>14</v>
      </c>
      <c r="Z20" s="836">
        <f t="shared" si="12"/>
        <v>28</v>
      </c>
      <c r="AA20" s="486">
        <v>15</v>
      </c>
      <c r="AB20" s="485">
        <v>14</v>
      </c>
      <c r="AC20" s="836">
        <f t="shared" si="13"/>
        <v>29</v>
      </c>
      <c r="AD20" s="489">
        <f t="shared" si="2"/>
        <v>112</v>
      </c>
      <c r="AE20" s="849">
        <f>SUM(D20,G20,J20,M20,P20,S20,V20,Y20,AB20)</f>
        <v>103</v>
      </c>
      <c r="AF20" s="2041">
        <f>SUM(AD20:AE20)</f>
        <v>215</v>
      </c>
      <c r="AG20" s="2042"/>
      <c r="AH20" s="850">
        <f t="shared" si="3"/>
        <v>69</v>
      </c>
      <c r="AI20" s="837">
        <f t="shared" si="3"/>
        <v>66</v>
      </c>
      <c r="AJ20" s="851">
        <f>SUM(AH20:AI20)</f>
        <v>135</v>
      </c>
      <c r="AK20" s="852">
        <f t="shared" si="4"/>
        <v>43</v>
      </c>
      <c r="AL20" s="837">
        <f t="shared" si="4"/>
        <v>37</v>
      </c>
      <c r="AM20" s="853">
        <f>SUM(AK20:AL20)</f>
        <v>80</v>
      </c>
      <c r="AN20" s="850">
        <v>18</v>
      </c>
      <c r="AO20" s="837">
        <v>12</v>
      </c>
      <c r="AP20" s="851">
        <f t="shared" si="5"/>
        <v>30</v>
      </c>
      <c r="AQ20" s="852">
        <v>6</v>
      </c>
      <c r="AR20" s="837">
        <v>2</v>
      </c>
      <c r="AS20" s="853">
        <f t="shared" si="6"/>
        <v>8</v>
      </c>
    </row>
    <row r="21" spans="1:53" ht="22.5" customHeight="1">
      <c r="A21" s="463"/>
      <c r="B21" s="451" t="s">
        <v>18</v>
      </c>
      <c r="C21" s="844">
        <f t="shared" ref="C21:AF21" si="14">SUM(C18:C20)</f>
        <v>67</v>
      </c>
      <c r="D21" s="854">
        <f t="shared" si="14"/>
        <v>50</v>
      </c>
      <c r="E21" s="842">
        <f t="shared" si="14"/>
        <v>117</v>
      </c>
      <c r="F21" s="855">
        <f t="shared" si="14"/>
        <v>68</v>
      </c>
      <c r="G21" s="854">
        <f t="shared" si="14"/>
        <v>64</v>
      </c>
      <c r="H21" s="842">
        <f t="shared" si="14"/>
        <v>132</v>
      </c>
      <c r="I21" s="855">
        <f t="shared" si="14"/>
        <v>70</v>
      </c>
      <c r="J21" s="854">
        <f t="shared" si="14"/>
        <v>61</v>
      </c>
      <c r="K21" s="842">
        <f t="shared" si="14"/>
        <v>131</v>
      </c>
      <c r="L21" s="855">
        <f t="shared" si="14"/>
        <v>71</v>
      </c>
      <c r="M21" s="854">
        <f t="shared" si="14"/>
        <v>80</v>
      </c>
      <c r="N21" s="842">
        <f t="shared" si="14"/>
        <v>151</v>
      </c>
      <c r="O21" s="855">
        <f t="shared" si="14"/>
        <v>66</v>
      </c>
      <c r="P21" s="854">
        <f t="shared" si="14"/>
        <v>78</v>
      </c>
      <c r="Q21" s="842">
        <f t="shared" si="14"/>
        <v>144</v>
      </c>
      <c r="R21" s="855">
        <f t="shared" si="14"/>
        <v>75</v>
      </c>
      <c r="S21" s="854">
        <f t="shared" si="14"/>
        <v>84</v>
      </c>
      <c r="T21" s="842">
        <f t="shared" si="14"/>
        <v>159</v>
      </c>
      <c r="U21" s="855">
        <f t="shared" si="14"/>
        <v>62</v>
      </c>
      <c r="V21" s="854">
        <f t="shared" si="14"/>
        <v>71</v>
      </c>
      <c r="W21" s="842">
        <f t="shared" si="14"/>
        <v>133</v>
      </c>
      <c r="X21" s="855">
        <f t="shared" si="14"/>
        <v>81</v>
      </c>
      <c r="Y21" s="854">
        <f t="shared" si="14"/>
        <v>60</v>
      </c>
      <c r="Z21" s="842">
        <f t="shared" si="14"/>
        <v>141</v>
      </c>
      <c r="AA21" s="855">
        <f t="shared" si="14"/>
        <v>68</v>
      </c>
      <c r="AB21" s="854">
        <f t="shared" si="14"/>
        <v>86</v>
      </c>
      <c r="AC21" s="842">
        <f t="shared" si="14"/>
        <v>154</v>
      </c>
      <c r="AD21" s="855">
        <f t="shared" si="14"/>
        <v>628</v>
      </c>
      <c r="AE21" s="856">
        <f t="shared" si="14"/>
        <v>634</v>
      </c>
      <c r="AF21" s="2043">
        <f t="shared" si="14"/>
        <v>1262</v>
      </c>
      <c r="AG21" s="2044"/>
      <c r="AH21" s="857">
        <f>SUM(AH18:AH20)</f>
        <v>417</v>
      </c>
      <c r="AI21" s="858">
        <f t="shared" ref="AI21:AS21" si="15">SUM(AI18:AI20)</f>
        <v>417</v>
      </c>
      <c r="AJ21" s="859">
        <f>SUM(AJ18:AJ20)</f>
        <v>834</v>
      </c>
      <c r="AK21" s="860">
        <f t="shared" si="15"/>
        <v>211</v>
      </c>
      <c r="AL21" s="858">
        <f t="shared" si="15"/>
        <v>217</v>
      </c>
      <c r="AM21" s="861">
        <f>SUM(AM18:AM20)</f>
        <v>428</v>
      </c>
      <c r="AN21" s="857">
        <f t="shared" si="15"/>
        <v>99</v>
      </c>
      <c r="AO21" s="858">
        <f t="shared" si="15"/>
        <v>46</v>
      </c>
      <c r="AP21" s="859">
        <f t="shared" si="15"/>
        <v>145</v>
      </c>
      <c r="AQ21" s="860">
        <f t="shared" si="15"/>
        <v>24</v>
      </c>
      <c r="AR21" s="858">
        <f t="shared" si="15"/>
        <v>25</v>
      </c>
      <c r="AS21" s="861">
        <f t="shared" si="15"/>
        <v>49</v>
      </c>
      <c r="AX21" s="28"/>
    </row>
    <row r="22" spans="1:53" ht="22.5" customHeight="1">
      <c r="A22" s="452" t="s">
        <v>807</v>
      </c>
      <c r="B22" s="453" t="s">
        <v>808</v>
      </c>
      <c r="C22" s="1299">
        <v>9</v>
      </c>
      <c r="D22" s="841">
        <v>8</v>
      </c>
      <c r="E22" s="842">
        <f>SUM(C22:D22)</f>
        <v>17</v>
      </c>
      <c r="F22" s="1300">
        <v>8</v>
      </c>
      <c r="G22" s="841">
        <v>6</v>
      </c>
      <c r="H22" s="842">
        <f>SUM(F22:G22)</f>
        <v>14</v>
      </c>
      <c r="I22" s="843">
        <v>10</v>
      </c>
      <c r="J22" s="841">
        <v>8</v>
      </c>
      <c r="K22" s="842">
        <f>SUM(I22:J22)</f>
        <v>18</v>
      </c>
      <c r="L22" s="843">
        <v>7</v>
      </c>
      <c r="M22" s="841">
        <v>7</v>
      </c>
      <c r="N22" s="842">
        <f>SUM(L22:M22)</f>
        <v>14</v>
      </c>
      <c r="O22" s="843">
        <v>10</v>
      </c>
      <c r="P22" s="841">
        <v>10</v>
      </c>
      <c r="Q22" s="842">
        <f>SUM(O22:P22)</f>
        <v>20</v>
      </c>
      <c r="R22" s="843">
        <v>8</v>
      </c>
      <c r="S22" s="841">
        <v>14</v>
      </c>
      <c r="T22" s="842">
        <f>SUM(R22:S22)</f>
        <v>22</v>
      </c>
      <c r="U22" s="843">
        <v>8</v>
      </c>
      <c r="V22" s="841">
        <v>7</v>
      </c>
      <c r="W22" s="842">
        <f>SUM(U22:V22)</f>
        <v>15</v>
      </c>
      <c r="X22" s="843">
        <v>12</v>
      </c>
      <c r="Y22" s="841">
        <v>15</v>
      </c>
      <c r="Z22" s="842">
        <f>SUM(X22:Y22)</f>
        <v>27</v>
      </c>
      <c r="AA22" s="843">
        <v>9</v>
      </c>
      <c r="AB22" s="841">
        <v>14</v>
      </c>
      <c r="AC22" s="842">
        <f>SUM(AA22:AB22)</f>
        <v>23</v>
      </c>
      <c r="AD22" s="843">
        <f>SUM(C22,F22,I22,L22,O22,R22,U22,X22,AA22)</f>
        <v>81</v>
      </c>
      <c r="AE22" s="862">
        <f t="shared" ref="AD22:AE24" si="16">SUM(D22,G22,J22,M22,P22,S22,V22,Y22,AB22)</f>
        <v>89</v>
      </c>
      <c r="AF22" s="2043">
        <f>SUM(AD22:AE22)</f>
        <v>170</v>
      </c>
      <c r="AG22" s="2044"/>
      <c r="AH22" s="863">
        <f t="shared" ref="AH22:AI24" si="17">SUM(C22,F22,I22,L22,O22,R22)</f>
        <v>52</v>
      </c>
      <c r="AI22" s="864">
        <f t="shared" si="17"/>
        <v>53</v>
      </c>
      <c r="AJ22" s="859">
        <f>SUM(AH22:AI22)</f>
        <v>105</v>
      </c>
      <c r="AK22" s="865">
        <f t="shared" ref="AK22:AL24" si="18">SUM(U22,X22,AA22)</f>
        <v>29</v>
      </c>
      <c r="AL22" s="864">
        <f t="shared" si="18"/>
        <v>36</v>
      </c>
      <c r="AM22" s="861">
        <f>SUM(AK22:AL22)</f>
        <v>65</v>
      </c>
      <c r="AN22" s="863">
        <v>5</v>
      </c>
      <c r="AO22" s="864">
        <v>4</v>
      </c>
      <c r="AP22" s="859">
        <f t="shared" ref="AP22:AP24" si="19">SUM(AN22:AO22)</f>
        <v>9</v>
      </c>
      <c r="AQ22" s="865">
        <v>2</v>
      </c>
      <c r="AR22" s="864">
        <v>1</v>
      </c>
      <c r="AS22" s="861">
        <f t="shared" ref="AS22:AS24" si="20">SUM(AQ22:AR22)</f>
        <v>3</v>
      </c>
      <c r="AX22" s="28"/>
    </row>
    <row r="23" spans="1:53" ht="22.5" customHeight="1">
      <c r="A23" s="452" t="s">
        <v>809</v>
      </c>
      <c r="B23" s="451" t="s">
        <v>810</v>
      </c>
      <c r="C23" s="1299">
        <v>15</v>
      </c>
      <c r="D23" s="841">
        <v>16</v>
      </c>
      <c r="E23" s="842">
        <f>SUM(C23:D23)</f>
        <v>31</v>
      </c>
      <c r="F23" s="1300">
        <v>10</v>
      </c>
      <c r="G23" s="841">
        <v>13</v>
      </c>
      <c r="H23" s="842">
        <f>SUM(F23:G23)</f>
        <v>23</v>
      </c>
      <c r="I23" s="843">
        <v>29</v>
      </c>
      <c r="J23" s="841">
        <v>16</v>
      </c>
      <c r="K23" s="842">
        <f>SUM(I23:J23)</f>
        <v>45</v>
      </c>
      <c r="L23" s="843">
        <v>24</v>
      </c>
      <c r="M23" s="841">
        <v>20</v>
      </c>
      <c r="N23" s="842">
        <f>SUM(L23:M23)</f>
        <v>44</v>
      </c>
      <c r="O23" s="843">
        <v>24</v>
      </c>
      <c r="P23" s="841">
        <v>17</v>
      </c>
      <c r="Q23" s="842">
        <f>SUM(O23:P23)</f>
        <v>41</v>
      </c>
      <c r="R23" s="843">
        <v>17</v>
      </c>
      <c r="S23" s="841">
        <v>21</v>
      </c>
      <c r="T23" s="842">
        <f>SUM(R23:S23)</f>
        <v>38</v>
      </c>
      <c r="U23" s="843">
        <v>24</v>
      </c>
      <c r="V23" s="841">
        <v>21</v>
      </c>
      <c r="W23" s="842">
        <f>SUM(U23:V23)</f>
        <v>45</v>
      </c>
      <c r="X23" s="843">
        <v>30</v>
      </c>
      <c r="Y23" s="841">
        <v>27</v>
      </c>
      <c r="Z23" s="842">
        <f>SUM(X23:Y23)</f>
        <v>57</v>
      </c>
      <c r="AA23" s="843">
        <v>21</v>
      </c>
      <c r="AB23" s="841">
        <v>24</v>
      </c>
      <c r="AC23" s="842">
        <f>SUM(AA23:AB23)</f>
        <v>45</v>
      </c>
      <c r="AD23" s="843">
        <f t="shared" si="16"/>
        <v>194</v>
      </c>
      <c r="AE23" s="862">
        <f t="shared" si="16"/>
        <v>175</v>
      </c>
      <c r="AF23" s="2043">
        <f>SUM(AD23:AE23)</f>
        <v>369</v>
      </c>
      <c r="AG23" s="2044"/>
      <c r="AH23" s="863">
        <f t="shared" si="17"/>
        <v>119</v>
      </c>
      <c r="AI23" s="864">
        <f t="shared" si="17"/>
        <v>103</v>
      </c>
      <c r="AJ23" s="859">
        <f>SUM(AH23:AI23)</f>
        <v>222</v>
      </c>
      <c r="AK23" s="865">
        <f t="shared" si="18"/>
        <v>75</v>
      </c>
      <c r="AL23" s="864">
        <f t="shared" si="18"/>
        <v>72</v>
      </c>
      <c r="AM23" s="861">
        <f>SUM(AK23:AL23)</f>
        <v>147</v>
      </c>
      <c r="AN23" s="863">
        <v>11</v>
      </c>
      <c r="AO23" s="864">
        <v>9</v>
      </c>
      <c r="AP23" s="859">
        <f t="shared" si="19"/>
        <v>20</v>
      </c>
      <c r="AQ23" s="865">
        <v>10</v>
      </c>
      <c r="AR23" s="864">
        <v>5</v>
      </c>
      <c r="AS23" s="861">
        <f t="shared" si="20"/>
        <v>15</v>
      </c>
    </row>
    <row r="24" spans="1:53" ht="22.5" customHeight="1" thickBot="1">
      <c r="A24" s="260" t="s">
        <v>811</v>
      </c>
      <c r="B24" s="261" t="s">
        <v>812</v>
      </c>
      <c r="C24" s="1280">
        <v>26</v>
      </c>
      <c r="D24" s="485">
        <v>16</v>
      </c>
      <c r="E24" s="571">
        <f>SUM(C24:D24)</f>
        <v>42</v>
      </c>
      <c r="F24" s="866">
        <v>16</v>
      </c>
      <c r="G24" s="485">
        <v>16</v>
      </c>
      <c r="H24" s="836">
        <f>SUM(F24:G24)</f>
        <v>32</v>
      </c>
      <c r="I24" s="486">
        <v>19</v>
      </c>
      <c r="J24" s="485">
        <v>22</v>
      </c>
      <c r="K24" s="836">
        <f>SUM(I24:J24)</f>
        <v>41</v>
      </c>
      <c r="L24" s="486">
        <v>21</v>
      </c>
      <c r="M24" s="485">
        <v>25</v>
      </c>
      <c r="N24" s="836">
        <f>SUM(L24:M24)</f>
        <v>46</v>
      </c>
      <c r="O24" s="486">
        <v>26</v>
      </c>
      <c r="P24" s="485">
        <v>21</v>
      </c>
      <c r="Q24" s="836">
        <f>SUM(O24:P24)</f>
        <v>47</v>
      </c>
      <c r="R24" s="486">
        <v>25</v>
      </c>
      <c r="S24" s="485">
        <v>16</v>
      </c>
      <c r="T24" s="836">
        <f>SUM(R24:S24)</f>
        <v>41</v>
      </c>
      <c r="U24" s="486">
        <v>25</v>
      </c>
      <c r="V24" s="485">
        <v>29</v>
      </c>
      <c r="W24" s="836">
        <f>SUM(U24:V24)</f>
        <v>54</v>
      </c>
      <c r="X24" s="486">
        <v>15</v>
      </c>
      <c r="Y24" s="485">
        <v>23</v>
      </c>
      <c r="Z24" s="836">
        <f>SUM(X24:Y24)</f>
        <v>38</v>
      </c>
      <c r="AA24" s="486">
        <v>22</v>
      </c>
      <c r="AB24" s="485">
        <v>20</v>
      </c>
      <c r="AC24" s="836">
        <f>SUM(AA24:AB24)</f>
        <v>42</v>
      </c>
      <c r="AD24" s="866">
        <f t="shared" si="16"/>
        <v>195</v>
      </c>
      <c r="AE24" s="867">
        <f t="shared" si="16"/>
        <v>188</v>
      </c>
      <c r="AF24" s="2045">
        <f>SUM(AD24:AE24)</f>
        <v>383</v>
      </c>
      <c r="AG24" s="2046"/>
      <c r="AH24" s="839">
        <f t="shared" si="17"/>
        <v>133</v>
      </c>
      <c r="AI24" s="835">
        <f t="shared" si="17"/>
        <v>116</v>
      </c>
      <c r="AJ24" s="846">
        <f>SUM(AH24:AI24)</f>
        <v>249</v>
      </c>
      <c r="AK24" s="847">
        <f t="shared" si="18"/>
        <v>62</v>
      </c>
      <c r="AL24" s="835">
        <f t="shared" si="18"/>
        <v>72</v>
      </c>
      <c r="AM24" s="848">
        <f>SUM(AK24:AL24)</f>
        <v>134</v>
      </c>
      <c r="AN24" s="839">
        <v>15</v>
      </c>
      <c r="AO24" s="835">
        <v>8</v>
      </c>
      <c r="AP24" s="846">
        <f t="shared" si="19"/>
        <v>23</v>
      </c>
      <c r="AQ24" s="847">
        <v>4</v>
      </c>
      <c r="AR24" s="835">
        <v>3</v>
      </c>
      <c r="AS24" s="848">
        <f t="shared" si="20"/>
        <v>7</v>
      </c>
    </row>
    <row r="25" spans="1:53" ht="22.5" customHeight="1" thickBot="1">
      <c r="A25" s="299" t="s">
        <v>680</v>
      </c>
      <c r="B25" s="301"/>
      <c r="C25" s="868">
        <f>SUM(C21,C22,C23,C24)</f>
        <v>117</v>
      </c>
      <c r="D25" s="586">
        <f t="shared" ref="D25:AS25" si="21">SUM(D21,D22,D23,D24)</f>
        <v>90</v>
      </c>
      <c r="E25" s="583">
        <f t="shared" si="21"/>
        <v>207</v>
      </c>
      <c r="F25" s="588">
        <f t="shared" si="21"/>
        <v>102</v>
      </c>
      <c r="G25" s="586">
        <f t="shared" si="21"/>
        <v>99</v>
      </c>
      <c r="H25" s="587">
        <f t="shared" si="21"/>
        <v>201</v>
      </c>
      <c r="I25" s="588">
        <f t="shared" si="21"/>
        <v>128</v>
      </c>
      <c r="J25" s="586">
        <f t="shared" si="21"/>
        <v>107</v>
      </c>
      <c r="K25" s="583">
        <f t="shared" si="21"/>
        <v>235</v>
      </c>
      <c r="L25" s="588">
        <f t="shared" si="21"/>
        <v>123</v>
      </c>
      <c r="M25" s="586">
        <f t="shared" si="21"/>
        <v>132</v>
      </c>
      <c r="N25" s="583">
        <f t="shared" si="21"/>
        <v>255</v>
      </c>
      <c r="O25" s="588">
        <f t="shared" si="21"/>
        <v>126</v>
      </c>
      <c r="P25" s="586">
        <f t="shared" si="21"/>
        <v>126</v>
      </c>
      <c r="Q25" s="583">
        <f t="shared" si="21"/>
        <v>252</v>
      </c>
      <c r="R25" s="588">
        <f t="shared" si="21"/>
        <v>125</v>
      </c>
      <c r="S25" s="586">
        <f t="shared" si="21"/>
        <v>135</v>
      </c>
      <c r="T25" s="587">
        <f t="shared" si="21"/>
        <v>260</v>
      </c>
      <c r="U25" s="588">
        <f t="shared" si="21"/>
        <v>119</v>
      </c>
      <c r="V25" s="586">
        <f t="shared" si="21"/>
        <v>128</v>
      </c>
      <c r="W25" s="583">
        <f t="shared" si="21"/>
        <v>247</v>
      </c>
      <c r="X25" s="588">
        <f t="shared" si="21"/>
        <v>138</v>
      </c>
      <c r="Y25" s="586">
        <f t="shared" si="21"/>
        <v>125</v>
      </c>
      <c r="Z25" s="583">
        <f t="shared" si="21"/>
        <v>263</v>
      </c>
      <c r="AA25" s="588">
        <f t="shared" si="21"/>
        <v>120</v>
      </c>
      <c r="AB25" s="586">
        <f t="shared" si="21"/>
        <v>144</v>
      </c>
      <c r="AC25" s="583">
        <f t="shared" si="21"/>
        <v>264</v>
      </c>
      <c r="AD25" s="869">
        <f>SUM(AD21,AD22,AD23,AD24)</f>
        <v>1098</v>
      </c>
      <c r="AE25" s="870">
        <f t="shared" si="21"/>
        <v>1086</v>
      </c>
      <c r="AF25" s="2032">
        <f>SUM(AF21,AF22,AF23,AF24)</f>
        <v>2184</v>
      </c>
      <c r="AG25" s="2033">
        <f t="shared" si="21"/>
        <v>0</v>
      </c>
      <c r="AH25" s="871">
        <f t="shared" si="21"/>
        <v>721</v>
      </c>
      <c r="AI25" s="872">
        <f t="shared" si="21"/>
        <v>689</v>
      </c>
      <c r="AJ25" s="869">
        <f t="shared" si="21"/>
        <v>1410</v>
      </c>
      <c r="AK25" s="873">
        <f t="shared" si="21"/>
        <v>377</v>
      </c>
      <c r="AL25" s="874">
        <f t="shared" si="21"/>
        <v>397</v>
      </c>
      <c r="AM25" s="873">
        <f t="shared" si="21"/>
        <v>774</v>
      </c>
      <c r="AN25" s="871">
        <f t="shared" si="21"/>
        <v>130</v>
      </c>
      <c r="AO25" s="874">
        <f t="shared" si="21"/>
        <v>67</v>
      </c>
      <c r="AP25" s="869">
        <f t="shared" si="21"/>
        <v>197</v>
      </c>
      <c r="AQ25" s="873">
        <f t="shared" si="21"/>
        <v>40</v>
      </c>
      <c r="AR25" s="874">
        <f t="shared" si="21"/>
        <v>34</v>
      </c>
      <c r="AS25" s="875">
        <f t="shared" si="21"/>
        <v>74</v>
      </c>
    </row>
    <row r="27" spans="1:53" ht="20.25" customHeight="1" thickBot="1">
      <c r="A27" s="302" t="s">
        <v>821</v>
      </c>
      <c r="AM27" s="464" t="s">
        <v>385</v>
      </c>
    </row>
    <row r="28" spans="1:53">
      <c r="A28" s="1946" t="s">
        <v>476</v>
      </c>
      <c r="B28" s="1949" t="s">
        <v>477</v>
      </c>
      <c r="C28" s="1977" t="s">
        <v>822</v>
      </c>
      <c r="D28" s="1978"/>
      <c r="E28" s="1978"/>
      <c r="F28" s="1978"/>
      <c r="G28" s="1978"/>
      <c r="H28" s="1978"/>
      <c r="I28" s="1978"/>
      <c r="J28" s="1978"/>
      <c r="K28" s="1978"/>
      <c r="L28" s="1978"/>
      <c r="M28" s="1978"/>
      <c r="N28" s="1979"/>
      <c r="O28" s="1983" t="s">
        <v>823</v>
      </c>
      <c r="P28" s="1978"/>
      <c r="Q28" s="1978"/>
      <c r="R28" s="1978"/>
      <c r="S28" s="1978"/>
      <c r="T28" s="1978"/>
      <c r="U28" s="1978"/>
      <c r="V28" s="1978"/>
      <c r="W28" s="1978"/>
      <c r="X28" s="1978"/>
      <c r="Y28" s="2031"/>
      <c r="Z28" s="1983" t="s">
        <v>684</v>
      </c>
      <c r="AA28" s="1978"/>
      <c r="AB28" s="1979"/>
      <c r="AC28" s="1983" t="s">
        <v>685</v>
      </c>
      <c r="AD28" s="1978"/>
      <c r="AE28" s="1979"/>
      <c r="AF28" s="29" t="s">
        <v>686</v>
      </c>
      <c r="AG28" s="30"/>
      <c r="AH28" s="30"/>
      <c r="AI28" s="30"/>
      <c r="AJ28" s="30"/>
      <c r="AK28" s="1986" t="s">
        <v>687</v>
      </c>
      <c r="AL28" s="1987"/>
      <c r="AM28" s="1988"/>
    </row>
    <row r="29" spans="1:53">
      <c r="A29" s="1947"/>
      <c r="B29" s="1950"/>
      <c r="C29" s="1980"/>
      <c r="D29" s="1981"/>
      <c r="E29" s="1981"/>
      <c r="F29" s="1981"/>
      <c r="G29" s="1981"/>
      <c r="H29" s="1981"/>
      <c r="I29" s="1981"/>
      <c r="J29" s="1981"/>
      <c r="K29" s="1981"/>
      <c r="L29" s="1981"/>
      <c r="M29" s="1981"/>
      <c r="N29" s="1982"/>
      <c r="O29" s="1992" t="s">
        <v>20</v>
      </c>
      <c r="P29" s="1993"/>
      <c r="Q29" s="307" t="s">
        <v>688</v>
      </c>
      <c r="R29" s="138"/>
      <c r="S29" s="138"/>
      <c r="T29" s="138"/>
      <c r="U29" s="138"/>
      <c r="V29" s="138"/>
      <c r="W29" s="138"/>
      <c r="X29" s="139"/>
      <c r="Y29" s="465"/>
      <c r="Z29" s="1984"/>
      <c r="AA29" s="1981"/>
      <c r="AB29" s="1985"/>
      <c r="AC29" s="31" t="s">
        <v>689</v>
      </c>
      <c r="AD29" s="32"/>
      <c r="AE29" s="32"/>
      <c r="AF29" s="31" t="s">
        <v>690</v>
      </c>
      <c r="AG29" s="32"/>
      <c r="AH29" s="32"/>
      <c r="AI29" s="32"/>
      <c r="AJ29" s="32"/>
      <c r="AK29" s="1989"/>
      <c r="AL29" s="1990"/>
      <c r="AM29" s="1991"/>
    </row>
    <row r="30" spans="1:53" ht="127.5" customHeight="1" thickBot="1">
      <c r="A30" s="1948"/>
      <c r="B30" s="1951"/>
      <c r="C30" s="312" t="s">
        <v>692</v>
      </c>
      <c r="D30" s="313" t="s">
        <v>22</v>
      </c>
      <c r="E30" s="313" t="s">
        <v>693</v>
      </c>
      <c r="F30" s="313" t="s">
        <v>23</v>
      </c>
      <c r="G30" s="313" t="s">
        <v>24</v>
      </c>
      <c r="H30" s="313" t="s">
        <v>25</v>
      </c>
      <c r="I30" s="313" t="s">
        <v>26</v>
      </c>
      <c r="J30" s="313" t="s">
        <v>390</v>
      </c>
      <c r="K30" s="313" t="s">
        <v>391</v>
      </c>
      <c r="L30" s="313" t="s">
        <v>27</v>
      </c>
      <c r="M30" s="314" t="s">
        <v>694</v>
      </c>
      <c r="N30" s="1019" t="s">
        <v>18</v>
      </c>
      <c r="O30" s="315" t="s">
        <v>28</v>
      </c>
      <c r="P30" s="316" t="s">
        <v>394</v>
      </c>
      <c r="Q30" s="33" t="s">
        <v>695</v>
      </c>
      <c r="R30" s="317" t="s">
        <v>312</v>
      </c>
      <c r="S30" s="1037" t="s">
        <v>696</v>
      </c>
      <c r="T30" s="317" t="s">
        <v>60</v>
      </c>
      <c r="U30" s="318" t="s">
        <v>61</v>
      </c>
      <c r="V30" s="1037" t="s">
        <v>832</v>
      </c>
      <c r="W30" s="317" t="s">
        <v>831</v>
      </c>
      <c r="X30" s="319" t="s">
        <v>698</v>
      </c>
      <c r="Y30" s="466" t="s">
        <v>18</v>
      </c>
      <c r="Z30" s="321" t="s">
        <v>29</v>
      </c>
      <c r="AA30" s="313" t="s">
        <v>30</v>
      </c>
      <c r="AB30" s="314" t="s">
        <v>31</v>
      </c>
      <c r="AC30" s="321" t="s">
        <v>32</v>
      </c>
      <c r="AD30" s="313" t="s">
        <v>33</v>
      </c>
      <c r="AE30" s="314" t="s">
        <v>34</v>
      </c>
      <c r="AF30" s="33" t="s">
        <v>314</v>
      </c>
      <c r="AG30" s="317" t="s">
        <v>699</v>
      </c>
      <c r="AH30" s="34" t="s">
        <v>35</v>
      </c>
      <c r="AI30" s="467" t="s">
        <v>824</v>
      </c>
      <c r="AJ30" s="1020" t="s">
        <v>359</v>
      </c>
      <c r="AK30" s="321" t="s">
        <v>37</v>
      </c>
      <c r="AL30" s="404" t="s">
        <v>701</v>
      </c>
      <c r="AM30" s="405" t="s">
        <v>38</v>
      </c>
    </row>
    <row r="31" spans="1:53" ht="22.5" customHeight="1">
      <c r="A31" s="448" t="s">
        <v>803</v>
      </c>
      <c r="B31" s="449" t="s">
        <v>804</v>
      </c>
      <c r="C31" s="839">
        <v>1</v>
      </c>
      <c r="D31" s="1183">
        <v>1</v>
      </c>
      <c r="E31" s="1183">
        <v>2</v>
      </c>
      <c r="F31" s="1183">
        <v>0</v>
      </c>
      <c r="G31" s="1183">
        <v>1</v>
      </c>
      <c r="H31" s="1183">
        <v>23</v>
      </c>
      <c r="I31" s="1183">
        <v>0</v>
      </c>
      <c r="J31" s="1183">
        <v>2</v>
      </c>
      <c r="K31" s="1183">
        <v>0</v>
      </c>
      <c r="L31" s="1183">
        <v>1</v>
      </c>
      <c r="M31" s="835">
        <v>4</v>
      </c>
      <c r="N31" s="846">
        <f>SUM(C31:M31)</f>
        <v>35</v>
      </c>
      <c r="O31" s="847">
        <v>2</v>
      </c>
      <c r="P31" s="835">
        <v>1</v>
      </c>
      <c r="Q31" s="847">
        <v>0</v>
      </c>
      <c r="R31" s="1183">
        <v>0</v>
      </c>
      <c r="S31" s="1183">
        <v>0</v>
      </c>
      <c r="T31" s="1183">
        <v>0</v>
      </c>
      <c r="U31" s="1183">
        <v>0</v>
      </c>
      <c r="V31" s="1183">
        <v>0</v>
      </c>
      <c r="W31" s="1183">
        <v>0</v>
      </c>
      <c r="X31" s="835">
        <v>0</v>
      </c>
      <c r="Y31" s="848">
        <f>SUM(O31:X31)</f>
        <v>3</v>
      </c>
      <c r="Z31" s="847">
        <v>2</v>
      </c>
      <c r="AA31" s="1183">
        <v>2</v>
      </c>
      <c r="AB31" s="835">
        <v>1</v>
      </c>
      <c r="AC31" s="847">
        <v>2</v>
      </c>
      <c r="AD31" s="1183">
        <v>9</v>
      </c>
      <c r="AE31" s="835">
        <v>2</v>
      </c>
      <c r="AF31" s="847">
        <v>0</v>
      </c>
      <c r="AG31" s="1183">
        <v>0</v>
      </c>
      <c r="AH31" s="1301">
        <v>0</v>
      </c>
      <c r="AI31" s="1302">
        <v>3</v>
      </c>
      <c r="AJ31" s="1302">
        <v>0</v>
      </c>
      <c r="AK31" s="847">
        <v>0</v>
      </c>
      <c r="AL31" s="1183">
        <v>0</v>
      </c>
      <c r="AM31" s="1303">
        <v>0</v>
      </c>
      <c r="AZ31" s="708"/>
      <c r="BA31" s="28"/>
    </row>
    <row r="32" spans="1:53" ht="22.5" customHeight="1">
      <c r="A32" s="263">
        <v>3</v>
      </c>
      <c r="B32" s="449" t="s">
        <v>805</v>
      </c>
      <c r="C32" s="839">
        <v>1</v>
      </c>
      <c r="D32" s="1183">
        <v>1</v>
      </c>
      <c r="E32" s="1183">
        <v>2</v>
      </c>
      <c r="F32" s="1183">
        <v>1</v>
      </c>
      <c r="G32" s="1183">
        <v>1</v>
      </c>
      <c r="H32" s="1183">
        <v>56</v>
      </c>
      <c r="I32" s="1183">
        <v>0</v>
      </c>
      <c r="J32" s="1183">
        <v>2</v>
      </c>
      <c r="K32" s="1183">
        <v>0</v>
      </c>
      <c r="L32" s="1183">
        <v>1</v>
      </c>
      <c r="M32" s="835">
        <v>6</v>
      </c>
      <c r="N32" s="846">
        <f>SUM(C32:M32)</f>
        <v>71</v>
      </c>
      <c r="O32" s="847">
        <v>3</v>
      </c>
      <c r="P32" s="835">
        <v>0</v>
      </c>
      <c r="Q32" s="847">
        <v>0</v>
      </c>
      <c r="R32" s="1183">
        <v>0</v>
      </c>
      <c r="S32" s="1183">
        <v>0</v>
      </c>
      <c r="T32" s="1183">
        <v>0</v>
      </c>
      <c r="U32" s="1183">
        <v>0</v>
      </c>
      <c r="V32" s="1183">
        <v>0</v>
      </c>
      <c r="W32" s="1183">
        <v>0</v>
      </c>
      <c r="X32" s="835">
        <v>0</v>
      </c>
      <c r="Y32" s="848">
        <f>SUM(O32:X32)</f>
        <v>3</v>
      </c>
      <c r="Z32" s="847">
        <v>3</v>
      </c>
      <c r="AA32" s="1183">
        <v>3</v>
      </c>
      <c r="AB32" s="835">
        <v>1</v>
      </c>
      <c r="AC32" s="847">
        <v>2</v>
      </c>
      <c r="AD32" s="1183">
        <v>9</v>
      </c>
      <c r="AE32" s="835">
        <v>2</v>
      </c>
      <c r="AF32" s="847">
        <v>0</v>
      </c>
      <c r="AG32" s="1183">
        <v>0</v>
      </c>
      <c r="AH32" s="1301">
        <v>0</v>
      </c>
      <c r="AI32" s="1302">
        <v>0</v>
      </c>
      <c r="AJ32" s="1302">
        <v>0</v>
      </c>
      <c r="AK32" s="847">
        <v>0</v>
      </c>
      <c r="AL32" s="1183">
        <v>0</v>
      </c>
      <c r="AM32" s="1303">
        <v>1</v>
      </c>
    </row>
    <row r="33" spans="1:53" ht="22.5" customHeight="1">
      <c r="A33" s="978"/>
      <c r="B33" s="449" t="s">
        <v>820</v>
      </c>
      <c r="C33" s="839">
        <v>1</v>
      </c>
      <c r="D33" s="1183">
        <v>1</v>
      </c>
      <c r="E33" s="1183">
        <v>2</v>
      </c>
      <c r="F33" s="1183">
        <v>0</v>
      </c>
      <c r="G33" s="1183">
        <v>2</v>
      </c>
      <c r="H33" s="1183">
        <v>22</v>
      </c>
      <c r="I33" s="1183">
        <v>0</v>
      </c>
      <c r="J33" s="1183">
        <v>2</v>
      </c>
      <c r="K33" s="1183">
        <v>0</v>
      </c>
      <c r="L33" s="1183">
        <v>0</v>
      </c>
      <c r="M33" s="835">
        <v>2</v>
      </c>
      <c r="N33" s="846">
        <f>SUM(C33:M33)</f>
        <v>32</v>
      </c>
      <c r="O33" s="847">
        <v>2</v>
      </c>
      <c r="P33" s="835">
        <v>0</v>
      </c>
      <c r="Q33" s="847">
        <v>0</v>
      </c>
      <c r="R33" s="1183">
        <v>0</v>
      </c>
      <c r="S33" s="1183">
        <v>0</v>
      </c>
      <c r="T33" s="1183">
        <v>0</v>
      </c>
      <c r="U33" s="1183">
        <v>0</v>
      </c>
      <c r="V33" s="1183">
        <v>0</v>
      </c>
      <c r="W33" s="1183">
        <v>0</v>
      </c>
      <c r="X33" s="835">
        <v>0</v>
      </c>
      <c r="Y33" s="848">
        <f>SUM(O33:X33)</f>
        <v>2</v>
      </c>
      <c r="Z33" s="847">
        <v>2</v>
      </c>
      <c r="AA33" s="1183">
        <v>2</v>
      </c>
      <c r="AB33" s="835">
        <v>1</v>
      </c>
      <c r="AC33" s="847">
        <v>2</v>
      </c>
      <c r="AD33" s="1183">
        <v>9</v>
      </c>
      <c r="AE33" s="835">
        <v>2</v>
      </c>
      <c r="AF33" s="847">
        <v>0</v>
      </c>
      <c r="AG33" s="1183">
        <v>0</v>
      </c>
      <c r="AH33" s="1301">
        <v>0</v>
      </c>
      <c r="AI33" s="1302">
        <v>1</v>
      </c>
      <c r="AJ33" s="1302">
        <v>0</v>
      </c>
      <c r="AK33" s="847">
        <v>0</v>
      </c>
      <c r="AL33" s="1183">
        <v>0</v>
      </c>
      <c r="AM33" s="1303">
        <v>0</v>
      </c>
      <c r="AZ33" s="708"/>
      <c r="BA33" s="28"/>
    </row>
    <row r="34" spans="1:53" ht="22.5" customHeight="1">
      <c r="A34" s="468"/>
      <c r="B34" s="451" t="s">
        <v>18</v>
      </c>
      <c r="C34" s="857">
        <f t="shared" ref="C34:AM34" si="22">SUM(C31:C33)</f>
        <v>3</v>
      </c>
      <c r="D34" s="876">
        <f t="shared" si="22"/>
        <v>3</v>
      </c>
      <c r="E34" s="876">
        <f t="shared" si="22"/>
        <v>6</v>
      </c>
      <c r="F34" s="876">
        <f t="shared" si="22"/>
        <v>1</v>
      </c>
      <c r="G34" s="876">
        <f t="shared" si="22"/>
        <v>4</v>
      </c>
      <c r="H34" s="876">
        <f t="shared" si="22"/>
        <v>101</v>
      </c>
      <c r="I34" s="876">
        <f t="shared" si="22"/>
        <v>0</v>
      </c>
      <c r="J34" s="876">
        <f t="shared" si="22"/>
        <v>6</v>
      </c>
      <c r="K34" s="876">
        <f t="shared" si="22"/>
        <v>0</v>
      </c>
      <c r="L34" s="876">
        <f t="shared" si="22"/>
        <v>2</v>
      </c>
      <c r="M34" s="858">
        <f t="shared" si="22"/>
        <v>12</v>
      </c>
      <c r="N34" s="859">
        <f t="shared" si="22"/>
        <v>138</v>
      </c>
      <c r="O34" s="860">
        <f t="shared" si="22"/>
        <v>7</v>
      </c>
      <c r="P34" s="858">
        <f t="shared" si="22"/>
        <v>1</v>
      </c>
      <c r="Q34" s="860">
        <f t="shared" si="22"/>
        <v>0</v>
      </c>
      <c r="R34" s="876">
        <f t="shared" si="22"/>
        <v>0</v>
      </c>
      <c r="S34" s="876">
        <f t="shared" si="22"/>
        <v>0</v>
      </c>
      <c r="T34" s="876">
        <f t="shared" si="22"/>
        <v>0</v>
      </c>
      <c r="U34" s="876">
        <f t="shared" si="22"/>
        <v>0</v>
      </c>
      <c r="V34" s="876">
        <f t="shared" si="22"/>
        <v>0</v>
      </c>
      <c r="W34" s="876">
        <f t="shared" si="22"/>
        <v>0</v>
      </c>
      <c r="X34" s="858">
        <f t="shared" si="22"/>
        <v>0</v>
      </c>
      <c r="Y34" s="861">
        <f t="shared" si="22"/>
        <v>8</v>
      </c>
      <c r="Z34" s="860">
        <f t="shared" si="22"/>
        <v>7</v>
      </c>
      <c r="AA34" s="876">
        <f t="shared" si="22"/>
        <v>7</v>
      </c>
      <c r="AB34" s="858">
        <f t="shared" si="22"/>
        <v>3</v>
      </c>
      <c r="AC34" s="860">
        <f t="shared" si="22"/>
        <v>6</v>
      </c>
      <c r="AD34" s="876">
        <f t="shared" si="22"/>
        <v>27</v>
      </c>
      <c r="AE34" s="858">
        <f t="shared" si="22"/>
        <v>6</v>
      </c>
      <c r="AF34" s="860">
        <f t="shared" si="22"/>
        <v>0</v>
      </c>
      <c r="AG34" s="876">
        <f t="shared" si="22"/>
        <v>0</v>
      </c>
      <c r="AH34" s="877">
        <f t="shared" si="22"/>
        <v>0</v>
      </c>
      <c r="AI34" s="878">
        <f t="shared" si="22"/>
        <v>4</v>
      </c>
      <c r="AJ34" s="878">
        <f t="shared" si="22"/>
        <v>0</v>
      </c>
      <c r="AK34" s="860">
        <f t="shared" si="22"/>
        <v>0</v>
      </c>
      <c r="AL34" s="876">
        <f t="shared" si="22"/>
        <v>0</v>
      </c>
      <c r="AM34" s="879">
        <f t="shared" si="22"/>
        <v>1</v>
      </c>
    </row>
    <row r="35" spans="1:53" ht="22.5" customHeight="1">
      <c r="A35" s="452" t="s">
        <v>807</v>
      </c>
      <c r="B35" s="453" t="s">
        <v>808</v>
      </c>
      <c r="C35" s="863">
        <v>1</v>
      </c>
      <c r="D35" s="1204">
        <v>1</v>
      </c>
      <c r="E35" s="1204">
        <v>1</v>
      </c>
      <c r="F35" s="1204">
        <v>0</v>
      </c>
      <c r="G35" s="1204">
        <v>1</v>
      </c>
      <c r="H35" s="1204">
        <v>17</v>
      </c>
      <c r="I35" s="1204">
        <v>0</v>
      </c>
      <c r="J35" s="1204">
        <v>1</v>
      </c>
      <c r="K35" s="1204">
        <v>0</v>
      </c>
      <c r="L35" s="1204">
        <v>0</v>
      </c>
      <c r="M35" s="864">
        <v>2</v>
      </c>
      <c r="N35" s="859">
        <f>SUM(C35:M35)</f>
        <v>24</v>
      </c>
      <c r="O35" s="865">
        <v>2</v>
      </c>
      <c r="P35" s="864">
        <v>0</v>
      </c>
      <c r="Q35" s="865">
        <v>0</v>
      </c>
      <c r="R35" s="1204">
        <v>0</v>
      </c>
      <c r="S35" s="1204">
        <v>0</v>
      </c>
      <c r="T35" s="1204">
        <v>0</v>
      </c>
      <c r="U35" s="1204">
        <v>0</v>
      </c>
      <c r="V35" s="1204">
        <v>0</v>
      </c>
      <c r="W35" s="1204">
        <v>1</v>
      </c>
      <c r="X35" s="864">
        <v>0</v>
      </c>
      <c r="Y35" s="861">
        <f>SUM(O35:X35)</f>
        <v>3</v>
      </c>
      <c r="Z35" s="865">
        <v>1</v>
      </c>
      <c r="AA35" s="1204">
        <v>1</v>
      </c>
      <c r="AB35" s="864">
        <v>1</v>
      </c>
      <c r="AC35" s="865">
        <v>1</v>
      </c>
      <c r="AD35" s="1204">
        <v>1</v>
      </c>
      <c r="AE35" s="864">
        <v>1</v>
      </c>
      <c r="AF35" s="865">
        <v>0</v>
      </c>
      <c r="AG35" s="1204">
        <v>0</v>
      </c>
      <c r="AH35" s="1304">
        <v>0</v>
      </c>
      <c r="AI35" s="1305">
        <v>0</v>
      </c>
      <c r="AJ35" s="1305">
        <v>0</v>
      </c>
      <c r="AK35" s="865">
        <v>0</v>
      </c>
      <c r="AL35" s="1204">
        <v>0</v>
      </c>
      <c r="AM35" s="1306">
        <v>0</v>
      </c>
      <c r="AZ35" s="708"/>
      <c r="BA35" s="381"/>
    </row>
    <row r="36" spans="1:53" ht="22.5" customHeight="1">
      <c r="A36" s="452" t="s">
        <v>809</v>
      </c>
      <c r="B36" s="451" t="s">
        <v>810</v>
      </c>
      <c r="C36" s="863">
        <v>1</v>
      </c>
      <c r="D36" s="1204">
        <v>1</v>
      </c>
      <c r="E36" s="1204">
        <v>2</v>
      </c>
      <c r="F36" s="1204">
        <v>0</v>
      </c>
      <c r="G36" s="1204">
        <v>3</v>
      </c>
      <c r="H36" s="1204">
        <v>28</v>
      </c>
      <c r="I36" s="1204">
        <v>0</v>
      </c>
      <c r="J36" s="1204">
        <v>2</v>
      </c>
      <c r="K36" s="1204">
        <v>0</v>
      </c>
      <c r="L36" s="1204">
        <v>0</v>
      </c>
      <c r="M36" s="864">
        <v>0</v>
      </c>
      <c r="N36" s="859">
        <f>SUM(C36:M36)</f>
        <v>37</v>
      </c>
      <c r="O36" s="865">
        <v>2</v>
      </c>
      <c r="P36" s="864">
        <v>1</v>
      </c>
      <c r="Q36" s="865">
        <v>1</v>
      </c>
      <c r="R36" s="1204">
        <v>0</v>
      </c>
      <c r="S36" s="1204">
        <v>0</v>
      </c>
      <c r="T36" s="1204">
        <v>0</v>
      </c>
      <c r="U36" s="1204">
        <v>0</v>
      </c>
      <c r="V36" s="1204">
        <v>0</v>
      </c>
      <c r="W36" s="1204">
        <v>0</v>
      </c>
      <c r="X36" s="864">
        <v>19</v>
      </c>
      <c r="Y36" s="861">
        <f>SUM(O36:X36)</f>
        <v>23</v>
      </c>
      <c r="Z36" s="865">
        <v>3</v>
      </c>
      <c r="AA36" s="1204">
        <v>1</v>
      </c>
      <c r="AB36" s="864">
        <v>1</v>
      </c>
      <c r="AC36" s="865">
        <v>2</v>
      </c>
      <c r="AD36" s="1204">
        <v>9</v>
      </c>
      <c r="AE36" s="864">
        <v>2</v>
      </c>
      <c r="AF36" s="865">
        <v>0</v>
      </c>
      <c r="AG36" s="1204">
        <v>0</v>
      </c>
      <c r="AH36" s="1304">
        <v>0</v>
      </c>
      <c r="AI36" s="1305">
        <v>0</v>
      </c>
      <c r="AJ36" s="1305">
        <v>0</v>
      </c>
      <c r="AK36" s="865">
        <v>1</v>
      </c>
      <c r="AL36" s="1204">
        <v>0</v>
      </c>
      <c r="AM36" s="1306">
        <v>0</v>
      </c>
    </row>
    <row r="37" spans="1:53" ht="22.5" customHeight="1" thickBot="1">
      <c r="A37" s="260" t="s">
        <v>811</v>
      </c>
      <c r="B37" s="261" t="s">
        <v>812</v>
      </c>
      <c r="C37" s="839">
        <v>1</v>
      </c>
      <c r="D37" s="1183">
        <v>1</v>
      </c>
      <c r="E37" s="1183">
        <v>2</v>
      </c>
      <c r="F37" s="1183">
        <v>0</v>
      </c>
      <c r="G37" s="1183">
        <v>2</v>
      </c>
      <c r="H37" s="1183">
        <v>31</v>
      </c>
      <c r="I37" s="1183">
        <v>0</v>
      </c>
      <c r="J37" s="1183">
        <v>2</v>
      </c>
      <c r="K37" s="1183">
        <v>0</v>
      </c>
      <c r="L37" s="1183">
        <v>1</v>
      </c>
      <c r="M37" s="835">
        <v>2</v>
      </c>
      <c r="N37" s="846">
        <f>SUM(C37:M37)</f>
        <v>42</v>
      </c>
      <c r="O37" s="847">
        <v>2</v>
      </c>
      <c r="P37" s="835">
        <v>1</v>
      </c>
      <c r="Q37" s="847">
        <v>0</v>
      </c>
      <c r="R37" s="1183">
        <v>0</v>
      </c>
      <c r="S37" s="1183">
        <v>1</v>
      </c>
      <c r="T37" s="1183">
        <v>0</v>
      </c>
      <c r="U37" s="1183">
        <v>0</v>
      </c>
      <c r="V37" s="1183">
        <v>0</v>
      </c>
      <c r="W37" s="1183">
        <v>1</v>
      </c>
      <c r="X37" s="835">
        <v>6</v>
      </c>
      <c r="Y37" s="848">
        <f>SUM(O37:X37)</f>
        <v>11</v>
      </c>
      <c r="Z37" s="847">
        <v>2</v>
      </c>
      <c r="AA37" s="1183">
        <v>2</v>
      </c>
      <c r="AB37" s="835">
        <v>1</v>
      </c>
      <c r="AC37" s="847">
        <v>2</v>
      </c>
      <c r="AD37" s="1183">
        <v>9</v>
      </c>
      <c r="AE37" s="835">
        <v>2</v>
      </c>
      <c r="AF37" s="847">
        <v>0</v>
      </c>
      <c r="AG37" s="1183">
        <v>0</v>
      </c>
      <c r="AH37" s="1301">
        <v>0</v>
      </c>
      <c r="AI37" s="1302">
        <v>2</v>
      </c>
      <c r="AJ37" s="1302">
        <v>0</v>
      </c>
      <c r="AK37" s="847">
        <v>1</v>
      </c>
      <c r="AL37" s="1183">
        <v>0</v>
      </c>
      <c r="AM37" s="1303">
        <v>0</v>
      </c>
      <c r="AZ37" s="708"/>
      <c r="BA37" s="381"/>
    </row>
    <row r="38" spans="1:53" ht="22.5" customHeight="1" thickBot="1">
      <c r="A38" s="2029" t="s">
        <v>680</v>
      </c>
      <c r="B38" s="2030"/>
      <c r="C38" s="880">
        <f>SUM(C34,C35,C36,C37)</f>
        <v>6</v>
      </c>
      <c r="D38" s="581">
        <f t="shared" ref="D38:AM38" si="23">SUM(D34,D35,D36,D37)</f>
        <v>6</v>
      </c>
      <c r="E38" s="581">
        <f t="shared" si="23"/>
        <v>11</v>
      </c>
      <c r="F38" s="581">
        <f t="shared" si="23"/>
        <v>1</v>
      </c>
      <c r="G38" s="581">
        <f t="shared" si="23"/>
        <v>10</v>
      </c>
      <c r="H38" s="581">
        <f t="shared" si="23"/>
        <v>177</v>
      </c>
      <c r="I38" s="581">
        <f t="shared" si="23"/>
        <v>0</v>
      </c>
      <c r="J38" s="581">
        <f t="shared" si="23"/>
        <v>11</v>
      </c>
      <c r="K38" s="581">
        <f t="shared" si="23"/>
        <v>0</v>
      </c>
      <c r="L38" s="581">
        <f t="shared" si="23"/>
        <v>3</v>
      </c>
      <c r="M38" s="582">
        <f t="shared" si="23"/>
        <v>16</v>
      </c>
      <c r="N38" s="881">
        <f t="shared" si="23"/>
        <v>241</v>
      </c>
      <c r="O38" s="882">
        <f t="shared" si="23"/>
        <v>13</v>
      </c>
      <c r="P38" s="582">
        <f t="shared" si="23"/>
        <v>3</v>
      </c>
      <c r="Q38" s="882">
        <f t="shared" si="23"/>
        <v>1</v>
      </c>
      <c r="R38" s="581">
        <f t="shared" si="23"/>
        <v>0</v>
      </c>
      <c r="S38" s="581">
        <f t="shared" si="23"/>
        <v>1</v>
      </c>
      <c r="T38" s="581">
        <f t="shared" si="23"/>
        <v>0</v>
      </c>
      <c r="U38" s="581">
        <f t="shared" si="23"/>
        <v>0</v>
      </c>
      <c r="V38" s="581">
        <f t="shared" si="23"/>
        <v>0</v>
      </c>
      <c r="W38" s="581">
        <f t="shared" si="23"/>
        <v>2</v>
      </c>
      <c r="X38" s="582">
        <f t="shared" si="23"/>
        <v>25</v>
      </c>
      <c r="Y38" s="883">
        <f t="shared" si="23"/>
        <v>45</v>
      </c>
      <c r="Z38" s="882">
        <f t="shared" si="23"/>
        <v>13</v>
      </c>
      <c r="AA38" s="581">
        <f t="shared" si="23"/>
        <v>11</v>
      </c>
      <c r="AB38" s="582">
        <f t="shared" si="23"/>
        <v>6</v>
      </c>
      <c r="AC38" s="882">
        <f t="shared" si="23"/>
        <v>11</v>
      </c>
      <c r="AD38" s="581">
        <f t="shared" si="23"/>
        <v>46</v>
      </c>
      <c r="AE38" s="582">
        <f t="shared" si="23"/>
        <v>11</v>
      </c>
      <c r="AF38" s="882">
        <f t="shared" si="23"/>
        <v>0</v>
      </c>
      <c r="AG38" s="581">
        <f t="shared" si="23"/>
        <v>0</v>
      </c>
      <c r="AH38" s="884">
        <f t="shared" si="23"/>
        <v>0</v>
      </c>
      <c r="AI38" s="885">
        <f t="shared" si="23"/>
        <v>6</v>
      </c>
      <c r="AJ38" s="885">
        <f t="shared" si="23"/>
        <v>0</v>
      </c>
      <c r="AK38" s="882">
        <f t="shared" si="23"/>
        <v>2</v>
      </c>
      <c r="AL38" s="581">
        <f t="shared" si="23"/>
        <v>0</v>
      </c>
      <c r="AM38" s="886">
        <f t="shared" si="23"/>
        <v>1</v>
      </c>
    </row>
    <row r="39" spans="1:53">
      <c r="AZ39" s="708"/>
      <c r="BA39" s="28"/>
    </row>
    <row r="41" spans="1:53">
      <c r="AZ41" s="708"/>
      <c r="BA41" s="28"/>
    </row>
    <row r="42" spans="1:53">
      <c r="A42" s="469"/>
      <c r="B42" s="469"/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69"/>
      <c r="AH42" s="470"/>
      <c r="AI42" s="470"/>
      <c r="AJ42" s="470"/>
      <c r="AK42" s="470"/>
    </row>
    <row r="43" spans="1:53">
      <c r="A43" s="469"/>
      <c r="B43" s="469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69"/>
      <c r="AH43" s="470"/>
      <c r="AI43" s="470"/>
      <c r="AJ43" s="470"/>
      <c r="AK43" s="470"/>
    </row>
    <row r="44" spans="1:53">
      <c r="A44" s="469"/>
      <c r="B44" s="469"/>
      <c r="C44" s="470"/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470"/>
      <c r="AF44" s="470"/>
      <c r="AG44" s="469"/>
      <c r="AH44" s="470"/>
      <c r="AI44" s="470"/>
      <c r="AJ44" s="470"/>
      <c r="AK44" s="470"/>
    </row>
    <row r="45" spans="1:53">
      <c r="A45" s="469"/>
      <c r="B45" s="469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  <c r="AE45" s="470"/>
      <c r="AF45" s="470"/>
      <c r="AG45" s="469"/>
      <c r="AH45" s="470"/>
      <c r="AI45" s="470"/>
      <c r="AJ45" s="470"/>
      <c r="AK45" s="470"/>
    </row>
    <row r="46" spans="1:53">
      <c r="A46" s="469"/>
      <c r="B46" s="469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  <c r="AE46" s="470"/>
      <c r="AF46" s="470"/>
      <c r="AG46" s="469"/>
      <c r="AH46" s="470"/>
      <c r="AI46" s="470"/>
      <c r="AJ46" s="470"/>
      <c r="AK46" s="470"/>
    </row>
    <row r="47" spans="1:53">
      <c r="A47" s="469"/>
      <c r="B47" s="469"/>
      <c r="C47" s="470"/>
      <c r="D47" s="470"/>
      <c r="E47" s="470"/>
      <c r="F47" s="47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69"/>
      <c r="AH47" s="470"/>
      <c r="AI47" s="470"/>
      <c r="AJ47" s="470"/>
      <c r="AK47" s="470"/>
    </row>
    <row r="48" spans="1:53">
      <c r="A48" s="469"/>
      <c r="B48" s="469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69"/>
      <c r="AH48" s="470"/>
      <c r="AI48" s="470"/>
      <c r="AJ48" s="470"/>
      <c r="AK48" s="470"/>
    </row>
    <row r="49" spans="1:37">
      <c r="A49" s="469"/>
      <c r="B49" s="469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  <c r="AF49" s="470"/>
      <c r="AG49" s="469"/>
      <c r="AH49" s="470"/>
      <c r="AI49" s="470"/>
      <c r="AJ49" s="470"/>
      <c r="AK49" s="470"/>
    </row>
    <row r="50" spans="1:37">
      <c r="A50" s="469"/>
      <c r="B50" s="469"/>
      <c r="C50" s="470"/>
      <c r="D50" s="470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0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70"/>
      <c r="AC50" s="470"/>
      <c r="AD50" s="470"/>
      <c r="AE50" s="470"/>
      <c r="AF50" s="470"/>
      <c r="AG50" s="469"/>
      <c r="AH50" s="470"/>
      <c r="AI50" s="470"/>
      <c r="AJ50" s="470"/>
      <c r="AK50" s="470"/>
    </row>
    <row r="51" spans="1:37">
      <c r="A51" s="469"/>
      <c r="B51" s="469"/>
      <c r="C51" s="470"/>
      <c r="D51" s="470"/>
      <c r="E51" s="470"/>
      <c r="F51" s="470"/>
      <c r="G51" s="470"/>
      <c r="H51" s="470"/>
      <c r="I51" s="470"/>
      <c r="J51" s="470"/>
      <c r="K51" s="470"/>
      <c r="L51" s="470"/>
      <c r="M51" s="470"/>
      <c r="N51" s="470"/>
      <c r="O51" s="470"/>
      <c r="P51" s="470"/>
      <c r="Q51" s="470"/>
      <c r="R51" s="470"/>
      <c r="S51" s="470"/>
      <c r="T51" s="470"/>
      <c r="U51" s="470"/>
      <c r="V51" s="470"/>
      <c r="W51" s="470"/>
      <c r="X51" s="470"/>
      <c r="Y51" s="470"/>
      <c r="Z51" s="470"/>
      <c r="AA51" s="470"/>
      <c r="AB51" s="470"/>
      <c r="AC51" s="470"/>
      <c r="AD51" s="470"/>
      <c r="AE51" s="470"/>
      <c r="AF51" s="470"/>
      <c r="AG51" s="469"/>
      <c r="AH51" s="470"/>
      <c r="AI51" s="470"/>
      <c r="AJ51" s="470"/>
      <c r="AK51" s="470"/>
    </row>
    <row r="52" spans="1:37">
      <c r="A52" s="469"/>
      <c r="B52" s="469"/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0"/>
      <c r="P52" s="470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470"/>
      <c r="AB52" s="470"/>
      <c r="AC52" s="470"/>
      <c r="AD52" s="470"/>
      <c r="AE52" s="470"/>
      <c r="AF52" s="470"/>
      <c r="AG52" s="469"/>
      <c r="AH52" s="470"/>
      <c r="AI52" s="470"/>
      <c r="AJ52" s="470"/>
      <c r="AK52" s="470"/>
    </row>
    <row r="57" spans="1:37">
      <c r="AB57" s="243">
        <v>3</v>
      </c>
    </row>
    <row r="87" spans="1:37" ht="13.8" thickBot="1"/>
    <row r="88" spans="1:37">
      <c r="A88" s="471"/>
      <c r="B88" s="472"/>
      <c r="C88" s="473"/>
      <c r="D88" s="473"/>
      <c r="E88" s="473"/>
      <c r="F88" s="473"/>
      <c r="G88" s="473"/>
      <c r="H88" s="473"/>
      <c r="I88" s="473"/>
      <c r="J88" s="473"/>
      <c r="K88" s="473"/>
      <c r="L88" s="473"/>
      <c r="M88" s="473"/>
      <c r="N88" s="473"/>
      <c r="O88" s="473"/>
      <c r="P88" s="473"/>
      <c r="Q88" s="473"/>
      <c r="R88" s="473"/>
      <c r="S88" s="473"/>
      <c r="T88" s="473"/>
      <c r="U88" s="473"/>
      <c r="V88" s="473"/>
      <c r="W88" s="473"/>
      <c r="X88" s="473"/>
      <c r="Y88" s="473"/>
      <c r="Z88" s="473"/>
      <c r="AA88" s="473"/>
      <c r="AB88" s="473"/>
      <c r="AC88" s="473"/>
      <c r="AD88" s="473"/>
      <c r="AE88" s="473"/>
      <c r="AF88" s="473"/>
      <c r="AG88" s="472"/>
      <c r="AH88" s="473"/>
      <c r="AI88" s="473"/>
      <c r="AJ88" s="473"/>
      <c r="AK88" s="474"/>
    </row>
    <row r="89" spans="1:37">
      <c r="A89" s="475"/>
      <c r="B89" s="469"/>
      <c r="C89" s="470"/>
      <c r="D89" s="470"/>
      <c r="E89" s="470"/>
      <c r="F89" s="470"/>
      <c r="G89" s="470"/>
      <c r="H89" s="470"/>
      <c r="I89" s="470"/>
      <c r="J89" s="470"/>
      <c r="K89" s="470"/>
      <c r="L89" s="470"/>
      <c r="M89" s="470"/>
      <c r="N89" s="470"/>
      <c r="O89" s="470"/>
      <c r="P89" s="470"/>
      <c r="Q89" s="470"/>
      <c r="R89" s="470"/>
      <c r="S89" s="470"/>
      <c r="T89" s="470"/>
      <c r="U89" s="470"/>
      <c r="V89" s="470"/>
      <c r="W89" s="470"/>
      <c r="X89" s="470"/>
      <c r="Y89" s="470"/>
      <c r="Z89" s="470"/>
      <c r="AA89" s="470"/>
      <c r="AB89" s="470"/>
      <c r="AC89" s="470"/>
      <c r="AD89" s="470"/>
      <c r="AE89" s="470"/>
      <c r="AF89" s="470"/>
      <c r="AG89" s="469"/>
      <c r="AH89" s="470"/>
      <c r="AI89" s="470"/>
      <c r="AJ89" s="470"/>
      <c r="AK89" s="476"/>
    </row>
    <row r="90" spans="1:37">
      <c r="A90" s="475"/>
      <c r="B90" s="469"/>
      <c r="C90" s="470"/>
      <c r="D90" s="470"/>
      <c r="E90" s="470"/>
      <c r="F90" s="470"/>
      <c r="G90" s="470"/>
      <c r="H90" s="470"/>
      <c r="I90" s="470"/>
      <c r="J90" s="470"/>
      <c r="K90" s="470"/>
      <c r="L90" s="470"/>
      <c r="M90" s="470"/>
      <c r="N90" s="470"/>
      <c r="O90" s="470"/>
      <c r="P90" s="470"/>
      <c r="Q90" s="470"/>
      <c r="R90" s="470"/>
      <c r="S90" s="470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70"/>
      <c r="AF90" s="470"/>
      <c r="AG90" s="469"/>
      <c r="AH90" s="470"/>
      <c r="AI90" s="470"/>
      <c r="AJ90" s="470"/>
      <c r="AK90" s="476"/>
    </row>
    <row r="91" spans="1:37">
      <c r="A91" s="475"/>
      <c r="B91" s="469"/>
      <c r="C91" s="470"/>
      <c r="D91" s="470"/>
      <c r="E91" s="470"/>
      <c r="F91" s="470"/>
      <c r="G91" s="470"/>
      <c r="H91" s="470"/>
      <c r="I91" s="470"/>
      <c r="J91" s="470"/>
      <c r="K91" s="470"/>
      <c r="L91" s="470"/>
      <c r="M91" s="470"/>
      <c r="N91" s="470"/>
      <c r="O91" s="470"/>
      <c r="P91" s="470"/>
      <c r="Q91" s="470"/>
      <c r="R91" s="470"/>
      <c r="S91" s="470"/>
      <c r="T91" s="470"/>
      <c r="U91" s="470"/>
      <c r="V91" s="470"/>
      <c r="W91" s="470"/>
      <c r="X91" s="470"/>
      <c r="Y91" s="470"/>
      <c r="Z91" s="470"/>
      <c r="AA91" s="470"/>
      <c r="AB91" s="470"/>
      <c r="AC91" s="470"/>
      <c r="AD91" s="470"/>
      <c r="AE91" s="470"/>
      <c r="AF91" s="470"/>
      <c r="AG91" s="469"/>
      <c r="AH91" s="470"/>
      <c r="AI91" s="470"/>
      <c r="AJ91" s="470"/>
      <c r="AK91" s="476"/>
    </row>
    <row r="92" spans="1:37">
      <c r="A92" s="475"/>
      <c r="B92" s="469"/>
      <c r="C92" s="470"/>
      <c r="D92" s="470"/>
      <c r="E92" s="470"/>
      <c r="F92" s="470"/>
      <c r="G92" s="470"/>
      <c r="H92" s="470"/>
      <c r="I92" s="470"/>
      <c r="J92" s="470"/>
      <c r="K92" s="470"/>
      <c r="L92" s="470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  <c r="Y92" s="470"/>
      <c r="Z92" s="470"/>
      <c r="AA92" s="470"/>
      <c r="AB92" s="470"/>
      <c r="AC92" s="470"/>
      <c r="AD92" s="470"/>
      <c r="AE92" s="470"/>
      <c r="AF92" s="470"/>
      <c r="AG92" s="469"/>
      <c r="AH92" s="470"/>
      <c r="AI92" s="470"/>
      <c r="AJ92" s="470"/>
      <c r="AK92" s="476"/>
    </row>
    <row r="93" spans="1:37">
      <c r="A93" s="475"/>
      <c r="B93" s="469"/>
      <c r="C93" s="470"/>
      <c r="D93" s="470"/>
      <c r="E93" s="470"/>
      <c r="F93" s="470"/>
      <c r="G93" s="470"/>
      <c r="H93" s="470"/>
      <c r="I93" s="470"/>
      <c r="J93" s="470"/>
      <c r="K93" s="470"/>
      <c r="L93" s="470"/>
      <c r="M93" s="470"/>
      <c r="N93" s="470"/>
      <c r="O93" s="470"/>
      <c r="P93" s="470"/>
      <c r="Q93" s="470"/>
      <c r="R93" s="470"/>
      <c r="S93" s="470"/>
      <c r="T93" s="470"/>
      <c r="U93" s="470"/>
      <c r="V93" s="470"/>
      <c r="W93" s="470"/>
      <c r="X93" s="470"/>
      <c r="Y93" s="470"/>
      <c r="Z93" s="470"/>
      <c r="AA93" s="470"/>
      <c r="AB93" s="470"/>
      <c r="AC93" s="470"/>
      <c r="AD93" s="470"/>
      <c r="AE93" s="470"/>
      <c r="AF93" s="470"/>
      <c r="AG93" s="469"/>
      <c r="AH93" s="470"/>
      <c r="AI93" s="470"/>
      <c r="AJ93" s="470"/>
      <c r="AK93" s="476"/>
    </row>
    <row r="94" spans="1:37">
      <c r="A94" s="475"/>
      <c r="B94" s="469"/>
      <c r="C94" s="470"/>
      <c r="D94" s="470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470"/>
      <c r="T94" s="470"/>
      <c r="U94" s="470"/>
      <c r="V94" s="470"/>
      <c r="W94" s="470"/>
      <c r="X94" s="470"/>
      <c r="Y94" s="470"/>
      <c r="Z94" s="470"/>
      <c r="AA94" s="470"/>
      <c r="AB94" s="470"/>
      <c r="AC94" s="470"/>
      <c r="AD94" s="470"/>
      <c r="AE94" s="470"/>
      <c r="AF94" s="470"/>
      <c r="AG94" s="469"/>
      <c r="AH94" s="470"/>
      <c r="AI94" s="470"/>
      <c r="AJ94" s="470"/>
      <c r="AK94" s="476"/>
    </row>
    <row r="95" spans="1:37" ht="13.8" thickBot="1">
      <c r="A95" s="477"/>
      <c r="B95" s="478"/>
      <c r="C95" s="479"/>
      <c r="D95" s="479"/>
      <c r="E95" s="479"/>
      <c r="F95" s="479"/>
      <c r="G95" s="479"/>
      <c r="H95" s="479"/>
      <c r="I95" s="479"/>
      <c r="J95" s="479"/>
      <c r="K95" s="479"/>
      <c r="L95" s="479"/>
      <c r="M95" s="479"/>
      <c r="N95" s="479"/>
      <c r="O95" s="479"/>
      <c r="P95" s="479"/>
      <c r="Q95" s="479"/>
      <c r="R95" s="479"/>
      <c r="S95" s="479"/>
      <c r="T95" s="479"/>
      <c r="U95" s="479"/>
      <c r="V95" s="479"/>
      <c r="W95" s="479"/>
      <c r="X95" s="479"/>
      <c r="Y95" s="479"/>
      <c r="Z95" s="479"/>
      <c r="AA95" s="479"/>
      <c r="AB95" s="479"/>
      <c r="AC95" s="479"/>
      <c r="AD95" s="479"/>
      <c r="AE95" s="479"/>
      <c r="AF95" s="479"/>
      <c r="AG95" s="478"/>
      <c r="AH95" s="479"/>
      <c r="AI95" s="479"/>
      <c r="AJ95" s="479"/>
      <c r="AK95" s="480"/>
    </row>
    <row r="97" spans="31:32">
      <c r="AE97" s="724"/>
      <c r="AF97" s="724"/>
    </row>
    <row r="121" spans="21:32">
      <c r="V121" s="243">
        <v>16</v>
      </c>
      <c r="W121" s="243">
        <v>15</v>
      </c>
      <c r="AE121" s="243">
        <f>SUM(M121,P121,S121,V121,Y121,AB121)</f>
        <v>16</v>
      </c>
    </row>
    <row r="122" spans="21:32">
      <c r="AF122" s="243">
        <f>SUM(N122,Q122,T122,W122,Z122,AC122)</f>
        <v>0</v>
      </c>
    </row>
    <row r="125" spans="21:32">
      <c r="U125" s="243">
        <f>SUM(S125,T125)</f>
        <v>0</v>
      </c>
    </row>
    <row r="168" spans="11:29">
      <c r="V168" s="243">
        <v>28</v>
      </c>
      <c r="W168" s="243">
        <v>21</v>
      </c>
      <c r="Y168" s="243">
        <v>24</v>
      </c>
      <c r="Z168" s="243">
        <v>34</v>
      </c>
      <c r="AC168" s="243">
        <v>21</v>
      </c>
    </row>
    <row r="170" spans="11:29">
      <c r="K170" s="2"/>
    </row>
  </sheetData>
  <mergeCells count="45">
    <mergeCell ref="A3:A5"/>
    <mergeCell ref="B3:B5"/>
    <mergeCell ref="C3:O3"/>
    <mergeCell ref="P3:Q4"/>
    <mergeCell ref="C4:L4"/>
    <mergeCell ref="M4:M5"/>
    <mergeCell ref="N4:N5"/>
    <mergeCell ref="O4:O5"/>
    <mergeCell ref="A15:A17"/>
    <mergeCell ref="B15:B17"/>
    <mergeCell ref="C15:AG15"/>
    <mergeCell ref="AH15:AM15"/>
    <mergeCell ref="AN15:AS15"/>
    <mergeCell ref="C16:E16"/>
    <mergeCell ref="F16:H16"/>
    <mergeCell ref="I16:K16"/>
    <mergeCell ref="L16:N16"/>
    <mergeCell ref="O16:Q16"/>
    <mergeCell ref="R16:T16"/>
    <mergeCell ref="U16:W16"/>
    <mergeCell ref="X16:Z16"/>
    <mergeCell ref="AA16:AC16"/>
    <mergeCell ref="AD16:AG16"/>
    <mergeCell ref="AF25:AG25"/>
    <mergeCell ref="AK16:AM16"/>
    <mergeCell ref="AN16:AP16"/>
    <mergeCell ref="AQ16:AS16"/>
    <mergeCell ref="AF17:AG17"/>
    <mergeCell ref="AF18:AG18"/>
    <mergeCell ref="AF19:AG19"/>
    <mergeCell ref="AH16:AJ16"/>
    <mergeCell ref="AF20:AG20"/>
    <mergeCell ref="AF21:AG21"/>
    <mergeCell ref="AF22:AG22"/>
    <mergeCell ref="AF23:AG23"/>
    <mergeCell ref="AF24:AG24"/>
    <mergeCell ref="AK28:AM29"/>
    <mergeCell ref="O29:P29"/>
    <mergeCell ref="A38:B38"/>
    <mergeCell ref="A28:A30"/>
    <mergeCell ref="B28:B30"/>
    <mergeCell ref="C28:N29"/>
    <mergeCell ref="O28:Y28"/>
    <mergeCell ref="Z28:AB29"/>
    <mergeCell ref="AC28:AE28"/>
  </mergeCells>
  <phoneticPr fontId="4"/>
  <pageMargins left="0.70866141732283472" right="0.70866141732283472" top="0.43307086614173229" bottom="0.43307086614173229" header="0.31496062992125984" footer="0.31496062992125984"/>
  <pageSetup paperSize="9" scale="97" fitToWidth="2" fitToHeight="0" pageOrder="overThenDown" orientation="portrait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170"/>
  <sheetViews>
    <sheetView view="pageBreakPreview" zoomScaleNormal="100" zoomScaleSheetLayoutView="100" workbookViewId="0">
      <pane ySplit="5" topLeftCell="A6" activePane="bottomLeft" state="frozen"/>
      <selection activeCell="AL27" sqref="AL27"/>
      <selection pane="bottomLeft" activeCell="AL27" sqref="AL27"/>
    </sheetView>
  </sheetViews>
  <sheetFormatPr defaultColWidth="9" defaultRowHeight="13.2"/>
  <cols>
    <col min="1" max="2" width="9" style="5" customWidth="1"/>
    <col min="3" max="3" width="7.33203125" style="5" customWidth="1"/>
    <col min="4" max="4" width="9.88671875" style="5" customWidth="1"/>
    <col min="5" max="15" width="4.77734375" style="5" customWidth="1"/>
    <col min="16" max="16" width="5.6640625" style="5" customWidth="1"/>
    <col min="17" max="17" width="4.77734375" style="5" customWidth="1"/>
    <col min="18" max="18" width="9" style="152"/>
    <col min="19" max="16384" width="9" style="5"/>
  </cols>
  <sheetData>
    <row r="1" spans="1:20" ht="14.4">
      <c r="A1" s="14" t="s">
        <v>62</v>
      </c>
      <c r="B1" s="14"/>
    </row>
    <row r="2" spans="1:20" ht="15" customHeight="1" thickBot="1">
      <c r="A2" s="5" t="s">
        <v>322</v>
      </c>
    </row>
    <row r="3" spans="1:20" ht="15" customHeight="1">
      <c r="A3" s="109"/>
      <c r="B3" s="153"/>
      <c r="C3" s="110"/>
      <c r="D3" s="110"/>
      <c r="E3" s="21" t="s">
        <v>51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54" t="s">
        <v>63</v>
      </c>
    </row>
    <row r="4" spans="1:20" ht="15" customHeight="1">
      <c r="A4" s="2103" t="s">
        <v>0</v>
      </c>
      <c r="B4" s="2104"/>
      <c r="C4" s="1018" t="s">
        <v>64</v>
      </c>
      <c r="D4" s="1018" t="s">
        <v>65</v>
      </c>
      <c r="E4" s="2105" t="s">
        <v>66</v>
      </c>
      <c r="F4" s="2075"/>
      <c r="G4" s="2076"/>
      <c r="H4" s="2074" t="s">
        <v>67</v>
      </c>
      <c r="I4" s="2075"/>
      <c r="J4" s="2076"/>
      <c r="K4" s="2074" t="s">
        <v>68</v>
      </c>
      <c r="L4" s="2075"/>
      <c r="M4" s="2076"/>
      <c r="N4" s="2074" t="s">
        <v>69</v>
      </c>
      <c r="O4" s="2075"/>
      <c r="P4" s="2111"/>
      <c r="Q4" s="155" t="s">
        <v>70</v>
      </c>
    </row>
    <row r="5" spans="1:20" ht="15" customHeight="1" thickBot="1">
      <c r="A5" s="112"/>
      <c r="B5" s="156"/>
      <c r="C5" s="113"/>
      <c r="D5" s="113"/>
      <c r="E5" s="1029" t="s">
        <v>9</v>
      </c>
      <c r="F5" s="7" t="s">
        <v>10</v>
      </c>
      <c r="G5" s="86" t="s">
        <v>11</v>
      </c>
      <c r="H5" s="8" t="s">
        <v>9</v>
      </c>
      <c r="I5" s="7" t="s">
        <v>10</v>
      </c>
      <c r="J5" s="86" t="s">
        <v>11</v>
      </c>
      <c r="K5" s="8" t="s">
        <v>9</v>
      </c>
      <c r="L5" s="7" t="s">
        <v>10</v>
      </c>
      <c r="M5" s="86" t="s">
        <v>11</v>
      </c>
      <c r="N5" s="8" t="s">
        <v>9</v>
      </c>
      <c r="O5" s="7" t="s">
        <v>10</v>
      </c>
      <c r="P5" s="86" t="s">
        <v>11</v>
      </c>
      <c r="Q5" s="157" t="s">
        <v>71</v>
      </c>
    </row>
    <row r="6" spans="1:20" s="9" customFormat="1" ht="14.25" customHeight="1">
      <c r="A6" s="2109" t="s">
        <v>72</v>
      </c>
      <c r="B6" s="2110"/>
      <c r="C6" s="99" t="s">
        <v>52</v>
      </c>
      <c r="D6" s="151"/>
      <c r="E6" s="1307">
        <v>120</v>
      </c>
      <c r="F6" s="1308">
        <v>74</v>
      </c>
      <c r="G6" s="1309">
        <f>E6+F6</f>
        <v>194</v>
      </c>
      <c r="H6" s="1307">
        <v>89</v>
      </c>
      <c r="I6" s="1308">
        <v>75</v>
      </c>
      <c r="J6" s="1309">
        <f>H6+I6</f>
        <v>164</v>
      </c>
      <c r="K6" s="1307">
        <v>135</v>
      </c>
      <c r="L6" s="1308">
        <v>62</v>
      </c>
      <c r="M6" s="1309">
        <f>K6+L6</f>
        <v>197</v>
      </c>
      <c r="N6" s="1310">
        <f t="shared" ref="N6:O20" si="0">SUM(E6,H6,K6)</f>
        <v>344</v>
      </c>
      <c r="O6" s="1311">
        <f t="shared" si="0"/>
        <v>211</v>
      </c>
      <c r="P6" s="1312">
        <f>N6+O6</f>
        <v>555</v>
      </c>
      <c r="Q6" s="1313">
        <v>17</v>
      </c>
      <c r="R6" s="152"/>
    </row>
    <row r="7" spans="1:20" s="9" customFormat="1" ht="14.25" customHeight="1">
      <c r="A7" s="2081" t="s">
        <v>73</v>
      </c>
      <c r="B7" s="2082"/>
      <c r="C7" s="99" t="s">
        <v>52</v>
      </c>
      <c r="D7" s="151"/>
      <c r="E7" s="1307">
        <v>121</v>
      </c>
      <c r="F7" s="1308">
        <v>163</v>
      </c>
      <c r="G7" s="1309">
        <f>E7+F7</f>
        <v>284</v>
      </c>
      <c r="H7" s="1307">
        <v>143</v>
      </c>
      <c r="I7" s="1308">
        <v>134</v>
      </c>
      <c r="J7" s="1309">
        <f>H7+I7</f>
        <v>277</v>
      </c>
      <c r="K7" s="1307">
        <v>134</v>
      </c>
      <c r="L7" s="1308">
        <v>139</v>
      </c>
      <c r="M7" s="1309">
        <f t="shared" ref="M7" si="1">K7+L7</f>
        <v>273</v>
      </c>
      <c r="N7" s="1310">
        <f t="shared" si="0"/>
        <v>398</v>
      </c>
      <c r="O7" s="1311">
        <f t="shared" si="0"/>
        <v>436</v>
      </c>
      <c r="P7" s="1312">
        <f t="shared" ref="P7:P77" si="2">N7+O7</f>
        <v>834</v>
      </c>
      <c r="Q7" s="1313">
        <v>21</v>
      </c>
      <c r="R7" s="152"/>
    </row>
    <row r="8" spans="1:20" s="9" customFormat="1" ht="14.25" customHeight="1">
      <c r="A8" s="2083" t="s">
        <v>74</v>
      </c>
      <c r="B8" s="2084"/>
      <c r="C8" s="158" t="s">
        <v>52</v>
      </c>
      <c r="D8" s="1014"/>
      <c r="E8" s="1314">
        <v>114</v>
      </c>
      <c r="F8" s="1315">
        <v>126</v>
      </c>
      <c r="G8" s="1316">
        <f>E8+F8</f>
        <v>240</v>
      </c>
      <c r="H8" s="1314">
        <v>93</v>
      </c>
      <c r="I8" s="1315">
        <v>146</v>
      </c>
      <c r="J8" s="1316">
        <f>H8+I8</f>
        <v>239</v>
      </c>
      <c r="K8" s="1314">
        <v>99</v>
      </c>
      <c r="L8" s="1315">
        <v>134</v>
      </c>
      <c r="M8" s="1316">
        <f t="shared" ref="M8" si="3">K8+L8</f>
        <v>233</v>
      </c>
      <c r="N8" s="1317">
        <f>SUM(E8,H8,K8)</f>
        <v>306</v>
      </c>
      <c r="O8" s="1318">
        <f>SUM(F8,I8,L8)</f>
        <v>406</v>
      </c>
      <c r="P8" s="1319">
        <f t="shared" si="2"/>
        <v>712</v>
      </c>
      <c r="Q8" s="1320">
        <v>18</v>
      </c>
      <c r="R8" s="152"/>
      <c r="T8" s="381"/>
    </row>
    <row r="9" spans="1:20" s="9" customFormat="1" ht="14.25" customHeight="1">
      <c r="A9" s="2077"/>
      <c r="B9" s="2078"/>
      <c r="C9" s="159" t="s">
        <v>75</v>
      </c>
      <c r="D9" s="151"/>
      <c r="E9" s="1307">
        <v>4</v>
      </c>
      <c r="F9" s="1308">
        <v>32</v>
      </c>
      <c r="G9" s="1309">
        <f t="shared" ref="G9:G78" si="4">E9+F9</f>
        <v>36</v>
      </c>
      <c r="H9" s="1307">
        <v>6</v>
      </c>
      <c r="I9" s="1308">
        <v>32</v>
      </c>
      <c r="J9" s="1309">
        <f t="shared" ref="J9" si="5">H9+I9</f>
        <v>38</v>
      </c>
      <c r="K9" s="1307">
        <v>3</v>
      </c>
      <c r="L9" s="1308">
        <v>32</v>
      </c>
      <c r="M9" s="1309">
        <f t="shared" ref="M9" si="6">K9+L9</f>
        <v>35</v>
      </c>
      <c r="N9" s="1310">
        <f t="shared" si="0"/>
        <v>13</v>
      </c>
      <c r="O9" s="1311">
        <f t="shared" si="0"/>
        <v>96</v>
      </c>
      <c r="P9" s="1312">
        <f t="shared" si="2"/>
        <v>109</v>
      </c>
      <c r="Q9" s="1313">
        <v>3</v>
      </c>
      <c r="R9" s="152"/>
    </row>
    <row r="10" spans="1:20" s="9" customFormat="1" ht="14.25" customHeight="1">
      <c r="A10" s="2079"/>
      <c r="B10" s="2080"/>
      <c r="C10" s="160" t="s">
        <v>18</v>
      </c>
      <c r="D10" s="114"/>
      <c r="E10" s="1321">
        <f>SUM(E8:E9)</f>
        <v>118</v>
      </c>
      <c r="F10" s="1322">
        <f>SUM(F8:F9)</f>
        <v>158</v>
      </c>
      <c r="G10" s="1323">
        <f t="shared" si="4"/>
        <v>276</v>
      </c>
      <c r="H10" s="1321">
        <f>SUM(H8:H9)</f>
        <v>99</v>
      </c>
      <c r="I10" s="1322">
        <f>SUM(I8:I9)</f>
        <v>178</v>
      </c>
      <c r="J10" s="1323">
        <f t="shared" ref="J10" si="7">H10+I10</f>
        <v>277</v>
      </c>
      <c r="K10" s="1321">
        <f t="shared" ref="K10:L10" si="8">SUM(K8:K9)</f>
        <v>102</v>
      </c>
      <c r="L10" s="1322">
        <f t="shared" si="8"/>
        <v>166</v>
      </c>
      <c r="M10" s="1323">
        <f t="shared" ref="M10" si="9">K10+L10</f>
        <v>268</v>
      </c>
      <c r="N10" s="1321">
        <f t="shared" si="0"/>
        <v>319</v>
      </c>
      <c r="O10" s="1322">
        <f t="shared" si="0"/>
        <v>502</v>
      </c>
      <c r="P10" s="1324">
        <f t="shared" si="2"/>
        <v>821</v>
      </c>
      <c r="Q10" s="1325">
        <f>SUM(Q8:Q9)</f>
        <v>21</v>
      </c>
      <c r="R10" s="152"/>
    </row>
    <row r="11" spans="1:20" s="9" customFormat="1" ht="14.25" customHeight="1">
      <c r="A11" s="2083" t="s">
        <v>39</v>
      </c>
      <c r="B11" s="2084"/>
      <c r="C11" s="1030" t="s">
        <v>52</v>
      </c>
      <c r="D11" s="1014"/>
      <c r="E11" s="1314">
        <v>47</v>
      </c>
      <c r="F11" s="1315">
        <v>74</v>
      </c>
      <c r="G11" s="1316">
        <f t="shared" si="4"/>
        <v>121</v>
      </c>
      <c r="H11" s="1314">
        <v>32</v>
      </c>
      <c r="I11" s="1315">
        <v>84</v>
      </c>
      <c r="J11" s="1316">
        <f t="shared" ref="J11" si="10">H11+I11</f>
        <v>116</v>
      </c>
      <c r="K11" s="1314">
        <v>38</v>
      </c>
      <c r="L11" s="1315">
        <v>72</v>
      </c>
      <c r="M11" s="1316">
        <f t="shared" ref="M11" si="11">K11+L11</f>
        <v>110</v>
      </c>
      <c r="N11" s="1317">
        <f t="shared" si="0"/>
        <v>117</v>
      </c>
      <c r="O11" s="1318">
        <f t="shared" si="0"/>
        <v>230</v>
      </c>
      <c r="P11" s="1319">
        <f t="shared" si="2"/>
        <v>347</v>
      </c>
      <c r="Q11" s="1320">
        <v>9</v>
      </c>
      <c r="R11" s="152"/>
    </row>
    <row r="12" spans="1:20" s="9" customFormat="1" ht="14.25" customHeight="1">
      <c r="A12" s="2077"/>
      <c r="B12" s="2078"/>
      <c r="C12" s="159" t="s">
        <v>76</v>
      </c>
      <c r="D12" s="151"/>
      <c r="E12" s="1307">
        <v>66</v>
      </c>
      <c r="F12" s="1308">
        <v>54</v>
      </c>
      <c r="G12" s="1309">
        <f>E12+F12</f>
        <v>120</v>
      </c>
      <c r="H12" s="1307">
        <v>71</v>
      </c>
      <c r="I12" s="1308">
        <v>45</v>
      </c>
      <c r="J12" s="1309">
        <f t="shared" ref="J12" si="12">H12+I12</f>
        <v>116</v>
      </c>
      <c r="K12" s="1307">
        <v>79</v>
      </c>
      <c r="L12" s="1308">
        <v>35</v>
      </c>
      <c r="M12" s="1309">
        <f t="shared" ref="M12" si="13">K12+L12</f>
        <v>114</v>
      </c>
      <c r="N12" s="1310">
        <f t="shared" si="0"/>
        <v>216</v>
      </c>
      <c r="O12" s="1311">
        <f t="shared" si="0"/>
        <v>134</v>
      </c>
      <c r="P12" s="1312">
        <f t="shared" si="2"/>
        <v>350</v>
      </c>
      <c r="Q12" s="1313">
        <v>9</v>
      </c>
      <c r="R12" s="152"/>
    </row>
    <row r="13" spans="1:20" s="9" customFormat="1" ht="14.25" customHeight="1">
      <c r="A13" s="2079"/>
      <c r="B13" s="2080"/>
      <c r="C13" s="979" t="s">
        <v>11</v>
      </c>
      <c r="D13" s="983"/>
      <c r="E13" s="1310">
        <f t="shared" ref="E13:F13" si="14">SUM(E11:E12)</f>
        <v>113</v>
      </c>
      <c r="F13" s="1311">
        <f t="shared" si="14"/>
        <v>128</v>
      </c>
      <c r="G13" s="1326">
        <f t="shared" si="4"/>
        <v>241</v>
      </c>
      <c r="H13" s="1310">
        <f t="shared" ref="H13:I13" si="15">SUM(H11:H12)</f>
        <v>103</v>
      </c>
      <c r="I13" s="1311">
        <f t="shared" si="15"/>
        <v>129</v>
      </c>
      <c r="J13" s="1327">
        <f t="shared" ref="J13" si="16">H13+I13</f>
        <v>232</v>
      </c>
      <c r="K13" s="1328">
        <f t="shared" ref="K13:L13" si="17">SUM(K11:K12)</f>
        <v>117</v>
      </c>
      <c r="L13" s="1322">
        <f t="shared" si="17"/>
        <v>107</v>
      </c>
      <c r="M13" s="1323">
        <f t="shared" ref="M13" si="18">K13+L13</f>
        <v>224</v>
      </c>
      <c r="N13" s="1310">
        <f>SUM(E13,H13,K13)</f>
        <v>333</v>
      </c>
      <c r="O13" s="1311">
        <f t="shared" si="0"/>
        <v>364</v>
      </c>
      <c r="P13" s="1312">
        <f t="shared" si="2"/>
        <v>697</v>
      </c>
      <c r="Q13" s="1329">
        <f>SUM(Q11:Q12)</f>
        <v>18</v>
      </c>
    </row>
    <row r="14" spans="1:20" s="9" customFormat="1" ht="14.25" customHeight="1">
      <c r="A14" s="2081" t="s">
        <v>40</v>
      </c>
      <c r="B14" s="2082"/>
      <c r="C14" s="99" t="s">
        <v>52</v>
      </c>
      <c r="D14" s="151"/>
      <c r="E14" s="1307">
        <v>110</v>
      </c>
      <c r="F14" s="1308">
        <v>130</v>
      </c>
      <c r="G14" s="1309">
        <f t="shared" si="4"/>
        <v>240</v>
      </c>
      <c r="H14" s="1307">
        <v>125</v>
      </c>
      <c r="I14" s="1308">
        <v>113</v>
      </c>
      <c r="J14" s="1309">
        <f t="shared" ref="J14" si="19">H14+I14</f>
        <v>238</v>
      </c>
      <c r="K14" s="1307">
        <v>125</v>
      </c>
      <c r="L14" s="1308">
        <v>107</v>
      </c>
      <c r="M14" s="1309">
        <f t="shared" ref="M14" si="20">K14+L14</f>
        <v>232</v>
      </c>
      <c r="N14" s="1310">
        <f t="shared" si="0"/>
        <v>360</v>
      </c>
      <c r="O14" s="1311">
        <f t="shared" si="0"/>
        <v>350</v>
      </c>
      <c r="P14" s="1312">
        <f t="shared" si="2"/>
        <v>710</v>
      </c>
      <c r="Q14" s="1313">
        <v>18</v>
      </c>
      <c r="R14" s="152"/>
    </row>
    <row r="15" spans="1:20" s="9" customFormat="1" ht="14.25" customHeight="1">
      <c r="A15" s="2081" t="s">
        <v>77</v>
      </c>
      <c r="B15" s="2082"/>
      <c r="C15" s="99" t="s">
        <v>52</v>
      </c>
      <c r="D15" s="151"/>
      <c r="E15" s="1307">
        <v>65</v>
      </c>
      <c r="F15" s="1308">
        <v>96</v>
      </c>
      <c r="G15" s="1309">
        <f t="shared" si="4"/>
        <v>161</v>
      </c>
      <c r="H15" s="1307">
        <v>85</v>
      </c>
      <c r="I15" s="1308">
        <v>72</v>
      </c>
      <c r="J15" s="1309">
        <f t="shared" ref="J15" si="21">H15+I15</f>
        <v>157</v>
      </c>
      <c r="K15" s="1307">
        <v>76</v>
      </c>
      <c r="L15" s="1308">
        <v>63</v>
      </c>
      <c r="M15" s="1309">
        <f t="shared" ref="M15" si="22">K15+L15</f>
        <v>139</v>
      </c>
      <c r="N15" s="1310">
        <f t="shared" si="0"/>
        <v>226</v>
      </c>
      <c r="O15" s="1311">
        <f t="shared" si="0"/>
        <v>231</v>
      </c>
      <c r="P15" s="1312">
        <f t="shared" si="2"/>
        <v>457</v>
      </c>
      <c r="Q15" s="1313">
        <v>12</v>
      </c>
      <c r="R15" s="152"/>
    </row>
    <row r="16" spans="1:20" s="9" customFormat="1" ht="14.25" customHeight="1">
      <c r="A16" s="2081" t="s">
        <v>13</v>
      </c>
      <c r="B16" s="2082"/>
      <c r="C16" s="99" t="s">
        <v>52</v>
      </c>
      <c r="D16" s="151"/>
      <c r="E16" s="1307">
        <v>114</v>
      </c>
      <c r="F16" s="1308">
        <v>127</v>
      </c>
      <c r="G16" s="1309">
        <f t="shared" si="4"/>
        <v>241</v>
      </c>
      <c r="H16" s="1307">
        <v>119</v>
      </c>
      <c r="I16" s="1308">
        <v>112</v>
      </c>
      <c r="J16" s="1309">
        <f t="shared" ref="J16" si="23">H16+I16</f>
        <v>231</v>
      </c>
      <c r="K16" s="1307">
        <v>119</v>
      </c>
      <c r="L16" s="1308">
        <v>111</v>
      </c>
      <c r="M16" s="1309">
        <f t="shared" ref="M16" si="24">K16+L16</f>
        <v>230</v>
      </c>
      <c r="N16" s="1310">
        <f t="shared" si="0"/>
        <v>352</v>
      </c>
      <c r="O16" s="1311">
        <f t="shared" si="0"/>
        <v>350</v>
      </c>
      <c r="P16" s="1312">
        <f t="shared" si="2"/>
        <v>702</v>
      </c>
      <c r="Q16" s="1313">
        <v>18</v>
      </c>
    </row>
    <row r="17" spans="1:18" s="9" customFormat="1" ht="14.25" customHeight="1">
      <c r="A17" s="2081" t="s">
        <v>14</v>
      </c>
      <c r="B17" s="2082"/>
      <c r="C17" s="99" t="s">
        <v>52</v>
      </c>
      <c r="D17" s="151"/>
      <c r="E17" s="1307">
        <v>63</v>
      </c>
      <c r="F17" s="1308">
        <v>78</v>
      </c>
      <c r="G17" s="1326">
        <f t="shared" si="4"/>
        <v>141</v>
      </c>
      <c r="H17" s="1307">
        <v>88</v>
      </c>
      <c r="I17" s="1308">
        <v>97</v>
      </c>
      <c r="J17" s="1309">
        <f t="shared" ref="J17" si="25">H17+I17</f>
        <v>185</v>
      </c>
      <c r="K17" s="1307">
        <v>66</v>
      </c>
      <c r="L17" s="1308">
        <v>82</v>
      </c>
      <c r="M17" s="1309">
        <f t="shared" ref="M17" si="26">K17+L17</f>
        <v>148</v>
      </c>
      <c r="N17" s="1310">
        <f t="shared" si="0"/>
        <v>217</v>
      </c>
      <c r="O17" s="1311">
        <f t="shared" si="0"/>
        <v>257</v>
      </c>
      <c r="P17" s="1312">
        <f t="shared" si="2"/>
        <v>474</v>
      </c>
      <c r="Q17" s="1313">
        <v>15</v>
      </c>
      <c r="R17" s="152"/>
    </row>
    <row r="18" spans="1:18" s="9" customFormat="1" ht="14.25" customHeight="1">
      <c r="A18" s="2081" t="s">
        <v>78</v>
      </c>
      <c r="B18" s="2082"/>
      <c r="C18" s="99" t="s">
        <v>52</v>
      </c>
      <c r="D18" s="151"/>
      <c r="E18" s="1307">
        <v>129</v>
      </c>
      <c r="F18" s="1308">
        <v>115</v>
      </c>
      <c r="G18" s="1330">
        <f t="shared" si="4"/>
        <v>244</v>
      </c>
      <c r="H18" s="1307">
        <v>122</v>
      </c>
      <c r="I18" s="1308">
        <v>107</v>
      </c>
      <c r="J18" s="1309">
        <f t="shared" ref="J18" si="27">H18+I18</f>
        <v>229</v>
      </c>
      <c r="K18" s="1307">
        <v>106</v>
      </c>
      <c r="L18" s="1308">
        <v>121</v>
      </c>
      <c r="M18" s="1309">
        <f t="shared" ref="M18" si="28">K18+L18</f>
        <v>227</v>
      </c>
      <c r="N18" s="1310">
        <f t="shared" si="0"/>
        <v>357</v>
      </c>
      <c r="O18" s="1311">
        <f t="shared" si="0"/>
        <v>343</v>
      </c>
      <c r="P18" s="1312">
        <f t="shared" si="2"/>
        <v>700</v>
      </c>
      <c r="Q18" s="1313">
        <v>18</v>
      </c>
    </row>
    <row r="19" spans="1:18" s="9" customFormat="1" ht="14.25" customHeight="1">
      <c r="A19" s="161" t="s">
        <v>79</v>
      </c>
      <c r="B19" s="162" t="s">
        <v>80</v>
      </c>
      <c r="C19" s="163" t="s">
        <v>81</v>
      </c>
      <c r="D19" s="127"/>
      <c r="E19" s="1331">
        <v>74</v>
      </c>
      <c r="F19" s="1332">
        <v>63</v>
      </c>
      <c r="G19" s="1326">
        <f t="shared" si="4"/>
        <v>137</v>
      </c>
      <c r="H19" s="1333">
        <v>80</v>
      </c>
      <c r="I19" s="1332">
        <v>76</v>
      </c>
      <c r="J19" s="1323">
        <f t="shared" ref="J19" si="29">H19+I19</f>
        <v>156</v>
      </c>
      <c r="K19" s="1333">
        <v>69</v>
      </c>
      <c r="L19" s="1332">
        <v>86</v>
      </c>
      <c r="M19" s="1323">
        <f t="shared" ref="M19" si="30">K19+L19</f>
        <v>155</v>
      </c>
      <c r="N19" s="1328">
        <f t="shared" si="0"/>
        <v>223</v>
      </c>
      <c r="O19" s="1322">
        <f t="shared" si="0"/>
        <v>225</v>
      </c>
      <c r="P19" s="1334">
        <f t="shared" si="2"/>
        <v>448</v>
      </c>
      <c r="Q19" s="1335">
        <v>12</v>
      </c>
    </row>
    <row r="20" spans="1:18" s="9" customFormat="1" ht="14.25" customHeight="1">
      <c r="A20" s="999"/>
      <c r="B20" s="164" t="s">
        <v>82</v>
      </c>
      <c r="C20" s="1030" t="s">
        <v>83</v>
      </c>
      <c r="D20" s="96" t="s">
        <v>83</v>
      </c>
      <c r="E20" s="1336">
        <v>14</v>
      </c>
      <c r="F20" s="1315">
        <v>26</v>
      </c>
      <c r="G20" s="1337">
        <f t="shared" si="4"/>
        <v>40</v>
      </c>
      <c r="H20" s="1314">
        <v>16</v>
      </c>
      <c r="I20" s="1315">
        <v>24</v>
      </c>
      <c r="J20" s="1337">
        <f t="shared" ref="J20" si="31">H20+I20</f>
        <v>40</v>
      </c>
      <c r="K20" s="1338">
        <v>16</v>
      </c>
      <c r="L20" s="1315">
        <v>22</v>
      </c>
      <c r="M20" s="1337">
        <f t="shared" ref="M20" si="32">K20+L20</f>
        <v>38</v>
      </c>
      <c r="N20" s="1339">
        <f t="shared" si="0"/>
        <v>46</v>
      </c>
      <c r="O20" s="1318">
        <f t="shared" si="0"/>
        <v>72</v>
      </c>
      <c r="P20" s="1319">
        <f t="shared" si="2"/>
        <v>118</v>
      </c>
      <c r="Q20" s="1340">
        <v>3</v>
      </c>
    </row>
    <row r="21" spans="1:18" s="9" customFormat="1" ht="14.25" customHeight="1">
      <c r="A21" s="999"/>
      <c r="B21" s="164"/>
      <c r="C21" s="158" t="s">
        <v>84</v>
      </c>
      <c r="D21" s="151" t="s">
        <v>85</v>
      </c>
      <c r="E21" s="1307">
        <v>9</v>
      </c>
      <c r="F21" s="1308">
        <v>31</v>
      </c>
      <c r="G21" s="1330">
        <f t="shared" si="4"/>
        <v>40</v>
      </c>
      <c r="H21" s="1307">
        <v>7</v>
      </c>
      <c r="I21" s="1308">
        <v>31</v>
      </c>
      <c r="J21" s="1309">
        <f t="shared" ref="J21" si="33">H21+I21</f>
        <v>38</v>
      </c>
      <c r="K21" s="1307">
        <v>19</v>
      </c>
      <c r="L21" s="1308">
        <v>20</v>
      </c>
      <c r="M21" s="1309">
        <f t="shared" ref="M21" si="34">K21+L21</f>
        <v>39</v>
      </c>
      <c r="N21" s="1310">
        <f t="shared" ref="N21:O85" si="35">SUM(E21,H21,K21)</f>
        <v>35</v>
      </c>
      <c r="O21" s="1311">
        <f t="shared" si="35"/>
        <v>82</v>
      </c>
      <c r="P21" s="1341">
        <f t="shared" si="2"/>
        <v>117</v>
      </c>
      <c r="Q21" s="1342">
        <v>3</v>
      </c>
    </row>
    <row r="22" spans="1:18" s="9" customFormat="1" ht="14.25" customHeight="1">
      <c r="A22" s="985"/>
      <c r="B22" s="165"/>
      <c r="C22" s="159"/>
      <c r="D22" s="151" t="s">
        <v>54</v>
      </c>
      <c r="E22" s="1310">
        <f>SUM(E20:E21)</f>
        <v>23</v>
      </c>
      <c r="F22" s="1311">
        <f>SUM(F20:F21)</f>
        <v>57</v>
      </c>
      <c r="G22" s="1330">
        <f t="shared" ref="G22:Q22" si="36">SUM(G20:G21)</f>
        <v>80</v>
      </c>
      <c r="H22" s="1310">
        <f>SUM(H20:H21)</f>
        <v>23</v>
      </c>
      <c r="I22" s="1311">
        <f>SUM(I20:I21)</f>
        <v>55</v>
      </c>
      <c r="J22" s="1309">
        <f t="shared" ref="J22:M22" si="37">SUM(J20:J21)</f>
        <v>78</v>
      </c>
      <c r="K22" s="1310">
        <f t="shared" si="37"/>
        <v>35</v>
      </c>
      <c r="L22" s="1311">
        <f t="shared" si="37"/>
        <v>42</v>
      </c>
      <c r="M22" s="1309">
        <f t="shared" si="37"/>
        <v>77</v>
      </c>
      <c r="N22" s="1310">
        <f t="shared" si="36"/>
        <v>81</v>
      </c>
      <c r="O22" s="1311">
        <f t="shared" si="36"/>
        <v>154</v>
      </c>
      <c r="P22" s="1312">
        <f t="shared" si="36"/>
        <v>235</v>
      </c>
      <c r="Q22" s="1329">
        <f t="shared" si="36"/>
        <v>6</v>
      </c>
    </row>
    <row r="23" spans="1:18" s="9" customFormat="1" ht="14.25" customHeight="1">
      <c r="A23" s="987"/>
      <c r="B23" s="990"/>
      <c r="C23" s="99" t="s">
        <v>18</v>
      </c>
      <c r="D23" s="151"/>
      <c r="E23" s="1310">
        <f>E19+E22</f>
        <v>97</v>
      </c>
      <c r="F23" s="1311">
        <f>F19+F22</f>
        <v>120</v>
      </c>
      <c r="G23" s="1330">
        <f t="shared" ref="G23:P23" si="38">G19+G22</f>
        <v>217</v>
      </c>
      <c r="H23" s="1310">
        <f>H19+H22</f>
        <v>103</v>
      </c>
      <c r="I23" s="1311">
        <f>I19+I22</f>
        <v>131</v>
      </c>
      <c r="J23" s="1309">
        <f t="shared" ref="J23:M23" si="39">J19+J22</f>
        <v>234</v>
      </c>
      <c r="K23" s="1310">
        <f t="shared" si="39"/>
        <v>104</v>
      </c>
      <c r="L23" s="1311">
        <f t="shared" si="39"/>
        <v>128</v>
      </c>
      <c r="M23" s="1309">
        <f t="shared" si="39"/>
        <v>232</v>
      </c>
      <c r="N23" s="1310">
        <f t="shared" si="38"/>
        <v>304</v>
      </c>
      <c r="O23" s="1311">
        <f t="shared" si="38"/>
        <v>379</v>
      </c>
      <c r="P23" s="1312">
        <f t="shared" si="38"/>
        <v>683</v>
      </c>
      <c r="Q23" s="1329">
        <f>Q19+Q22</f>
        <v>18</v>
      </c>
    </row>
    <row r="24" spans="1:18" s="9" customFormat="1" ht="14.25" customHeight="1">
      <c r="A24" s="2081" t="s">
        <v>17</v>
      </c>
      <c r="B24" s="2082"/>
      <c r="C24" s="99" t="s">
        <v>52</v>
      </c>
      <c r="D24" s="151"/>
      <c r="E24" s="1307">
        <v>57</v>
      </c>
      <c r="F24" s="1308">
        <v>63</v>
      </c>
      <c r="G24" s="1330">
        <f>E24+F24</f>
        <v>120</v>
      </c>
      <c r="H24" s="1307">
        <v>52</v>
      </c>
      <c r="I24" s="1308">
        <v>55</v>
      </c>
      <c r="J24" s="1309">
        <f>H24+I24</f>
        <v>107</v>
      </c>
      <c r="K24" s="1307">
        <v>49</v>
      </c>
      <c r="L24" s="1308">
        <v>66</v>
      </c>
      <c r="M24" s="1309">
        <f>K24+L24</f>
        <v>115</v>
      </c>
      <c r="N24" s="1310">
        <f>SUM(E24,H24,K24)</f>
        <v>158</v>
      </c>
      <c r="O24" s="1311">
        <f>SUM(F24,I24,L24)</f>
        <v>184</v>
      </c>
      <c r="P24" s="1312">
        <f>N24+O24</f>
        <v>342</v>
      </c>
      <c r="Q24" s="1313">
        <v>9</v>
      </c>
    </row>
    <row r="25" spans="1:18" s="9" customFormat="1" ht="14.25" customHeight="1">
      <c r="A25" s="2081" t="s">
        <v>86</v>
      </c>
      <c r="B25" s="2082"/>
      <c r="C25" s="99" t="s">
        <v>52</v>
      </c>
      <c r="D25" s="151"/>
      <c r="E25" s="1307">
        <v>103</v>
      </c>
      <c r="F25" s="1308">
        <v>93</v>
      </c>
      <c r="G25" s="1330">
        <f t="shared" si="4"/>
        <v>196</v>
      </c>
      <c r="H25" s="1307">
        <v>101</v>
      </c>
      <c r="I25" s="1308">
        <v>95</v>
      </c>
      <c r="J25" s="1309">
        <f t="shared" ref="J25" si="40">H25+I25</f>
        <v>196</v>
      </c>
      <c r="K25" s="1307">
        <v>104</v>
      </c>
      <c r="L25" s="1308">
        <v>85</v>
      </c>
      <c r="M25" s="1309">
        <f t="shared" ref="M25" si="41">K25+L25</f>
        <v>189</v>
      </c>
      <c r="N25" s="1310">
        <f t="shared" si="35"/>
        <v>308</v>
      </c>
      <c r="O25" s="1311">
        <f t="shared" si="35"/>
        <v>273</v>
      </c>
      <c r="P25" s="1312">
        <f t="shared" si="2"/>
        <v>581</v>
      </c>
      <c r="Q25" s="1313">
        <v>15</v>
      </c>
    </row>
    <row r="26" spans="1:18" s="9" customFormat="1" ht="14.25" customHeight="1">
      <c r="A26" s="2081" t="s">
        <v>41</v>
      </c>
      <c r="B26" s="2082"/>
      <c r="C26" s="99" t="s">
        <v>52</v>
      </c>
      <c r="D26" s="151"/>
      <c r="E26" s="1307">
        <v>97</v>
      </c>
      <c r="F26" s="1308">
        <v>104</v>
      </c>
      <c r="G26" s="1330">
        <f t="shared" si="4"/>
        <v>201</v>
      </c>
      <c r="H26" s="1307">
        <v>81</v>
      </c>
      <c r="I26" s="1308">
        <v>121</v>
      </c>
      <c r="J26" s="1309">
        <f t="shared" ref="J26" si="42">H26+I26</f>
        <v>202</v>
      </c>
      <c r="K26" s="1307">
        <v>115</v>
      </c>
      <c r="L26" s="1308">
        <v>79</v>
      </c>
      <c r="M26" s="1309">
        <f t="shared" ref="M26" si="43">K26+L26</f>
        <v>194</v>
      </c>
      <c r="N26" s="1310">
        <f t="shared" si="35"/>
        <v>293</v>
      </c>
      <c r="O26" s="1311">
        <f t="shared" si="35"/>
        <v>304</v>
      </c>
      <c r="P26" s="1312">
        <f t="shared" si="2"/>
        <v>597</v>
      </c>
      <c r="Q26" s="1313">
        <v>15</v>
      </c>
    </row>
    <row r="27" spans="1:18" s="9" customFormat="1" ht="14.25" customHeight="1">
      <c r="A27" s="2081" t="s">
        <v>12</v>
      </c>
      <c r="B27" s="2082"/>
      <c r="C27" s="99" t="s">
        <v>52</v>
      </c>
      <c r="D27" s="151"/>
      <c r="E27" s="1307">
        <v>52</v>
      </c>
      <c r="F27" s="1308">
        <v>28</v>
      </c>
      <c r="G27" s="1330">
        <f t="shared" si="4"/>
        <v>80</v>
      </c>
      <c r="H27" s="1307">
        <v>38</v>
      </c>
      <c r="I27" s="1308">
        <v>27</v>
      </c>
      <c r="J27" s="1309">
        <f t="shared" ref="J27" si="44">H27+I27</f>
        <v>65</v>
      </c>
      <c r="K27" s="1307">
        <v>28</v>
      </c>
      <c r="L27" s="1308">
        <v>35</v>
      </c>
      <c r="M27" s="1309">
        <f t="shared" ref="M27" si="45">K27+L27</f>
        <v>63</v>
      </c>
      <c r="N27" s="1310">
        <f t="shared" si="35"/>
        <v>118</v>
      </c>
      <c r="O27" s="1311">
        <f t="shared" si="35"/>
        <v>90</v>
      </c>
      <c r="P27" s="1312">
        <f t="shared" si="2"/>
        <v>208</v>
      </c>
      <c r="Q27" s="1313">
        <v>6</v>
      </c>
    </row>
    <row r="28" spans="1:18" s="9" customFormat="1" ht="14.25" customHeight="1">
      <c r="A28" s="161" t="s">
        <v>87</v>
      </c>
      <c r="B28" s="166" t="s">
        <v>88</v>
      </c>
      <c r="C28" s="163" t="s">
        <v>81</v>
      </c>
      <c r="D28" s="127"/>
      <c r="E28" s="1331">
        <v>44</v>
      </c>
      <c r="F28" s="1332">
        <v>62</v>
      </c>
      <c r="G28" s="1326">
        <f t="shared" si="4"/>
        <v>106</v>
      </c>
      <c r="H28" s="1333">
        <v>59</v>
      </c>
      <c r="I28" s="1332">
        <v>58</v>
      </c>
      <c r="J28" s="1323">
        <f t="shared" ref="J28" si="46">H28+I28</f>
        <v>117</v>
      </c>
      <c r="K28" s="1333">
        <v>54</v>
      </c>
      <c r="L28" s="1332">
        <v>58</v>
      </c>
      <c r="M28" s="1323">
        <f t="shared" ref="M28" si="47">K28+L28</f>
        <v>112</v>
      </c>
      <c r="N28" s="1321">
        <f t="shared" si="35"/>
        <v>157</v>
      </c>
      <c r="O28" s="1322">
        <f t="shared" si="35"/>
        <v>178</v>
      </c>
      <c r="P28" s="1324">
        <f t="shared" si="2"/>
        <v>335</v>
      </c>
      <c r="Q28" s="1335">
        <v>9</v>
      </c>
    </row>
    <row r="29" spans="1:18" s="9" customFormat="1" ht="14.25" customHeight="1">
      <c r="A29" s="999"/>
      <c r="B29" s="167" t="s">
        <v>89</v>
      </c>
      <c r="C29" s="1030" t="s">
        <v>83</v>
      </c>
      <c r="D29" s="96" t="s">
        <v>83</v>
      </c>
      <c r="E29" s="2072">
        <v>27</v>
      </c>
      <c r="F29" s="2070">
        <v>38</v>
      </c>
      <c r="G29" s="2107">
        <f t="shared" si="4"/>
        <v>65</v>
      </c>
      <c r="H29" s="1343">
        <v>13</v>
      </c>
      <c r="I29" s="1344">
        <v>25</v>
      </c>
      <c r="J29" s="1345">
        <f t="shared" ref="J29:J30" si="48">H29+I29</f>
        <v>38</v>
      </c>
      <c r="K29" s="1314">
        <v>14</v>
      </c>
      <c r="L29" s="1315">
        <v>15</v>
      </c>
      <c r="M29" s="1316">
        <f t="shared" ref="M29" si="49">K29+L29</f>
        <v>29</v>
      </c>
      <c r="N29" s="1317">
        <f>SUM(E29,H29,K29)</f>
        <v>54</v>
      </c>
      <c r="O29" s="1318">
        <f>SUM(F29,I29,L29)</f>
        <v>78</v>
      </c>
      <c r="P29" s="1319">
        <f>N29+O29</f>
        <v>132</v>
      </c>
      <c r="Q29" s="1340">
        <v>4</v>
      </c>
    </row>
    <row r="30" spans="1:18" s="9" customFormat="1" ht="14.25" customHeight="1">
      <c r="A30" s="999"/>
      <c r="B30" s="164"/>
      <c r="C30" s="1030"/>
      <c r="D30" s="168" t="s">
        <v>90</v>
      </c>
      <c r="E30" s="2106"/>
      <c r="F30" s="2113"/>
      <c r="G30" s="2112"/>
      <c r="H30" s="1346">
        <v>20</v>
      </c>
      <c r="I30" s="1347">
        <v>8</v>
      </c>
      <c r="J30" s="1348">
        <f t="shared" si="48"/>
        <v>28</v>
      </c>
      <c r="K30" s="1307">
        <v>12</v>
      </c>
      <c r="L30" s="1308">
        <v>13</v>
      </c>
      <c r="M30" s="1309">
        <f t="shared" ref="M30" si="50">K30+L30</f>
        <v>25</v>
      </c>
      <c r="N30" s="1310">
        <f>SUM(E30,H30,K30)</f>
        <v>32</v>
      </c>
      <c r="O30" s="1311">
        <f t="shared" si="35"/>
        <v>21</v>
      </c>
      <c r="P30" s="1312">
        <f t="shared" si="2"/>
        <v>53</v>
      </c>
      <c r="Q30" s="1342">
        <v>2</v>
      </c>
    </row>
    <row r="31" spans="1:18" s="9" customFormat="1" ht="14.25" customHeight="1">
      <c r="A31" s="985"/>
      <c r="B31" s="165"/>
      <c r="C31" s="159"/>
      <c r="D31" s="168" t="s">
        <v>336</v>
      </c>
      <c r="E31" s="1310">
        <f>SUM(E29:E30)</f>
        <v>27</v>
      </c>
      <c r="F31" s="1311">
        <f t="shared" ref="F31:Q31" si="51">SUM(F29:F30)</f>
        <v>38</v>
      </c>
      <c r="G31" s="1309">
        <f t="shared" si="51"/>
        <v>65</v>
      </c>
      <c r="H31" s="1310">
        <f>SUM(H29:H30)</f>
        <v>33</v>
      </c>
      <c r="I31" s="1311">
        <f t="shared" ref="I31:M31" si="52">SUM(I29:I30)</f>
        <v>33</v>
      </c>
      <c r="J31" s="1326">
        <f t="shared" si="52"/>
        <v>66</v>
      </c>
      <c r="K31" s="1310">
        <f t="shared" si="52"/>
        <v>26</v>
      </c>
      <c r="L31" s="1311">
        <f t="shared" si="52"/>
        <v>28</v>
      </c>
      <c r="M31" s="1309">
        <f t="shared" si="52"/>
        <v>54</v>
      </c>
      <c r="N31" s="1310">
        <f t="shared" si="51"/>
        <v>86</v>
      </c>
      <c r="O31" s="1311">
        <f t="shared" si="51"/>
        <v>99</v>
      </c>
      <c r="P31" s="1312">
        <f t="shared" si="51"/>
        <v>185</v>
      </c>
      <c r="Q31" s="1329">
        <f t="shared" si="51"/>
        <v>6</v>
      </c>
    </row>
    <row r="32" spans="1:18" s="9" customFormat="1" ht="14.25" customHeight="1">
      <c r="A32" s="987"/>
      <c r="B32" s="988"/>
      <c r="C32" s="99" t="s">
        <v>18</v>
      </c>
      <c r="D32" s="151"/>
      <c r="E32" s="1310">
        <f>E28+E31</f>
        <v>71</v>
      </c>
      <c r="F32" s="1311">
        <f t="shared" ref="F32:P32" si="53">F28+F31</f>
        <v>100</v>
      </c>
      <c r="G32" s="1309">
        <f t="shared" si="53"/>
        <v>171</v>
      </c>
      <c r="H32" s="1310">
        <f>H28+H31</f>
        <v>92</v>
      </c>
      <c r="I32" s="1311">
        <f t="shared" ref="I32:M32" si="54">I28+I31</f>
        <v>91</v>
      </c>
      <c r="J32" s="1309">
        <f t="shared" si="54"/>
        <v>183</v>
      </c>
      <c r="K32" s="1310">
        <f t="shared" si="54"/>
        <v>80</v>
      </c>
      <c r="L32" s="1311">
        <f t="shared" si="54"/>
        <v>86</v>
      </c>
      <c r="M32" s="1309">
        <f t="shared" si="54"/>
        <v>166</v>
      </c>
      <c r="N32" s="1310">
        <f t="shared" si="53"/>
        <v>243</v>
      </c>
      <c r="O32" s="1311">
        <f t="shared" si="53"/>
        <v>277</v>
      </c>
      <c r="P32" s="1312">
        <f t="shared" si="53"/>
        <v>520</v>
      </c>
      <c r="Q32" s="1329">
        <f>Q28+Q31</f>
        <v>15</v>
      </c>
    </row>
    <row r="33" spans="1:17" s="9" customFormat="1" ht="14.25" customHeight="1">
      <c r="A33" s="2081" t="s">
        <v>91</v>
      </c>
      <c r="B33" s="2082"/>
      <c r="C33" s="99" t="s">
        <v>52</v>
      </c>
      <c r="D33" s="151"/>
      <c r="E33" s="1307">
        <v>37</v>
      </c>
      <c r="F33" s="1308">
        <v>24</v>
      </c>
      <c r="G33" s="1309">
        <f>E33+F33</f>
        <v>61</v>
      </c>
      <c r="H33" s="1307">
        <v>43</v>
      </c>
      <c r="I33" s="1308">
        <v>23</v>
      </c>
      <c r="J33" s="1309">
        <f>H33+I33</f>
        <v>66</v>
      </c>
      <c r="K33" s="1307">
        <v>43</v>
      </c>
      <c r="L33" s="1308">
        <v>15</v>
      </c>
      <c r="M33" s="1309">
        <f t="shared" ref="M33" si="55">K33+L33</f>
        <v>58</v>
      </c>
      <c r="N33" s="1310">
        <f t="shared" si="35"/>
        <v>123</v>
      </c>
      <c r="O33" s="1311">
        <f t="shared" si="35"/>
        <v>62</v>
      </c>
      <c r="P33" s="1312">
        <f t="shared" si="2"/>
        <v>185</v>
      </c>
      <c r="Q33" s="1313">
        <v>6</v>
      </c>
    </row>
    <row r="34" spans="1:17" s="9" customFormat="1" ht="14.25" customHeight="1">
      <c r="A34" s="2083" t="s">
        <v>92</v>
      </c>
      <c r="B34" s="2084"/>
      <c r="C34" s="158" t="s">
        <v>93</v>
      </c>
      <c r="D34" s="95" t="s">
        <v>94</v>
      </c>
      <c r="E34" s="1349">
        <v>18</v>
      </c>
      <c r="F34" s="1350">
        <v>22</v>
      </c>
      <c r="G34" s="1351">
        <f t="shared" si="4"/>
        <v>40</v>
      </c>
      <c r="H34" s="1349">
        <v>12</v>
      </c>
      <c r="I34" s="1350">
        <v>27</v>
      </c>
      <c r="J34" s="1351">
        <f t="shared" ref="J34" si="56">H34+I34</f>
        <v>39</v>
      </c>
      <c r="K34" s="1349">
        <v>15</v>
      </c>
      <c r="L34" s="1350">
        <v>23</v>
      </c>
      <c r="M34" s="1351">
        <f t="shared" ref="M34" si="57">K34+L34</f>
        <v>38</v>
      </c>
      <c r="N34" s="1352">
        <f>SUM(E34,H34,K34)</f>
        <v>45</v>
      </c>
      <c r="O34" s="1353">
        <f t="shared" si="35"/>
        <v>72</v>
      </c>
      <c r="P34" s="1354">
        <f t="shared" si="2"/>
        <v>117</v>
      </c>
      <c r="Q34" s="1355">
        <v>3</v>
      </c>
    </row>
    <row r="35" spans="1:17" s="9" customFormat="1" ht="14.25" customHeight="1">
      <c r="A35" s="2077"/>
      <c r="B35" s="2078"/>
      <c r="C35" s="158"/>
      <c r="D35" s="97" t="s">
        <v>95</v>
      </c>
      <c r="E35" s="1307">
        <v>25</v>
      </c>
      <c r="F35" s="1308">
        <v>15</v>
      </c>
      <c r="G35" s="1309">
        <f t="shared" si="4"/>
        <v>40</v>
      </c>
      <c r="H35" s="1307">
        <v>24</v>
      </c>
      <c r="I35" s="1308">
        <v>15</v>
      </c>
      <c r="J35" s="1309">
        <f t="shared" ref="J35" si="58">H35+I35</f>
        <v>39</v>
      </c>
      <c r="K35" s="1307">
        <v>18</v>
      </c>
      <c r="L35" s="1308">
        <v>19</v>
      </c>
      <c r="M35" s="1309">
        <f>K35+L35</f>
        <v>37</v>
      </c>
      <c r="N35" s="1310">
        <f>SUM(E35,H35,K35)</f>
        <v>67</v>
      </c>
      <c r="O35" s="1311">
        <f>SUM(F35,I35,L35)</f>
        <v>49</v>
      </c>
      <c r="P35" s="1312">
        <f>N35+O35</f>
        <v>116</v>
      </c>
      <c r="Q35" s="1340">
        <v>3</v>
      </c>
    </row>
    <row r="36" spans="1:17" s="9" customFormat="1" ht="14.25" customHeight="1">
      <c r="A36" s="2077"/>
      <c r="B36" s="2078"/>
      <c r="C36" s="1030"/>
      <c r="D36" s="151" t="s">
        <v>11</v>
      </c>
      <c r="E36" s="1310">
        <f>SUM(E34:E35)</f>
        <v>43</v>
      </c>
      <c r="F36" s="1311">
        <f t="shared" ref="F36:Q36" si="59">SUM(F34:F35)</f>
        <v>37</v>
      </c>
      <c r="G36" s="1309">
        <f t="shared" si="59"/>
        <v>80</v>
      </c>
      <c r="H36" s="1310">
        <f>SUM(H34:H35)</f>
        <v>36</v>
      </c>
      <c r="I36" s="1311">
        <f t="shared" ref="I36:M36" si="60">SUM(I34:I35)</f>
        <v>42</v>
      </c>
      <c r="J36" s="1309">
        <f t="shared" si="60"/>
        <v>78</v>
      </c>
      <c r="K36" s="1310">
        <f t="shared" si="60"/>
        <v>33</v>
      </c>
      <c r="L36" s="1311">
        <f t="shared" si="60"/>
        <v>42</v>
      </c>
      <c r="M36" s="1309">
        <f t="shared" si="60"/>
        <v>75</v>
      </c>
      <c r="N36" s="1310">
        <f t="shared" si="59"/>
        <v>112</v>
      </c>
      <c r="O36" s="1311">
        <f t="shared" si="59"/>
        <v>121</v>
      </c>
      <c r="P36" s="1312">
        <f t="shared" si="59"/>
        <v>233</v>
      </c>
      <c r="Q36" s="1356">
        <f t="shared" si="59"/>
        <v>6</v>
      </c>
    </row>
    <row r="37" spans="1:17" s="9" customFormat="1" ht="14.25" customHeight="1">
      <c r="A37" s="2077"/>
      <c r="B37" s="2078"/>
      <c r="C37" s="159" t="s">
        <v>96</v>
      </c>
      <c r="D37" s="114" t="s">
        <v>97</v>
      </c>
      <c r="E37" s="1333">
        <v>1</v>
      </c>
      <c r="F37" s="1332">
        <v>39</v>
      </c>
      <c r="G37" s="1323">
        <f t="shared" si="4"/>
        <v>40</v>
      </c>
      <c r="H37" s="1333">
        <v>4</v>
      </c>
      <c r="I37" s="1332">
        <v>36</v>
      </c>
      <c r="J37" s="1323">
        <f t="shared" ref="J37" si="61">H37+I37</f>
        <v>40</v>
      </c>
      <c r="K37" s="1333">
        <v>2</v>
      </c>
      <c r="L37" s="1332">
        <v>30</v>
      </c>
      <c r="M37" s="1323">
        <f t="shared" ref="M37" si="62">K37+L37</f>
        <v>32</v>
      </c>
      <c r="N37" s="1321">
        <f t="shared" si="35"/>
        <v>7</v>
      </c>
      <c r="O37" s="1322">
        <f t="shared" si="35"/>
        <v>105</v>
      </c>
      <c r="P37" s="1324">
        <f t="shared" si="2"/>
        <v>112</v>
      </c>
      <c r="Q37" s="1342">
        <v>3</v>
      </c>
    </row>
    <row r="38" spans="1:17" s="9" customFormat="1" ht="14.25" customHeight="1">
      <c r="A38" s="2079"/>
      <c r="B38" s="2080"/>
      <c r="C38" s="979" t="s">
        <v>11</v>
      </c>
      <c r="D38" s="169"/>
      <c r="E38" s="1310">
        <f>E36+E37</f>
        <v>44</v>
      </c>
      <c r="F38" s="1311">
        <f>F36+F37</f>
        <v>76</v>
      </c>
      <c r="G38" s="1309">
        <f t="shared" si="4"/>
        <v>120</v>
      </c>
      <c r="H38" s="1310">
        <f>H36+H37</f>
        <v>40</v>
      </c>
      <c r="I38" s="1311">
        <f>I36+I37</f>
        <v>78</v>
      </c>
      <c r="J38" s="1309">
        <f t="shared" ref="J38" si="63">H38+I38</f>
        <v>118</v>
      </c>
      <c r="K38" s="1310">
        <f t="shared" ref="K38:L38" si="64">K36+K37</f>
        <v>35</v>
      </c>
      <c r="L38" s="1311">
        <f t="shared" si="64"/>
        <v>72</v>
      </c>
      <c r="M38" s="1309">
        <f t="shared" ref="M38" si="65">K38+L38</f>
        <v>107</v>
      </c>
      <c r="N38" s="1310">
        <f t="shared" si="35"/>
        <v>119</v>
      </c>
      <c r="O38" s="1311">
        <f t="shared" si="35"/>
        <v>226</v>
      </c>
      <c r="P38" s="1312">
        <f t="shared" si="2"/>
        <v>345</v>
      </c>
      <c r="Q38" s="1329">
        <f>Q36+Q37</f>
        <v>9</v>
      </c>
    </row>
    <row r="39" spans="1:17" s="9" customFormat="1" ht="14.25" customHeight="1">
      <c r="A39" s="989" t="s">
        <v>329</v>
      </c>
      <c r="B39" s="170" t="s">
        <v>331</v>
      </c>
      <c r="C39" s="171" t="s">
        <v>332</v>
      </c>
      <c r="D39" s="140" t="s">
        <v>333</v>
      </c>
      <c r="E39" s="1349">
        <v>9</v>
      </c>
      <c r="F39" s="1350">
        <v>31</v>
      </c>
      <c r="G39" s="1351">
        <f>E39+F39</f>
        <v>40</v>
      </c>
      <c r="H39" s="1349">
        <v>19</v>
      </c>
      <c r="I39" s="1350">
        <v>20</v>
      </c>
      <c r="J39" s="1351">
        <f>H39+I39</f>
        <v>39</v>
      </c>
      <c r="K39" s="1349">
        <v>16</v>
      </c>
      <c r="L39" s="1350">
        <v>24</v>
      </c>
      <c r="M39" s="1351">
        <f>K39+L39</f>
        <v>40</v>
      </c>
      <c r="N39" s="1352">
        <f>SUM(E39,H39,K39)</f>
        <v>44</v>
      </c>
      <c r="O39" s="1353">
        <f>SUM(F39,I39,L39)</f>
        <v>75</v>
      </c>
      <c r="P39" s="1354">
        <f>N39+O39</f>
        <v>119</v>
      </c>
      <c r="Q39" s="1357">
        <v>3</v>
      </c>
    </row>
    <row r="40" spans="1:17" s="9" customFormat="1" ht="14.25" customHeight="1">
      <c r="A40" s="985"/>
      <c r="B40" s="167"/>
      <c r="C40" s="1030"/>
      <c r="D40" s="1014" t="s">
        <v>334</v>
      </c>
      <c r="E40" s="1314">
        <v>20</v>
      </c>
      <c r="F40" s="1315">
        <v>0</v>
      </c>
      <c r="G40" s="1316">
        <f>E40+F40</f>
        <v>20</v>
      </c>
      <c r="H40" s="1314">
        <v>23</v>
      </c>
      <c r="I40" s="1315">
        <v>2</v>
      </c>
      <c r="J40" s="1316">
        <f>H40+I40</f>
        <v>25</v>
      </c>
      <c r="K40" s="1314">
        <v>23</v>
      </c>
      <c r="L40" s="1315">
        <v>0</v>
      </c>
      <c r="M40" s="1316">
        <f>K40+L40</f>
        <v>23</v>
      </c>
      <c r="N40" s="1317">
        <f t="shared" ref="N40:N41" si="66">SUM(E40,H40,K40)</f>
        <v>66</v>
      </c>
      <c r="O40" s="1318">
        <f t="shared" ref="O40:O41" si="67">SUM(F40,I40,L40)</f>
        <v>2</v>
      </c>
      <c r="P40" s="1319">
        <f t="shared" ref="P40:P41" si="68">N40+O40</f>
        <v>68</v>
      </c>
      <c r="Q40" s="1320">
        <v>3</v>
      </c>
    </row>
    <row r="41" spans="1:17" s="9" customFormat="1" ht="14.25" customHeight="1">
      <c r="A41" s="172"/>
      <c r="B41" s="167"/>
      <c r="C41" s="1030"/>
      <c r="D41" s="993" t="s">
        <v>335</v>
      </c>
      <c r="E41" s="1314">
        <v>6</v>
      </c>
      <c r="F41" s="1315">
        <v>34</v>
      </c>
      <c r="G41" s="1316">
        <f>E41+F41</f>
        <v>40</v>
      </c>
      <c r="H41" s="1314">
        <v>4</v>
      </c>
      <c r="I41" s="1315">
        <v>36</v>
      </c>
      <c r="J41" s="1316">
        <f>H41+I41</f>
        <v>40</v>
      </c>
      <c r="K41" s="1314">
        <v>8</v>
      </c>
      <c r="L41" s="1315">
        <v>32</v>
      </c>
      <c r="M41" s="1316">
        <f>K41+L41</f>
        <v>40</v>
      </c>
      <c r="N41" s="1317">
        <f t="shared" si="66"/>
        <v>18</v>
      </c>
      <c r="O41" s="1318">
        <f t="shared" si="67"/>
        <v>102</v>
      </c>
      <c r="P41" s="1319">
        <f t="shared" si="68"/>
        <v>120</v>
      </c>
      <c r="Q41" s="1320">
        <v>3</v>
      </c>
    </row>
    <row r="42" spans="1:17" s="9" customFormat="1" ht="14.25" customHeight="1">
      <c r="A42" s="172"/>
      <c r="B42" s="173"/>
      <c r="C42" s="174"/>
      <c r="D42" s="175" t="s">
        <v>336</v>
      </c>
      <c r="E42" s="1358">
        <f>SUM(E39:E41)</f>
        <v>35</v>
      </c>
      <c r="F42" s="1359">
        <f t="shared" ref="F42:Q42" si="69">SUM(F39:F41)</f>
        <v>65</v>
      </c>
      <c r="G42" s="1360">
        <f t="shared" si="69"/>
        <v>100</v>
      </c>
      <c r="H42" s="1358">
        <f>SUM(H39:H41)</f>
        <v>46</v>
      </c>
      <c r="I42" s="1359">
        <f t="shared" ref="I42:M42" si="70">SUM(I39:I41)</f>
        <v>58</v>
      </c>
      <c r="J42" s="1360">
        <f t="shared" si="70"/>
        <v>104</v>
      </c>
      <c r="K42" s="1358">
        <f t="shared" si="70"/>
        <v>47</v>
      </c>
      <c r="L42" s="1359">
        <f t="shared" si="70"/>
        <v>56</v>
      </c>
      <c r="M42" s="1360">
        <f t="shared" si="70"/>
        <v>103</v>
      </c>
      <c r="N42" s="1358">
        <f t="shared" si="69"/>
        <v>128</v>
      </c>
      <c r="O42" s="1359">
        <f t="shared" si="69"/>
        <v>179</v>
      </c>
      <c r="P42" s="1361">
        <f t="shared" si="69"/>
        <v>307</v>
      </c>
      <c r="Q42" s="1362">
        <f t="shared" si="69"/>
        <v>9</v>
      </c>
    </row>
    <row r="43" spans="1:17" s="9" customFormat="1" ht="14.25" customHeight="1">
      <c r="A43" s="172"/>
      <c r="B43" s="167" t="s">
        <v>339</v>
      </c>
      <c r="C43" s="1030" t="s">
        <v>337</v>
      </c>
      <c r="D43" s="1014" t="s">
        <v>337</v>
      </c>
      <c r="E43" s="1314">
        <v>13</v>
      </c>
      <c r="F43" s="1315">
        <v>22</v>
      </c>
      <c r="G43" s="1316">
        <f>E43+F43</f>
        <v>35</v>
      </c>
      <c r="H43" s="1314">
        <v>14</v>
      </c>
      <c r="I43" s="1315">
        <v>26</v>
      </c>
      <c r="J43" s="1316">
        <f>H43+I43</f>
        <v>40</v>
      </c>
      <c r="K43" s="1314">
        <v>11</v>
      </c>
      <c r="L43" s="1315">
        <v>27</v>
      </c>
      <c r="M43" s="1316">
        <f>K43+L43</f>
        <v>38</v>
      </c>
      <c r="N43" s="1317">
        <f>SUM(E43,H43,K43)</f>
        <v>38</v>
      </c>
      <c r="O43" s="1318">
        <f>SUM(F43,I43,L43)</f>
        <v>75</v>
      </c>
      <c r="P43" s="1319">
        <f>N43+O43</f>
        <v>113</v>
      </c>
      <c r="Q43" s="1320">
        <v>3</v>
      </c>
    </row>
    <row r="44" spans="1:17" s="9" customFormat="1" ht="14.25" customHeight="1">
      <c r="A44" s="172"/>
      <c r="B44" s="167"/>
      <c r="C44" s="1030"/>
      <c r="D44" s="1014" t="s">
        <v>338</v>
      </c>
      <c r="E44" s="1314">
        <v>28</v>
      </c>
      <c r="F44" s="1315">
        <v>9</v>
      </c>
      <c r="G44" s="1316">
        <f>E44+F44</f>
        <v>37</v>
      </c>
      <c r="H44" s="1314">
        <v>16</v>
      </c>
      <c r="I44" s="1315">
        <v>17</v>
      </c>
      <c r="J44" s="1316">
        <f>H44+I44</f>
        <v>33</v>
      </c>
      <c r="K44" s="1314">
        <v>23</v>
      </c>
      <c r="L44" s="1315">
        <v>16</v>
      </c>
      <c r="M44" s="1316">
        <f>K44+L44</f>
        <v>39</v>
      </c>
      <c r="N44" s="1317">
        <f>SUM(E44,H44,K44)</f>
        <v>67</v>
      </c>
      <c r="O44" s="1318">
        <f>SUM(F44,I44,L44)</f>
        <v>42</v>
      </c>
      <c r="P44" s="1319">
        <f>N44+O44</f>
        <v>109</v>
      </c>
      <c r="Q44" s="1320">
        <v>3</v>
      </c>
    </row>
    <row r="45" spans="1:17" s="9" customFormat="1" ht="14.25" customHeight="1">
      <c r="A45" s="985"/>
      <c r="B45" s="179"/>
      <c r="C45" s="159"/>
      <c r="D45" s="127" t="s">
        <v>54</v>
      </c>
      <c r="E45" s="1321">
        <f>SUM(E43:E44)</f>
        <v>41</v>
      </c>
      <c r="F45" s="1322">
        <f t="shared" ref="F45:Q45" si="71">SUM(F43:F44)</f>
        <v>31</v>
      </c>
      <c r="G45" s="1323">
        <f t="shared" si="71"/>
        <v>72</v>
      </c>
      <c r="H45" s="1321">
        <f>SUM(H43:H44)</f>
        <v>30</v>
      </c>
      <c r="I45" s="1322">
        <f t="shared" ref="I45:M45" si="72">SUM(I43:I44)</f>
        <v>43</v>
      </c>
      <c r="J45" s="1323">
        <f t="shared" si="72"/>
        <v>73</v>
      </c>
      <c r="K45" s="1321">
        <f t="shared" si="72"/>
        <v>34</v>
      </c>
      <c r="L45" s="1322">
        <f t="shared" si="72"/>
        <v>43</v>
      </c>
      <c r="M45" s="1323">
        <f t="shared" si="72"/>
        <v>77</v>
      </c>
      <c r="N45" s="1321">
        <f t="shared" si="71"/>
        <v>105</v>
      </c>
      <c r="O45" s="1322">
        <f t="shared" si="71"/>
        <v>117</v>
      </c>
      <c r="P45" s="1324">
        <f t="shared" si="71"/>
        <v>222</v>
      </c>
      <c r="Q45" s="1325">
        <f t="shared" si="71"/>
        <v>6</v>
      </c>
    </row>
    <row r="46" spans="1:17" s="9" customFormat="1" ht="14.25" customHeight="1">
      <c r="A46" s="985"/>
      <c r="B46" s="180"/>
      <c r="C46" s="181" t="s">
        <v>330</v>
      </c>
      <c r="D46" s="983"/>
      <c r="E46" s="1310">
        <f>E42+E45</f>
        <v>76</v>
      </c>
      <c r="F46" s="1311">
        <f t="shared" ref="F46:Q46" si="73">F42+F45</f>
        <v>96</v>
      </c>
      <c r="G46" s="1309">
        <f t="shared" si="73"/>
        <v>172</v>
      </c>
      <c r="H46" s="1310">
        <f>H42+H45</f>
        <v>76</v>
      </c>
      <c r="I46" s="1311">
        <f t="shared" ref="I46:M46" si="74">I42+I45</f>
        <v>101</v>
      </c>
      <c r="J46" s="1309">
        <f t="shared" si="74"/>
        <v>177</v>
      </c>
      <c r="K46" s="1310">
        <f t="shared" si="74"/>
        <v>81</v>
      </c>
      <c r="L46" s="1311">
        <f t="shared" si="74"/>
        <v>99</v>
      </c>
      <c r="M46" s="1309">
        <f t="shared" si="74"/>
        <v>180</v>
      </c>
      <c r="N46" s="1310">
        <f t="shared" si="73"/>
        <v>233</v>
      </c>
      <c r="O46" s="1311">
        <f t="shared" si="73"/>
        <v>296</v>
      </c>
      <c r="P46" s="1312">
        <f t="shared" si="73"/>
        <v>529</v>
      </c>
      <c r="Q46" s="1329">
        <f t="shared" si="73"/>
        <v>15</v>
      </c>
    </row>
    <row r="47" spans="1:17" s="9" customFormat="1" ht="14.25" customHeight="1">
      <c r="A47" s="2083" t="s">
        <v>98</v>
      </c>
      <c r="B47" s="2084"/>
      <c r="C47" s="158" t="s">
        <v>93</v>
      </c>
      <c r="D47" s="1014" t="s">
        <v>99</v>
      </c>
      <c r="E47" s="1314">
        <v>15</v>
      </c>
      <c r="F47" s="1315">
        <v>16</v>
      </c>
      <c r="G47" s="1316">
        <f t="shared" si="4"/>
        <v>31</v>
      </c>
      <c r="H47" s="1314">
        <v>22</v>
      </c>
      <c r="I47" s="1315">
        <v>9</v>
      </c>
      <c r="J47" s="1316">
        <f t="shared" ref="J47:J50" si="75">H47+I47</f>
        <v>31</v>
      </c>
      <c r="K47" s="1314">
        <v>15</v>
      </c>
      <c r="L47" s="1315">
        <v>10</v>
      </c>
      <c r="M47" s="1316">
        <f t="shared" ref="M47:M99" si="76">K47+L47</f>
        <v>25</v>
      </c>
      <c r="N47" s="1317">
        <f t="shared" si="35"/>
        <v>52</v>
      </c>
      <c r="O47" s="1318">
        <f t="shared" si="35"/>
        <v>35</v>
      </c>
      <c r="P47" s="1319">
        <f t="shared" si="2"/>
        <v>87</v>
      </c>
      <c r="Q47" s="1320">
        <v>3</v>
      </c>
    </row>
    <row r="48" spans="1:17" s="9" customFormat="1" ht="14.25" customHeight="1">
      <c r="A48" s="2077"/>
      <c r="B48" s="2078"/>
      <c r="C48" s="158"/>
      <c r="D48" s="1014" t="s">
        <v>827</v>
      </c>
      <c r="E48" s="1314">
        <v>12</v>
      </c>
      <c r="F48" s="1315">
        <v>22</v>
      </c>
      <c r="G48" s="1316">
        <f t="shared" si="4"/>
        <v>34</v>
      </c>
      <c r="H48" s="1314">
        <v>6</v>
      </c>
      <c r="I48" s="1315">
        <v>28</v>
      </c>
      <c r="J48" s="1316">
        <f t="shared" si="75"/>
        <v>34</v>
      </c>
      <c r="K48" s="1314">
        <v>11</v>
      </c>
      <c r="L48" s="1315">
        <v>16</v>
      </c>
      <c r="M48" s="1316">
        <f t="shared" si="76"/>
        <v>27</v>
      </c>
      <c r="N48" s="1317">
        <f t="shared" si="35"/>
        <v>29</v>
      </c>
      <c r="O48" s="1318">
        <f t="shared" si="35"/>
        <v>66</v>
      </c>
      <c r="P48" s="1319">
        <f t="shared" si="2"/>
        <v>95</v>
      </c>
      <c r="Q48" s="1320">
        <v>3</v>
      </c>
    </row>
    <row r="49" spans="1:19" s="9" customFormat="1" ht="14.25" customHeight="1">
      <c r="A49" s="2077"/>
      <c r="B49" s="2077"/>
      <c r="C49" s="159"/>
      <c r="D49" s="182" t="s">
        <v>828</v>
      </c>
      <c r="E49" s="1307">
        <v>27</v>
      </c>
      <c r="F49" s="1308">
        <v>1</v>
      </c>
      <c r="G49" s="1309">
        <f t="shared" si="4"/>
        <v>28</v>
      </c>
      <c r="H49" s="1307">
        <v>20</v>
      </c>
      <c r="I49" s="1308">
        <v>0</v>
      </c>
      <c r="J49" s="1309">
        <f t="shared" si="75"/>
        <v>20</v>
      </c>
      <c r="K49" s="1307">
        <v>20</v>
      </c>
      <c r="L49" s="1308">
        <v>0</v>
      </c>
      <c r="M49" s="1309">
        <f t="shared" si="76"/>
        <v>20</v>
      </c>
      <c r="N49" s="1310">
        <f t="shared" si="35"/>
        <v>67</v>
      </c>
      <c r="O49" s="1311">
        <f t="shared" si="35"/>
        <v>1</v>
      </c>
      <c r="P49" s="1312">
        <f t="shared" si="2"/>
        <v>68</v>
      </c>
      <c r="Q49" s="1313">
        <v>3</v>
      </c>
    </row>
    <row r="50" spans="1:19" s="9" customFormat="1" ht="14.25" customHeight="1">
      <c r="A50" s="2079"/>
      <c r="B50" s="2080"/>
      <c r="C50" s="979" t="s">
        <v>11</v>
      </c>
      <c r="D50" s="983"/>
      <c r="E50" s="1310">
        <f>SUM(E47:E49)</f>
        <v>54</v>
      </c>
      <c r="F50" s="1311">
        <f>SUM(F47:F49)</f>
        <v>39</v>
      </c>
      <c r="G50" s="1309">
        <f t="shared" si="4"/>
        <v>93</v>
      </c>
      <c r="H50" s="1310">
        <f>SUM(H47:H49)</f>
        <v>48</v>
      </c>
      <c r="I50" s="1311">
        <f>SUM(I47:I49)</f>
        <v>37</v>
      </c>
      <c r="J50" s="1309">
        <f t="shared" si="75"/>
        <v>85</v>
      </c>
      <c r="K50" s="1310">
        <f>SUM(K47:K49)</f>
        <v>46</v>
      </c>
      <c r="L50" s="1311">
        <f>SUM(L47:L49)</f>
        <v>26</v>
      </c>
      <c r="M50" s="1309">
        <f t="shared" si="76"/>
        <v>72</v>
      </c>
      <c r="N50" s="1310">
        <f t="shared" si="35"/>
        <v>148</v>
      </c>
      <c r="O50" s="1311">
        <f t="shared" si="35"/>
        <v>102</v>
      </c>
      <c r="P50" s="1312">
        <f t="shared" si="2"/>
        <v>250</v>
      </c>
      <c r="Q50" s="1329">
        <f>SUM(Q47:Q49)</f>
        <v>9</v>
      </c>
    </row>
    <row r="51" spans="1:19" s="9" customFormat="1" ht="14.25" customHeight="1">
      <c r="A51" s="2083" t="s">
        <v>100</v>
      </c>
      <c r="B51" s="2084"/>
      <c r="C51" s="158" t="s">
        <v>93</v>
      </c>
      <c r="D51" s="183" t="s">
        <v>101</v>
      </c>
      <c r="E51" s="1314">
        <v>36</v>
      </c>
      <c r="F51" s="1315">
        <v>4</v>
      </c>
      <c r="G51" s="1316">
        <f>E51+F51</f>
        <v>40</v>
      </c>
      <c r="H51" s="1314">
        <v>33</v>
      </c>
      <c r="I51" s="1315">
        <v>7</v>
      </c>
      <c r="J51" s="1316">
        <f>H51+I51</f>
        <v>40</v>
      </c>
      <c r="K51" s="1314">
        <v>35</v>
      </c>
      <c r="L51" s="1315">
        <v>4</v>
      </c>
      <c r="M51" s="1316">
        <f t="shared" si="76"/>
        <v>39</v>
      </c>
      <c r="N51" s="1317">
        <f>SUM(E51,H51,K51)</f>
        <v>104</v>
      </c>
      <c r="O51" s="1318">
        <f t="shared" si="35"/>
        <v>15</v>
      </c>
      <c r="P51" s="1319">
        <f t="shared" si="2"/>
        <v>119</v>
      </c>
      <c r="Q51" s="1320">
        <v>3</v>
      </c>
    </row>
    <row r="52" spans="1:19" s="9" customFormat="1" ht="14.25" customHeight="1">
      <c r="A52" s="2077"/>
      <c r="B52" s="2078"/>
      <c r="C52" s="158"/>
      <c r="D52" s="183" t="s">
        <v>102</v>
      </c>
      <c r="E52" s="1314">
        <v>13</v>
      </c>
      <c r="F52" s="1315">
        <v>27</v>
      </c>
      <c r="G52" s="1316">
        <f t="shared" si="4"/>
        <v>40</v>
      </c>
      <c r="H52" s="1314">
        <v>8</v>
      </c>
      <c r="I52" s="1315">
        <v>32</v>
      </c>
      <c r="J52" s="1316">
        <f t="shared" ref="J52" si="77">H52+I52</f>
        <v>40</v>
      </c>
      <c r="K52" s="1314">
        <v>10</v>
      </c>
      <c r="L52" s="1315">
        <v>30</v>
      </c>
      <c r="M52" s="1316">
        <f t="shared" si="76"/>
        <v>40</v>
      </c>
      <c r="N52" s="1317">
        <f t="shared" si="35"/>
        <v>31</v>
      </c>
      <c r="O52" s="1318">
        <f t="shared" si="35"/>
        <v>89</v>
      </c>
      <c r="P52" s="1319">
        <f t="shared" si="2"/>
        <v>120</v>
      </c>
      <c r="Q52" s="1320">
        <v>3</v>
      </c>
    </row>
    <row r="53" spans="1:19" s="9" customFormat="1" ht="14.25" customHeight="1">
      <c r="A53" s="2077"/>
      <c r="B53" s="2078"/>
      <c r="C53" s="159"/>
      <c r="D53" s="151" t="s">
        <v>103</v>
      </c>
      <c r="E53" s="1307">
        <v>24</v>
      </c>
      <c r="F53" s="1308">
        <v>17</v>
      </c>
      <c r="G53" s="1309">
        <f>E53+F53</f>
        <v>41</v>
      </c>
      <c r="H53" s="1307">
        <v>22</v>
      </c>
      <c r="I53" s="1308">
        <v>16</v>
      </c>
      <c r="J53" s="1309">
        <f>H53+I53</f>
        <v>38</v>
      </c>
      <c r="K53" s="1307">
        <v>20</v>
      </c>
      <c r="L53" s="1308">
        <v>19</v>
      </c>
      <c r="M53" s="1309">
        <f>K53+L53</f>
        <v>39</v>
      </c>
      <c r="N53" s="1310">
        <f>SUM(E53,H53,K53)</f>
        <v>66</v>
      </c>
      <c r="O53" s="1311">
        <f>SUM(F53,I53,L53)</f>
        <v>52</v>
      </c>
      <c r="P53" s="1312">
        <f>N53+O53</f>
        <v>118</v>
      </c>
      <c r="Q53" s="1313">
        <v>3</v>
      </c>
    </row>
    <row r="54" spans="1:19" s="9" customFormat="1" ht="14.25" customHeight="1">
      <c r="A54" s="2079"/>
      <c r="B54" s="2080"/>
      <c r="C54" s="979" t="s">
        <v>11</v>
      </c>
      <c r="D54" s="983"/>
      <c r="E54" s="1310">
        <f>SUM(E51:E53)</f>
        <v>73</v>
      </c>
      <c r="F54" s="1311">
        <f>SUM(F51:F53)</f>
        <v>48</v>
      </c>
      <c r="G54" s="1309">
        <f t="shared" si="4"/>
        <v>121</v>
      </c>
      <c r="H54" s="1310">
        <f>SUM(H51:H53)</f>
        <v>63</v>
      </c>
      <c r="I54" s="1311">
        <f>SUM(I51:I53)</f>
        <v>55</v>
      </c>
      <c r="J54" s="1309">
        <f t="shared" ref="J54:J80" si="78">H54+I54</f>
        <v>118</v>
      </c>
      <c r="K54" s="1310">
        <f>SUM(K51:K53)</f>
        <v>65</v>
      </c>
      <c r="L54" s="1311">
        <f>SUM(L51:L53)</f>
        <v>53</v>
      </c>
      <c r="M54" s="1309">
        <f t="shared" si="76"/>
        <v>118</v>
      </c>
      <c r="N54" s="1310">
        <f t="shared" si="35"/>
        <v>201</v>
      </c>
      <c r="O54" s="1311">
        <f t="shared" si="35"/>
        <v>156</v>
      </c>
      <c r="P54" s="1312">
        <f t="shared" si="2"/>
        <v>357</v>
      </c>
      <c r="Q54" s="1329">
        <f>SUM(Q51:Q53)</f>
        <v>9</v>
      </c>
    </row>
    <row r="55" spans="1:19" s="9" customFormat="1" ht="14.25" customHeight="1">
      <c r="A55" s="2083" t="s">
        <v>104</v>
      </c>
      <c r="B55" s="2084"/>
      <c r="C55" s="158" t="s">
        <v>105</v>
      </c>
      <c r="D55" s="1014" t="s">
        <v>106</v>
      </c>
      <c r="E55" s="1314">
        <v>38</v>
      </c>
      <c r="F55" s="1315">
        <v>2</v>
      </c>
      <c r="G55" s="1316">
        <f t="shared" si="4"/>
        <v>40</v>
      </c>
      <c r="H55" s="1314">
        <v>40</v>
      </c>
      <c r="I55" s="1315">
        <v>0</v>
      </c>
      <c r="J55" s="1316">
        <f t="shared" si="78"/>
        <v>40</v>
      </c>
      <c r="K55" s="1314">
        <v>39</v>
      </c>
      <c r="L55" s="1315">
        <v>1</v>
      </c>
      <c r="M55" s="1316">
        <f t="shared" si="76"/>
        <v>40</v>
      </c>
      <c r="N55" s="1317">
        <f t="shared" si="35"/>
        <v>117</v>
      </c>
      <c r="O55" s="1318">
        <f t="shared" si="35"/>
        <v>3</v>
      </c>
      <c r="P55" s="1319">
        <f t="shared" si="2"/>
        <v>120</v>
      </c>
      <c r="Q55" s="1320">
        <v>3</v>
      </c>
    </row>
    <row r="56" spans="1:19" s="9" customFormat="1" ht="14.25" customHeight="1">
      <c r="A56" s="985"/>
      <c r="B56" s="986"/>
      <c r="C56" s="158"/>
      <c r="D56" s="1014" t="s">
        <v>353</v>
      </c>
      <c r="E56" s="1314">
        <v>40</v>
      </c>
      <c r="F56" s="1315">
        <v>0</v>
      </c>
      <c r="G56" s="1316">
        <f t="shared" si="4"/>
        <v>40</v>
      </c>
      <c r="H56" s="1314">
        <v>40</v>
      </c>
      <c r="I56" s="1315">
        <v>0</v>
      </c>
      <c r="J56" s="1316">
        <f t="shared" si="78"/>
        <v>40</v>
      </c>
      <c r="K56" s="1314">
        <v>40</v>
      </c>
      <c r="L56" s="1315">
        <v>0</v>
      </c>
      <c r="M56" s="1316">
        <f t="shared" si="76"/>
        <v>40</v>
      </c>
      <c r="N56" s="1317">
        <f t="shared" si="35"/>
        <v>120</v>
      </c>
      <c r="O56" s="1318">
        <f t="shared" si="35"/>
        <v>0</v>
      </c>
      <c r="P56" s="1319">
        <f t="shared" si="2"/>
        <v>120</v>
      </c>
      <c r="Q56" s="1320">
        <v>3</v>
      </c>
    </row>
    <row r="57" spans="1:19" s="9" customFormat="1" ht="14.25" customHeight="1">
      <c r="A57" s="985"/>
      <c r="B57" s="986"/>
      <c r="C57" s="158"/>
      <c r="D57" s="1014" t="s">
        <v>107</v>
      </c>
      <c r="E57" s="1314">
        <v>38</v>
      </c>
      <c r="F57" s="1315">
        <v>2</v>
      </c>
      <c r="G57" s="1316">
        <f t="shared" si="4"/>
        <v>40</v>
      </c>
      <c r="H57" s="1314">
        <v>38</v>
      </c>
      <c r="I57" s="1315">
        <v>2</v>
      </c>
      <c r="J57" s="1316">
        <f t="shared" si="78"/>
        <v>40</v>
      </c>
      <c r="K57" s="1314">
        <v>38</v>
      </c>
      <c r="L57" s="1315">
        <v>2</v>
      </c>
      <c r="M57" s="1316">
        <f t="shared" si="76"/>
        <v>40</v>
      </c>
      <c r="N57" s="1317">
        <f t="shared" ref="N57:N58" si="79">SUM(E57,H57,K57)</f>
        <v>114</v>
      </c>
      <c r="O57" s="1318">
        <f t="shared" ref="O57:O58" si="80">SUM(F57,I57,L57)</f>
        <v>6</v>
      </c>
      <c r="P57" s="1319">
        <f t="shared" ref="P57:P58" si="81">N57+O57</f>
        <v>120</v>
      </c>
      <c r="Q57" s="1320">
        <v>3</v>
      </c>
    </row>
    <row r="58" spans="1:19" s="9" customFormat="1" ht="14.25" customHeight="1">
      <c r="A58" s="985"/>
      <c r="B58" s="986"/>
      <c r="C58" s="158"/>
      <c r="D58" s="1014" t="s">
        <v>354</v>
      </c>
      <c r="E58" s="1314">
        <v>40</v>
      </c>
      <c r="F58" s="1315">
        <v>0</v>
      </c>
      <c r="G58" s="1316">
        <f t="shared" si="4"/>
        <v>40</v>
      </c>
      <c r="H58" s="1314">
        <v>35</v>
      </c>
      <c r="I58" s="1315">
        <v>2</v>
      </c>
      <c r="J58" s="1316">
        <f t="shared" si="78"/>
        <v>37</v>
      </c>
      <c r="K58" s="1314">
        <v>39</v>
      </c>
      <c r="L58" s="1315">
        <v>1</v>
      </c>
      <c r="M58" s="1316">
        <f t="shared" si="76"/>
        <v>40</v>
      </c>
      <c r="N58" s="1317">
        <f t="shared" si="79"/>
        <v>114</v>
      </c>
      <c r="O58" s="1318">
        <f t="shared" si="80"/>
        <v>3</v>
      </c>
      <c r="P58" s="1319">
        <f t="shared" si="81"/>
        <v>117</v>
      </c>
      <c r="Q58" s="1320">
        <v>3</v>
      </c>
    </row>
    <row r="59" spans="1:19" s="9" customFormat="1" ht="14.25" customHeight="1">
      <c r="A59" s="2077"/>
      <c r="B59" s="2078"/>
      <c r="C59" s="158"/>
      <c r="D59" s="1014" t="s">
        <v>355</v>
      </c>
      <c r="E59" s="1314">
        <v>34</v>
      </c>
      <c r="F59" s="1315">
        <v>6</v>
      </c>
      <c r="G59" s="1316">
        <f t="shared" si="4"/>
        <v>40</v>
      </c>
      <c r="H59" s="1314">
        <v>31</v>
      </c>
      <c r="I59" s="1315">
        <v>8</v>
      </c>
      <c r="J59" s="1316">
        <f t="shared" si="78"/>
        <v>39</v>
      </c>
      <c r="K59" s="1314">
        <v>27</v>
      </c>
      <c r="L59" s="1315">
        <v>13</v>
      </c>
      <c r="M59" s="1316">
        <f t="shared" si="76"/>
        <v>40</v>
      </c>
      <c r="N59" s="1317">
        <f t="shared" si="35"/>
        <v>92</v>
      </c>
      <c r="O59" s="1318">
        <f t="shared" si="35"/>
        <v>27</v>
      </c>
      <c r="P59" s="1319">
        <f t="shared" si="2"/>
        <v>119</v>
      </c>
      <c r="Q59" s="1320">
        <v>3</v>
      </c>
    </row>
    <row r="60" spans="1:19" s="9" customFormat="1" ht="14.25" customHeight="1">
      <c r="A60" s="2077"/>
      <c r="B60" s="2078"/>
      <c r="C60" s="159"/>
      <c r="D60" s="97" t="s">
        <v>356</v>
      </c>
      <c r="E60" s="1307">
        <v>29</v>
      </c>
      <c r="F60" s="1308">
        <v>11</v>
      </c>
      <c r="G60" s="1309">
        <f t="shared" si="4"/>
        <v>40</v>
      </c>
      <c r="H60" s="1307">
        <v>34</v>
      </c>
      <c r="I60" s="1308">
        <v>5</v>
      </c>
      <c r="J60" s="1309">
        <f t="shared" si="78"/>
        <v>39</v>
      </c>
      <c r="K60" s="1307">
        <v>34</v>
      </c>
      <c r="L60" s="1308">
        <v>6</v>
      </c>
      <c r="M60" s="1309">
        <f t="shared" si="76"/>
        <v>40</v>
      </c>
      <c r="N60" s="1310">
        <f t="shared" si="35"/>
        <v>97</v>
      </c>
      <c r="O60" s="1311">
        <f t="shared" si="35"/>
        <v>22</v>
      </c>
      <c r="P60" s="1312">
        <f t="shared" si="2"/>
        <v>119</v>
      </c>
      <c r="Q60" s="1313">
        <v>3</v>
      </c>
      <c r="S60" s="9" t="s">
        <v>847</v>
      </c>
    </row>
    <row r="61" spans="1:19" s="9" customFormat="1" ht="14.25" hidden="1" customHeight="1">
      <c r="A61" s="2077"/>
      <c r="B61" s="2078"/>
      <c r="C61" s="159"/>
      <c r="D61" s="151" t="s">
        <v>357</v>
      </c>
      <c r="E61" s="1307"/>
      <c r="F61" s="1308"/>
      <c r="G61" s="1309">
        <f t="shared" si="4"/>
        <v>0</v>
      </c>
      <c r="H61" s="1307">
        <v>0</v>
      </c>
      <c r="I61" s="1308">
        <v>0</v>
      </c>
      <c r="J61" s="1309">
        <f t="shared" si="78"/>
        <v>0</v>
      </c>
      <c r="K61" s="1307">
        <v>0</v>
      </c>
      <c r="L61" s="1308">
        <v>0</v>
      </c>
      <c r="M61" s="1309">
        <f t="shared" si="76"/>
        <v>0</v>
      </c>
      <c r="N61" s="1310">
        <f t="shared" si="35"/>
        <v>0</v>
      </c>
      <c r="O61" s="1311">
        <f t="shared" si="35"/>
        <v>0</v>
      </c>
      <c r="P61" s="1312">
        <f t="shared" si="2"/>
        <v>0</v>
      </c>
      <c r="Q61" s="1313">
        <v>0</v>
      </c>
    </row>
    <row r="62" spans="1:19" s="9" customFormat="1" ht="14.25" customHeight="1">
      <c r="A62" s="2079"/>
      <c r="B62" s="2080"/>
      <c r="C62" s="979" t="s">
        <v>11</v>
      </c>
      <c r="D62" s="983"/>
      <c r="E62" s="1310">
        <f>SUM(E55:E61)</f>
        <v>219</v>
      </c>
      <c r="F62" s="1311">
        <f>SUM(F55:F61)</f>
        <v>21</v>
      </c>
      <c r="G62" s="1309">
        <f t="shared" si="4"/>
        <v>240</v>
      </c>
      <c r="H62" s="1310">
        <f>SUM(H55:H61)</f>
        <v>218</v>
      </c>
      <c r="I62" s="1311">
        <f>SUM(I55:I61)</f>
        <v>17</v>
      </c>
      <c r="J62" s="1309">
        <f t="shared" si="78"/>
        <v>235</v>
      </c>
      <c r="K62" s="1310">
        <f>SUM(K55:K61)</f>
        <v>217</v>
      </c>
      <c r="L62" s="1311">
        <f>SUM(L55:L61)</f>
        <v>23</v>
      </c>
      <c r="M62" s="1309">
        <f t="shared" si="76"/>
        <v>240</v>
      </c>
      <c r="N62" s="1310">
        <f t="shared" si="35"/>
        <v>654</v>
      </c>
      <c r="O62" s="1311">
        <f t="shared" si="35"/>
        <v>61</v>
      </c>
      <c r="P62" s="1312">
        <f t="shared" si="2"/>
        <v>715</v>
      </c>
      <c r="Q62" s="1329">
        <f>SUM(Q55:Q61)</f>
        <v>18</v>
      </c>
    </row>
    <row r="63" spans="1:19" s="9" customFormat="1" ht="14.25" customHeight="1">
      <c r="A63" s="2083" t="s">
        <v>109</v>
      </c>
      <c r="B63" s="2084"/>
      <c r="C63" s="158" t="s">
        <v>105</v>
      </c>
      <c r="D63" s="1014" t="s">
        <v>106</v>
      </c>
      <c r="E63" s="1314">
        <v>39</v>
      </c>
      <c r="F63" s="1315">
        <v>2</v>
      </c>
      <c r="G63" s="1316">
        <f t="shared" si="4"/>
        <v>41</v>
      </c>
      <c r="H63" s="1314">
        <v>34</v>
      </c>
      <c r="I63" s="1315">
        <v>1</v>
      </c>
      <c r="J63" s="1316">
        <f t="shared" si="78"/>
        <v>35</v>
      </c>
      <c r="K63" s="1314">
        <v>39</v>
      </c>
      <c r="L63" s="1315">
        <v>0</v>
      </c>
      <c r="M63" s="1316">
        <f t="shared" si="76"/>
        <v>39</v>
      </c>
      <c r="N63" s="1317">
        <f t="shared" si="35"/>
        <v>112</v>
      </c>
      <c r="O63" s="1318">
        <f t="shared" si="35"/>
        <v>3</v>
      </c>
      <c r="P63" s="1319">
        <f t="shared" si="2"/>
        <v>115</v>
      </c>
      <c r="Q63" s="1320">
        <v>3</v>
      </c>
    </row>
    <row r="64" spans="1:19" s="9" customFormat="1" ht="14.25" customHeight="1">
      <c r="A64" s="2077"/>
      <c r="B64" s="2078"/>
      <c r="C64" s="158"/>
      <c r="D64" s="1014" t="s">
        <v>107</v>
      </c>
      <c r="E64" s="1314">
        <v>35</v>
      </c>
      <c r="F64" s="1315">
        <v>1</v>
      </c>
      <c r="G64" s="1316">
        <f t="shared" si="4"/>
        <v>36</v>
      </c>
      <c r="H64" s="1314">
        <v>40</v>
      </c>
      <c r="I64" s="1315">
        <v>0</v>
      </c>
      <c r="J64" s="1316">
        <f t="shared" si="78"/>
        <v>40</v>
      </c>
      <c r="K64" s="1314">
        <v>38</v>
      </c>
      <c r="L64" s="1315">
        <v>0</v>
      </c>
      <c r="M64" s="1316">
        <f t="shared" si="76"/>
        <v>38</v>
      </c>
      <c r="N64" s="1317">
        <f t="shared" si="35"/>
        <v>113</v>
      </c>
      <c r="O64" s="1318">
        <f t="shared" si="35"/>
        <v>1</v>
      </c>
      <c r="P64" s="1319">
        <f t="shared" si="2"/>
        <v>114</v>
      </c>
      <c r="Q64" s="1320">
        <v>3</v>
      </c>
    </row>
    <row r="65" spans="1:17" s="9" customFormat="1" ht="14.25" customHeight="1">
      <c r="A65" s="2077"/>
      <c r="B65" s="2078"/>
      <c r="C65" s="158"/>
      <c r="D65" s="1014" t="s">
        <v>108</v>
      </c>
      <c r="E65" s="1314">
        <v>26</v>
      </c>
      <c r="F65" s="1315">
        <v>13</v>
      </c>
      <c r="G65" s="1316">
        <f t="shared" si="4"/>
        <v>39</v>
      </c>
      <c r="H65" s="1314">
        <v>26</v>
      </c>
      <c r="I65" s="1315">
        <v>10</v>
      </c>
      <c r="J65" s="1316">
        <f t="shared" si="78"/>
        <v>36</v>
      </c>
      <c r="K65" s="1314">
        <v>22</v>
      </c>
      <c r="L65" s="1315">
        <v>12</v>
      </c>
      <c r="M65" s="1316">
        <f t="shared" si="76"/>
        <v>34</v>
      </c>
      <c r="N65" s="1317">
        <f t="shared" si="35"/>
        <v>74</v>
      </c>
      <c r="O65" s="1318">
        <f t="shared" si="35"/>
        <v>35</v>
      </c>
      <c r="P65" s="1319">
        <f t="shared" si="2"/>
        <v>109</v>
      </c>
      <c r="Q65" s="1320">
        <v>3</v>
      </c>
    </row>
    <row r="66" spans="1:17" s="9" customFormat="1" ht="14.25" customHeight="1">
      <c r="A66" s="2077"/>
      <c r="B66" s="2078"/>
      <c r="C66" s="159"/>
      <c r="D66" s="151" t="s">
        <v>110</v>
      </c>
      <c r="E66" s="1307">
        <v>29</v>
      </c>
      <c r="F66" s="1308">
        <v>2</v>
      </c>
      <c r="G66" s="1309">
        <f t="shared" si="4"/>
        <v>31</v>
      </c>
      <c r="H66" s="1307">
        <v>36</v>
      </c>
      <c r="I66" s="1308">
        <v>0</v>
      </c>
      <c r="J66" s="1309">
        <f t="shared" si="78"/>
        <v>36</v>
      </c>
      <c r="K66" s="1307">
        <v>34</v>
      </c>
      <c r="L66" s="1308">
        <v>0</v>
      </c>
      <c r="M66" s="1309">
        <f t="shared" si="76"/>
        <v>34</v>
      </c>
      <c r="N66" s="1310">
        <f t="shared" si="35"/>
        <v>99</v>
      </c>
      <c r="O66" s="1311">
        <f t="shared" si="35"/>
        <v>2</v>
      </c>
      <c r="P66" s="1312">
        <f t="shared" si="2"/>
        <v>101</v>
      </c>
      <c r="Q66" s="1313">
        <v>3</v>
      </c>
    </row>
    <row r="67" spans="1:17" s="9" customFormat="1" ht="14.25" customHeight="1">
      <c r="A67" s="2079"/>
      <c r="B67" s="2080"/>
      <c r="C67" s="979" t="s">
        <v>11</v>
      </c>
      <c r="D67" s="983"/>
      <c r="E67" s="1310">
        <f t="shared" ref="E67:F67" si="82">SUM(E63:E66)</f>
        <v>129</v>
      </c>
      <c r="F67" s="1311">
        <f t="shared" si="82"/>
        <v>18</v>
      </c>
      <c r="G67" s="1309">
        <f t="shared" si="4"/>
        <v>147</v>
      </c>
      <c r="H67" s="1310">
        <f t="shared" ref="H67:I67" si="83">SUM(H63:H66)</f>
        <v>136</v>
      </c>
      <c r="I67" s="1311">
        <f t="shared" si="83"/>
        <v>11</v>
      </c>
      <c r="J67" s="1309">
        <f t="shared" si="78"/>
        <v>147</v>
      </c>
      <c r="K67" s="1310">
        <f t="shared" ref="K67:L67" si="84">SUM(K63:K66)</f>
        <v>133</v>
      </c>
      <c r="L67" s="1311">
        <f t="shared" si="84"/>
        <v>12</v>
      </c>
      <c r="M67" s="1309">
        <f t="shared" si="76"/>
        <v>145</v>
      </c>
      <c r="N67" s="1310">
        <f t="shared" si="35"/>
        <v>398</v>
      </c>
      <c r="O67" s="1311">
        <f t="shared" si="35"/>
        <v>41</v>
      </c>
      <c r="P67" s="1312">
        <f t="shared" si="2"/>
        <v>439</v>
      </c>
      <c r="Q67" s="1329">
        <f>SUM(Q63:Q66)</f>
        <v>12</v>
      </c>
    </row>
    <row r="68" spans="1:17" s="9" customFormat="1" ht="14.25" customHeight="1">
      <c r="A68" s="2083" t="s">
        <v>111</v>
      </c>
      <c r="B68" s="2084"/>
      <c r="C68" s="158" t="s">
        <v>105</v>
      </c>
      <c r="D68" s="1014" t="s">
        <v>106</v>
      </c>
      <c r="E68" s="1314">
        <v>79</v>
      </c>
      <c r="F68" s="1315">
        <v>1</v>
      </c>
      <c r="G68" s="1316">
        <f t="shared" si="4"/>
        <v>80</v>
      </c>
      <c r="H68" s="1314">
        <v>72</v>
      </c>
      <c r="I68" s="1315">
        <v>4</v>
      </c>
      <c r="J68" s="1316">
        <f t="shared" si="78"/>
        <v>76</v>
      </c>
      <c r="K68" s="1314">
        <v>73</v>
      </c>
      <c r="L68" s="1315">
        <v>3</v>
      </c>
      <c r="M68" s="1316">
        <f t="shared" si="76"/>
        <v>76</v>
      </c>
      <c r="N68" s="1317">
        <f t="shared" si="35"/>
        <v>224</v>
      </c>
      <c r="O68" s="1318">
        <f t="shared" si="35"/>
        <v>8</v>
      </c>
      <c r="P68" s="1319">
        <f t="shared" si="2"/>
        <v>232</v>
      </c>
      <c r="Q68" s="1320">
        <v>6</v>
      </c>
    </row>
    <row r="69" spans="1:17" s="9" customFormat="1" ht="14.25" customHeight="1">
      <c r="A69" s="2077"/>
      <c r="B69" s="2078"/>
      <c r="C69" s="158"/>
      <c r="D69" s="1014" t="s">
        <v>107</v>
      </c>
      <c r="E69" s="1314">
        <v>20</v>
      </c>
      <c r="F69" s="1315">
        <v>2</v>
      </c>
      <c r="G69" s="1316">
        <f t="shared" si="4"/>
        <v>22</v>
      </c>
      <c r="H69" s="1314">
        <v>22</v>
      </c>
      <c r="I69" s="1315">
        <v>1</v>
      </c>
      <c r="J69" s="1316">
        <f t="shared" si="78"/>
        <v>23</v>
      </c>
      <c r="K69" s="1314">
        <v>30</v>
      </c>
      <c r="L69" s="1315">
        <v>0</v>
      </c>
      <c r="M69" s="1316">
        <f t="shared" si="76"/>
        <v>30</v>
      </c>
      <c r="N69" s="1317">
        <f t="shared" si="35"/>
        <v>72</v>
      </c>
      <c r="O69" s="1318">
        <f t="shared" si="35"/>
        <v>3</v>
      </c>
      <c r="P69" s="1319">
        <f t="shared" si="2"/>
        <v>75</v>
      </c>
      <c r="Q69" s="1320">
        <v>3</v>
      </c>
    </row>
    <row r="70" spans="1:17" s="9" customFormat="1" ht="14.25" customHeight="1">
      <c r="A70" s="2077"/>
      <c r="B70" s="2078"/>
      <c r="C70" s="158"/>
      <c r="D70" s="1014" t="s">
        <v>108</v>
      </c>
      <c r="E70" s="1314">
        <v>28</v>
      </c>
      <c r="F70" s="1315">
        <v>4</v>
      </c>
      <c r="G70" s="1316">
        <f t="shared" si="4"/>
        <v>32</v>
      </c>
      <c r="H70" s="1314">
        <v>29</v>
      </c>
      <c r="I70" s="1315">
        <v>10</v>
      </c>
      <c r="J70" s="1316">
        <f t="shared" si="78"/>
        <v>39</v>
      </c>
      <c r="K70" s="1314">
        <v>29</v>
      </c>
      <c r="L70" s="1315">
        <v>8</v>
      </c>
      <c r="M70" s="1316">
        <f t="shared" si="76"/>
        <v>37</v>
      </c>
      <c r="N70" s="1317">
        <f t="shared" si="35"/>
        <v>86</v>
      </c>
      <c r="O70" s="1318">
        <f t="shared" si="35"/>
        <v>22</v>
      </c>
      <c r="P70" s="1319">
        <f t="shared" si="2"/>
        <v>108</v>
      </c>
      <c r="Q70" s="1320">
        <v>3</v>
      </c>
    </row>
    <row r="71" spans="1:17" s="9" customFormat="1" ht="14.25" customHeight="1">
      <c r="A71" s="2077"/>
      <c r="B71" s="2078"/>
      <c r="C71" s="158"/>
      <c r="D71" s="1014" t="s">
        <v>110</v>
      </c>
      <c r="E71" s="1314">
        <v>37</v>
      </c>
      <c r="F71" s="1315">
        <v>0</v>
      </c>
      <c r="G71" s="1316">
        <f t="shared" si="4"/>
        <v>37</v>
      </c>
      <c r="H71" s="1314">
        <v>21</v>
      </c>
      <c r="I71" s="1315">
        <v>1</v>
      </c>
      <c r="J71" s="1316">
        <f t="shared" si="78"/>
        <v>22</v>
      </c>
      <c r="K71" s="1314">
        <v>38</v>
      </c>
      <c r="L71" s="1315">
        <v>2</v>
      </c>
      <c r="M71" s="1316">
        <f t="shared" si="76"/>
        <v>40</v>
      </c>
      <c r="N71" s="1317">
        <f t="shared" si="35"/>
        <v>96</v>
      </c>
      <c r="O71" s="1318">
        <f t="shared" si="35"/>
        <v>3</v>
      </c>
      <c r="P71" s="1319">
        <f t="shared" si="2"/>
        <v>99</v>
      </c>
      <c r="Q71" s="1320">
        <v>3</v>
      </c>
    </row>
    <row r="72" spans="1:17" s="9" customFormat="1" ht="14.25" customHeight="1">
      <c r="A72" s="2077"/>
      <c r="B72" s="2078"/>
      <c r="C72" s="159"/>
      <c r="D72" s="151" t="s">
        <v>112</v>
      </c>
      <c r="E72" s="1307">
        <v>51</v>
      </c>
      <c r="F72" s="1308">
        <v>0</v>
      </c>
      <c r="G72" s="1309">
        <f t="shared" si="4"/>
        <v>51</v>
      </c>
      <c r="H72" s="1307">
        <v>61</v>
      </c>
      <c r="I72" s="1308">
        <v>2</v>
      </c>
      <c r="J72" s="1309">
        <f t="shared" si="78"/>
        <v>63</v>
      </c>
      <c r="K72" s="1307">
        <v>40</v>
      </c>
      <c r="L72" s="1308">
        <v>0</v>
      </c>
      <c r="M72" s="1309">
        <f t="shared" si="76"/>
        <v>40</v>
      </c>
      <c r="N72" s="1310">
        <f t="shared" si="35"/>
        <v>152</v>
      </c>
      <c r="O72" s="1311">
        <f t="shared" si="35"/>
        <v>2</v>
      </c>
      <c r="P72" s="1312">
        <f t="shared" si="2"/>
        <v>154</v>
      </c>
      <c r="Q72" s="1313">
        <v>5</v>
      </c>
    </row>
    <row r="73" spans="1:17" s="9" customFormat="1" ht="14.25" customHeight="1" thickBot="1">
      <c r="A73" s="2099"/>
      <c r="B73" s="2100"/>
      <c r="C73" s="1003" t="s">
        <v>11</v>
      </c>
      <c r="D73" s="1005"/>
      <c r="E73" s="1363">
        <f>SUM(E68:E72)</f>
        <v>215</v>
      </c>
      <c r="F73" s="887">
        <f>SUM(F68:F72)</f>
        <v>7</v>
      </c>
      <c r="G73" s="888">
        <f t="shared" si="4"/>
        <v>222</v>
      </c>
      <c r="H73" s="1363">
        <f>SUM(H68:H72)</f>
        <v>205</v>
      </c>
      <c r="I73" s="887">
        <f>SUM(I68:I72)</f>
        <v>18</v>
      </c>
      <c r="J73" s="888">
        <f t="shared" si="78"/>
        <v>223</v>
      </c>
      <c r="K73" s="1363">
        <f t="shared" ref="K73:L73" si="85">SUM(K68:K72)</f>
        <v>210</v>
      </c>
      <c r="L73" s="887">
        <f t="shared" si="85"/>
        <v>13</v>
      </c>
      <c r="M73" s="888">
        <f t="shared" si="76"/>
        <v>223</v>
      </c>
      <c r="N73" s="1363">
        <f t="shared" si="35"/>
        <v>630</v>
      </c>
      <c r="O73" s="887">
        <f t="shared" si="35"/>
        <v>38</v>
      </c>
      <c r="P73" s="1364">
        <f t="shared" si="2"/>
        <v>668</v>
      </c>
      <c r="Q73" s="1365">
        <f>SUM(Q68:Q72)</f>
        <v>20</v>
      </c>
    </row>
    <row r="74" spans="1:17" s="9" customFormat="1" ht="14.25" customHeight="1">
      <c r="A74" s="2101" t="s">
        <v>113</v>
      </c>
      <c r="B74" s="2102"/>
      <c r="C74" s="982" t="s">
        <v>105</v>
      </c>
      <c r="D74" s="1007" t="s">
        <v>106</v>
      </c>
      <c r="E74" s="1366">
        <v>39</v>
      </c>
      <c r="F74" s="1367">
        <v>0</v>
      </c>
      <c r="G74" s="1368">
        <f t="shared" si="4"/>
        <v>39</v>
      </c>
      <c r="H74" s="1366">
        <v>37</v>
      </c>
      <c r="I74" s="1367">
        <v>2</v>
      </c>
      <c r="J74" s="1368">
        <f t="shared" si="78"/>
        <v>39</v>
      </c>
      <c r="K74" s="1366">
        <v>39</v>
      </c>
      <c r="L74" s="1367">
        <v>0</v>
      </c>
      <c r="M74" s="1368">
        <f t="shared" si="76"/>
        <v>39</v>
      </c>
      <c r="N74" s="1369">
        <f t="shared" si="35"/>
        <v>115</v>
      </c>
      <c r="O74" s="1370">
        <f t="shared" si="35"/>
        <v>2</v>
      </c>
      <c r="P74" s="1371">
        <f t="shared" si="2"/>
        <v>117</v>
      </c>
      <c r="Q74" s="1372">
        <v>3</v>
      </c>
    </row>
    <row r="75" spans="1:17" s="9" customFormat="1" ht="14.25" customHeight="1">
      <c r="A75" s="2077"/>
      <c r="B75" s="2078"/>
      <c r="C75" s="158"/>
      <c r="D75" s="1014" t="s">
        <v>107</v>
      </c>
      <c r="E75" s="1314">
        <v>40</v>
      </c>
      <c r="F75" s="1315">
        <v>1</v>
      </c>
      <c r="G75" s="1316">
        <f t="shared" si="4"/>
        <v>41</v>
      </c>
      <c r="H75" s="1314">
        <v>32</v>
      </c>
      <c r="I75" s="1315">
        <v>2</v>
      </c>
      <c r="J75" s="1316">
        <f t="shared" si="78"/>
        <v>34</v>
      </c>
      <c r="K75" s="1314">
        <v>37</v>
      </c>
      <c r="L75" s="1315">
        <v>0</v>
      </c>
      <c r="M75" s="1316">
        <f t="shared" si="76"/>
        <v>37</v>
      </c>
      <c r="N75" s="1317">
        <f t="shared" si="35"/>
        <v>109</v>
      </c>
      <c r="O75" s="1318">
        <f t="shared" si="35"/>
        <v>3</v>
      </c>
      <c r="P75" s="1319">
        <f t="shared" si="2"/>
        <v>112</v>
      </c>
      <c r="Q75" s="1320">
        <v>3</v>
      </c>
    </row>
    <row r="76" spans="1:17" s="9" customFormat="1" ht="14.25" customHeight="1">
      <c r="A76" s="2077"/>
      <c r="B76" s="2078"/>
      <c r="C76" s="158"/>
      <c r="D76" s="1014" t="s">
        <v>114</v>
      </c>
      <c r="E76" s="1314">
        <v>7</v>
      </c>
      <c r="F76" s="1315">
        <v>33</v>
      </c>
      <c r="G76" s="1316">
        <f t="shared" si="4"/>
        <v>40</v>
      </c>
      <c r="H76" s="1314">
        <v>7</v>
      </c>
      <c r="I76" s="1315">
        <v>33</v>
      </c>
      <c r="J76" s="1316">
        <f>H76+I76</f>
        <v>40</v>
      </c>
      <c r="K76" s="1314">
        <v>17</v>
      </c>
      <c r="L76" s="1315">
        <v>22</v>
      </c>
      <c r="M76" s="1316">
        <f t="shared" si="76"/>
        <v>39</v>
      </c>
      <c r="N76" s="1317">
        <f t="shared" si="35"/>
        <v>31</v>
      </c>
      <c r="O76" s="1318">
        <f t="shared" si="35"/>
        <v>88</v>
      </c>
      <c r="P76" s="1319">
        <f t="shared" si="2"/>
        <v>119</v>
      </c>
      <c r="Q76" s="1320">
        <v>3</v>
      </c>
    </row>
    <row r="77" spans="1:17" s="9" customFormat="1" ht="14.25" customHeight="1">
      <c r="A77" s="2077"/>
      <c r="B77" s="2078"/>
      <c r="C77" s="159"/>
      <c r="D77" s="151" t="s">
        <v>115</v>
      </c>
      <c r="E77" s="1307">
        <v>19</v>
      </c>
      <c r="F77" s="1308">
        <v>12</v>
      </c>
      <c r="G77" s="1309">
        <f t="shared" si="4"/>
        <v>31</v>
      </c>
      <c r="H77" s="1307">
        <v>17</v>
      </c>
      <c r="I77" s="1308">
        <v>21</v>
      </c>
      <c r="J77" s="1309">
        <f t="shared" si="78"/>
        <v>38</v>
      </c>
      <c r="K77" s="1307">
        <v>17</v>
      </c>
      <c r="L77" s="1308">
        <v>10</v>
      </c>
      <c r="M77" s="1309">
        <f t="shared" si="76"/>
        <v>27</v>
      </c>
      <c r="N77" s="1310">
        <f t="shared" si="35"/>
        <v>53</v>
      </c>
      <c r="O77" s="1311">
        <f t="shared" si="35"/>
        <v>43</v>
      </c>
      <c r="P77" s="1312">
        <f t="shared" si="2"/>
        <v>96</v>
      </c>
      <c r="Q77" s="1313">
        <v>3</v>
      </c>
    </row>
    <row r="78" spans="1:17" s="9" customFormat="1" ht="14.25" customHeight="1">
      <c r="A78" s="2079"/>
      <c r="B78" s="2080"/>
      <c r="C78" s="979" t="s">
        <v>11</v>
      </c>
      <c r="D78" s="983"/>
      <c r="E78" s="1310">
        <f t="shared" ref="E78:F78" si="86">SUM(E74:E77)</f>
        <v>105</v>
      </c>
      <c r="F78" s="1311">
        <f t="shared" si="86"/>
        <v>46</v>
      </c>
      <c r="G78" s="1309">
        <f t="shared" si="4"/>
        <v>151</v>
      </c>
      <c r="H78" s="1310">
        <f t="shared" ref="H78:I78" si="87">SUM(H74:H77)</f>
        <v>93</v>
      </c>
      <c r="I78" s="1311">
        <f t="shared" si="87"/>
        <v>58</v>
      </c>
      <c r="J78" s="1309">
        <f t="shared" si="78"/>
        <v>151</v>
      </c>
      <c r="K78" s="1310">
        <f t="shared" ref="K78:L78" si="88">SUM(K74:K77)</f>
        <v>110</v>
      </c>
      <c r="L78" s="1311">
        <f t="shared" si="88"/>
        <v>32</v>
      </c>
      <c r="M78" s="1309">
        <f t="shared" si="76"/>
        <v>142</v>
      </c>
      <c r="N78" s="1310">
        <f t="shared" si="35"/>
        <v>308</v>
      </c>
      <c r="O78" s="1311">
        <f t="shared" si="35"/>
        <v>136</v>
      </c>
      <c r="P78" s="1312">
        <f t="shared" ref="P78:P103" si="89">N78+O78</f>
        <v>444</v>
      </c>
      <c r="Q78" s="1329">
        <f>SUM(Q74:Q77)</f>
        <v>12</v>
      </c>
    </row>
    <row r="79" spans="1:17" s="9" customFormat="1" ht="14.25" customHeight="1">
      <c r="A79" s="2083" t="s">
        <v>116</v>
      </c>
      <c r="B79" s="2084"/>
      <c r="C79" s="158" t="s">
        <v>53</v>
      </c>
      <c r="D79" s="1014" t="s">
        <v>53</v>
      </c>
      <c r="E79" s="2072">
        <v>82</v>
      </c>
      <c r="F79" s="2070">
        <v>118</v>
      </c>
      <c r="G79" s="2107">
        <f t="shared" ref="G79:G103" si="90">E79+F79</f>
        <v>200</v>
      </c>
      <c r="H79" s="1343">
        <v>72</v>
      </c>
      <c r="I79" s="1344">
        <v>83</v>
      </c>
      <c r="J79" s="1345">
        <f t="shared" si="78"/>
        <v>155</v>
      </c>
      <c r="K79" s="1314">
        <v>80</v>
      </c>
      <c r="L79" s="1315">
        <v>77</v>
      </c>
      <c r="M79" s="1316">
        <f t="shared" si="76"/>
        <v>157</v>
      </c>
      <c r="N79" s="1317">
        <f t="shared" si="35"/>
        <v>234</v>
      </c>
      <c r="O79" s="1318">
        <f t="shared" si="35"/>
        <v>278</v>
      </c>
      <c r="P79" s="1319">
        <f>N79+O79</f>
        <v>512</v>
      </c>
      <c r="Q79" s="1320">
        <v>13</v>
      </c>
    </row>
    <row r="80" spans="1:17" s="9" customFormat="1" ht="14.25" customHeight="1">
      <c r="A80" s="985"/>
      <c r="B80" s="986"/>
      <c r="C80" s="158"/>
      <c r="D80" s="993" t="s">
        <v>340</v>
      </c>
      <c r="E80" s="2073"/>
      <c r="F80" s="2071"/>
      <c r="G80" s="2108"/>
      <c r="H80" s="1373">
        <v>9</v>
      </c>
      <c r="I80" s="1374">
        <v>31</v>
      </c>
      <c r="J80" s="1348">
        <f t="shared" si="78"/>
        <v>40</v>
      </c>
      <c r="K80" s="1314">
        <v>16</v>
      </c>
      <c r="L80" s="1315">
        <v>24</v>
      </c>
      <c r="M80" s="1316">
        <f t="shared" si="76"/>
        <v>40</v>
      </c>
      <c r="N80" s="1317">
        <f t="shared" si="35"/>
        <v>25</v>
      </c>
      <c r="O80" s="1318">
        <f t="shared" si="35"/>
        <v>55</v>
      </c>
      <c r="P80" s="1319">
        <f t="shared" si="89"/>
        <v>80</v>
      </c>
      <c r="Q80" s="1320">
        <v>2</v>
      </c>
    </row>
    <row r="81" spans="1:19" s="9" customFormat="1" ht="14.25" customHeight="1">
      <c r="A81" s="2077"/>
      <c r="B81" s="2078"/>
      <c r="C81" s="159"/>
      <c r="D81" s="151" t="s">
        <v>117</v>
      </c>
      <c r="E81" s="1307">
        <v>24</v>
      </c>
      <c r="F81" s="1308">
        <v>16</v>
      </c>
      <c r="G81" s="1330">
        <f t="shared" si="90"/>
        <v>40</v>
      </c>
      <c r="H81" s="1307">
        <v>18</v>
      </c>
      <c r="I81" s="1308">
        <v>22</v>
      </c>
      <c r="J81" s="1309">
        <f t="shared" ref="J81:J84" si="91">H81+I81</f>
        <v>40</v>
      </c>
      <c r="K81" s="1307">
        <v>21</v>
      </c>
      <c r="L81" s="1308">
        <v>16</v>
      </c>
      <c r="M81" s="1309">
        <f t="shared" si="76"/>
        <v>37</v>
      </c>
      <c r="N81" s="1310">
        <f t="shared" si="35"/>
        <v>63</v>
      </c>
      <c r="O81" s="1311">
        <f t="shared" si="35"/>
        <v>54</v>
      </c>
      <c r="P81" s="1312">
        <f t="shared" si="89"/>
        <v>117</v>
      </c>
      <c r="Q81" s="1313">
        <v>3</v>
      </c>
    </row>
    <row r="82" spans="1:19" s="9" customFormat="1" ht="14.25" customHeight="1">
      <c r="A82" s="2079"/>
      <c r="B82" s="2080"/>
      <c r="C82" s="979" t="s">
        <v>11</v>
      </c>
      <c r="D82" s="983"/>
      <c r="E82" s="1310">
        <f t="shared" ref="E82:F82" si="92">SUM(E79:E81)</f>
        <v>106</v>
      </c>
      <c r="F82" s="1311">
        <f t="shared" si="92"/>
        <v>134</v>
      </c>
      <c r="G82" s="1330">
        <f t="shared" si="90"/>
        <v>240</v>
      </c>
      <c r="H82" s="1310">
        <f t="shared" ref="H82:I82" si="93">SUM(H79:H81)</f>
        <v>99</v>
      </c>
      <c r="I82" s="1311">
        <f t="shared" si="93"/>
        <v>136</v>
      </c>
      <c r="J82" s="1309">
        <f t="shared" si="91"/>
        <v>235</v>
      </c>
      <c r="K82" s="1310">
        <f t="shared" ref="K82:L82" si="94">SUM(K79:K81)</f>
        <v>117</v>
      </c>
      <c r="L82" s="1311">
        <f t="shared" si="94"/>
        <v>117</v>
      </c>
      <c r="M82" s="1309">
        <f t="shared" si="76"/>
        <v>234</v>
      </c>
      <c r="N82" s="1310">
        <f t="shared" si="35"/>
        <v>322</v>
      </c>
      <c r="O82" s="1311">
        <f t="shared" si="35"/>
        <v>387</v>
      </c>
      <c r="P82" s="1312">
        <f t="shared" si="89"/>
        <v>709</v>
      </c>
      <c r="Q82" s="1329">
        <f>SUM(Q79:Q81)</f>
        <v>18</v>
      </c>
    </row>
    <row r="83" spans="1:19" s="9" customFormat="1" ht="14.25" customHeight="1">
      <c r="A83" s="2083" t="s">
        <v>118</v>
      </c>
      <c r="B83" s="2084"/>
      <c r="C83" s="171" t="s">
        <v>53</v>
      </c>
      <c r="D83" s="140" t="s">
        <v>53</v>
      </c>
      <c r="E83" s="2072">
        <v>78</v>
      </c>
      <c r="F83" s="2070">
        <v>82</v>
      </c>
      <c r="G83" s="2107">
        <f t="shared" si="90"/>
        <v>160</v>
      </c>
      <c r="H83" s="1343">
        <v>57</v>
      </c>
      <c r="I83" s="1344">
        <v>57</v>
      </c>
      <c r="J83" s="1345">
        <f t="shared" si="91"/>
        <v>114</v>
      </c>
      <c r="K83" s="1349">
        <v>54</v>
      </c>
      <c r="L83" s="1350">
        <v>52</v>
      </c>
      <c r="M83" s="1351">
        <f t="shared" si="76"/>
        <v>106</v>
      </c>
      <c r="N83" s="1352">
        <f t="shared" si="35"/>
        <v>189</v>
      </c>
      <c r="O83" s="1353">
        <f t="shared" si="35"/>
        <v>191</v>
      </c>
      <c r="P83" s="1354">
        <f t="shared" si="89"/>
        <v>380</v>
      </c>
      <c r="Q83" s="1357">
        <v>10</v>
      </c>
    </row>
    <row r="84" spans="1:19" s="9" customFormat="1" ht="14.25" customHeight="1">
      <c r="A84" s="2077"/>
      <c r="B84" s="2078"/>
      <c r="C84" s="159"/>
      <c r="D84" s="182" t="s">
        <v>119</v>
      </c>
      <c r="E84" s="2106"/>
      <c r="F84" s="2113"/>
      <c r="G84" s="2112"/>
      <c r="H84" s="1346">
        <v>9</v>
      </c>
      <c r="I84" s="1347">
        <v>31</v>
      </c>
      <c r="J84" s="1375">
        <f t="shared" si="91"/>
        <v>40</v>
      </c>
      <c r="K84" s="1307">
        <v>18</v>
      </c>
      <c r="L84" s="1308">
        <v>21</v>
      </c>
      <c r="M84" s="1309">
        <f t="shared" si="76"/>
        <v>39</v>
      </c>
      <c r="N84" s="1310">
        <f t="shared" si="35"/>
        <v>27</v>
      </c>
      <c r="O84" s="1311">
        <f t="shared" si="35"/>
        <v>52</v>
      </c>
      <c r="P84" s="1312">
        <f t="shared" si="89"/>
        <v>79</v>
      </c>
      <c r="Q84" s="1313">
        <v>2</v>
      </c>
    </row>
    <row r="85" spans="1:19" s="9" customFormat="1" ht="14.25" customHeight="1">
      <c r="A85" s="2079"/>
      <c r="B85" s="2080"/>
      <c r="C85" s="979" t="s">
        <v>11</v>
      </c>
      <c r="D85" s="983"/>
      <c r="E85" s="1310">
        <f t="shared" ref="E85:F85" si="95">SUM(E83:E84)</f>
        <v>78</v>
      </c>
      <c r="F85" s="1311">
        <f t="shared" si="95"/>
        <v>82</v>
      </c>
      <c r="G85" s="1309">
        <f t="shared" si="90"/>
        <v>160</v>
      </c>
      <c r="H85" s="1310">
        <f t="shared" ref="H85:I85" si="96">SUM(H83:H84)</f>
        <v>66</v>
      </c>
      <c r="I85" s="1311">
        <f t="shared" si="96"/>
        <v>88</v>
      </c>
      <c r="J85" s="1309">
        <f t="shared" ref="J85:J99" si="97">H85+I85</f>
        <v>154</v>
      </c>
      <c r="K85" s="1310">
        <f t="shared" ref="K85:L85" si="98">SUM(K83:K84)</f>
        <v>72</v>
      </c>
      <c r="L85" s="1311">
        <f t="shared" si="98"/>
        <v>73</v>
      </c>
      <c r="M85" s="1309">
        <f t="shared" si="76"/>
        <v>145</v>
      </c>
      <c r="N85" s="1310">
        <f t="shared" si="35"/>
        <v>216</v>
      </c>
      <c r="O85" s="1311">
        <f t="shared" si="35"/>
        <v>243</v>
      </c>
      <c r="P85" s="1312">
        <f t="shared" si="89"/>
        <v>459</v>
      </c>
      <c r="Q85" s="1329">
        <f>SUM(Q83:Q84)</f>
        <v>12</v>
      </c>
    </row>
    <row r="86" spans="1:19" s="9" customFormat="1" ht="14.25" customHeight="1">
      <c r="A86" s="2083" t="s">
        <v>120</v>
      </c>
      <c r="B86" s="2084"/>
      <c r="C86" s="171" t="s">
        <v>53</v>
      </c>
      <c r="D86" s="140" t="s">
        <v>53</v>
      </c>
      <c r="E86" s="2072">
        <v>23</v>
      </c>
      <c r="F86" s="2070">
        <v>97</v>
      </c>
      <c r="G86" s="1351">
        <f t="shared" si="90"/>
        <v>120</v>
      </c>
      <c r="H86" s="1349">
        <v>13</v>
      </c>
      <c r="I86" s="1350">
        <v>66</v>
      </c>
      <c r="J86" s="1351">
        <f t="shared" si="97"/>
        <v>79</v>
      </c>
      <c r="K86" s="1349">
        <v>12</v>
      </c>
      <c r="L86" s="1350">
        <v>65</v>
      </c>
      <c r="M86" s="1351">
        <f t="shared" si="76"/>
        <v>77</v>
      </c>
      <c r="N86" s="1352">
        <f t="shared" ref="N86:O103" si="99">SUM(E86,H86,K86)</f>
        <v>48</v>
      </c>
      <c r="O86" s="1353">
        <f t="shared" si="99"/>
        <v>228</v>
      </c>
      <c r="P86" s="1354">
        <f t="shared" si="89"/>
        <v>276</v>
      </c>
      <c r="Q86" s="1357">
        <v>7</v>
      </c>
    </row>
    <row r="87" spans="1:19" s="9" customFormat="1" ht="14.25" customHeight="1">
      <c r="A87" s="985"/>
      <c r="B87" s="986"/>
      <c r="C87" s="1030"/>
      <c r="D87" s="96" t="s">
        <v>122</v>
      </c>
      <c r="E87" s="2073"/>
      <c r="F87" s="2071"/>
      <c r="G87" s="1316">
        <f>E87+F87</f>
        <v>0</v>
      </c>
      <c r="H87" s="1314">
        <v>17</v>
      </c>
      <c r="I87" s="1315">
        <v>22</v>
      </c>
      <c r="J87" s="1316">
        <f>H87+I87</f>
        <v>39</v>
      </c>
      <c r="K87" s="1314">
        <v>8</v>
      </c>
      <c r="L87" s="1315">
        <v>29</v>
      </c>
      <c r="M87" s="1316">
        <f>K87+L87</f>
        <v>37</v>
      </c>
      <c r="N87" s="1317">
        <f>SUM(E87,H87,K87)</f>
        <v>25</v>
      </c>
      <c r="O87" s="1318">
        <f>SUM(F87,I87,L87)</f>
        <v>51</v>
      </c>
      <c r="P87" s="1319">
        <f>N87+O87</f>
        <v>76</v>
      </c>
      <c r="Q87" s="1320">
        <v>2</v>
      </c>
    </row>
    <row r="88" spans="1:19" s="9" customFormat="1" ht="14.25" customHeight="1">
      <c r="A88" s="2077"/>
      <c r="B88" s="2078"/>
      <c r="C88" s="159"/>
      <c r="D88" s="151" t="s">
        <v>121</v>
      </c>
      <c r="E88" s="1307">
        <v>21</v>
      </c>
      <c r="F88" s="1308">
        <v>19</v>
      </c>
      <c r="G88" s="1309">
        <f t="shared" si="90"/>
        <v>40</v>
      </c>
      <c r="H88" s="1307">
        <v>15</v>
      </c>
      <c r="I88" s="1308">
        <v>24</v>
      </c>
      <c r="J88" s="1309">
        <f t="shared" si="97"/>
        <v>39</v>
      </c>
      <c r="K88" s="1307">
        <v>14</v>
      </c>
      <c r="L88" s="1308">
        <v>23</v>
      </c>
      <c r="M88" s="1309">
        <f t="shared" si="76"/>
        <v>37</v>
      </c>
      <c r="N88" s="1310">
        <f t="shared" si="99"/>
        <v>50</v>
      </c>
      <c r="O88" s="1311">
        <f t="shared" si="99"/>
        <v>66</v>
      </c>
      <c r="P88" s="1312">
        <f t="shared" si="89"/>
        <v>116</v>
      </c>
      <c r="Q88" s="1313">
        <v>3</v>
      </c>
      <c r="S88" s="9" t="s">
        <v>849</v>
      </c>
    </row>
    <row r="89" spans="1:19" s="9" customFormat="1" ht="14.25" customHeight="1">
      <c r="A89" s="2079"/>
      <c r="B89" s="2080"/>
      <c r="C89" s="979" t="s">
        <v>11</v>
      </c>
      <c r="D89" s="983"/>
      <c r="E89" s="1310">
        <f>SUM(E86:E88)</f>
        <v>44</v>
      </c>
      <c r="F89" s="1311">
        <f>SUM(F86:F88)</f>
        <v>116</v>
      </c>
      <c r="G89" s="1309">
        <f t="shared" si="90"/>
        <v>160</v>
      </c>
      <c r="H89" s="1310">
        <f>SUM(H86:H88)</f>
        <v>45</v>
      </c>
      <c r="I89" s="1311">
        <f>SUM(I86:I88)</f>
        <v>112</v>
      </c>
      <c r="J89" s="1309">
        <f t="shared" si="97"/>
        <v>157</v>
      </c>
      <c r="K89" s="1310">
        <f>SUM(K86:K88)</f>
        <v>34</v>
      </c>
      <c r="L89" s="1311">
        <f>SUM(L86:L88)</f>
        <v>117</v>
      </c>
      <c r="M89" s="1309">
        <f t="shared" si="76"/>
        <v>151</v>
      </c>
      <c r="N89" s="1310">
        <f t="shared" si="99"/>
        <v>123</v>
      </c>
      <c r="O89" s="1311">
        <f t="shared" si="99"/>
        <v>345</v>
      </c>
      <c r="P89" s="1312">
        <f t="shared" si="89"/>
        <v>468</v>
      </c>
      <c r="Q89" s="1356">
        <f>SUM(Q86:Q88)</f>
        <v>12</v>
      </c>
    </row>
    <row r="90" spans="1:19" s="9" customFormat="1" ht="14.25" customHeight="1">
      <c r="A90" s="2083" t="s">
        <v>16</v>
      </c>
      <c r="B90" s="2084"/>
      <c r="C90" s="171" t="s">
        <v>96</v>
      </c>
      <c r="D90" s="1039" t="s">
        <v>123</v>
      </c>
      <c r="E90" s="1349">
        <v>3</v>
      </c>
      <c r="F90" s="1350">
        <v>29</v>
      </c>
      <c r="G90" s="1351">
        <f t="shared" si="90"/>
        <v>32</v>
      </c>
      <c r="H90" s="1349">
        <v>2</v>
      </c>
      <c r="I90" s="1350">
        <v>26</v>
      </c>
      <c r="J90" s="1351">
        <f t="shared" si="97"/>
        <v>28</v>
      </c>
      <c r="K90" s="1349">
        <v>1</v>
      </c>
      <c r="L90" s="1350">
        <v>30</v>
      </c>
      <c r="M90" s="1351">
        <f t="shared" si="76"/>
        <v>31</v>
      </c>
      <c r="N90" s="1352">
        <f t="shared" si="99"/>
        <v>6</v>
      </c>
      <c r="O90" s="1353">
        <f t="shared" si="99"/>
        <v>85</v>
      </c>
      <c r="P90" s="1354">
        <f t="shared" si="89"/>
        <v>91</v>
      </c>
      <c r="Q90" s="1357">
        <v>3</v>
      </c>
    </row>
    <row r="91" spans="1:19" s="9" customFormat="1" ht="14.25" customHeight="1">
      <c r="A91" s="2077"/>
      <c r="B91" s="2078"/>
      <c r="C91" s="1030"/>
      <c r="D91" s="993" t="s">
        <v>124</v>
      </c>
      <c r="E91" s="1314">
        <v>0</v>
      </c>
      <c r="F91" s="1315">
        <v>31</v>
      </c>
      <c r="G91" s="1316">
        <f t="shared" si="90"/>
        <v>31</v>
      </c>
      <c r="H91" s="1314">
        <v>1</v>
      </c>
      <c r="I91" s="1315">
        <v>22</v>
      </c>
      <c r="J91" s="1316">
        <f t="shared" si="97"/>
        <v>23</v>
      </c>
      <c r="K91" s="1314">
        <v>3</v>
      </c>
      <c r="L91" s="1315">
        <v>13</v>
      </c>
      <c r="M91" s="1316">
        <f t="shared" si="76"/>
        <v>16</v>
      </c>
      <c r="N91" s="1317">
        <f t="shared" si="99"/>
        <v>4</v>
      </c>
      <c r="O91" s="1318">
        <f t="shared" si="99"/>
        <v>66</v>
      </c>
      <c r="P91" s="1319">
        <f t="shared" si="89"/>
        <v>70</v>
      </c>
      <c r="Q91" s="1320">
        <v>3</v>
      </c>
    </row>
    <row r="92" spans="1:19" s="9" customFormat="1" ht="14.25" customHeight="1">
      <c r="A92" s="2077"/>
      <c r="B92" s="2078"/>
      <c r="C92" s="1030"/>
      <c r="D92" s="1036" t="s">
        <v>125</v>
      </c>
      <c r="E92" s="1314">
        <v>9</v>
      </c>
      <c r="F92" s="1315">
        <v>31</v>
      </c>
      <c r="G92" s="1316">
        <f t="shared" si="90"/>
        <v>40</v>
      </c>
      <c r="H92" s="1314">
        <v>8</v>
      </c>
      <c r="I92" s="1315">
        <v>24</v>
      </c>
      <c r="J92" s="1316">
        <f t="shared" si="97"/>
        <v>32</v>
      </c>
      <c r="K92" s="1314">
        <v>21</v>
      </c>
      <c r="L92" s="1315">
        <v>18</v>
      </c>
      <c r="M92" s="1316">
        <f t="shared" si="76"/>
        <v>39</v>
      </c>
      <c r="N92" s="1317">
        <f t="shared" si="99"/>
        <v>38</v>
      </c>
      <c r="O92" s="1318">
        <f t="shared" si="99"/>
        <v>73</v>
      </c>
      <c r="P92" s="1319">
        <f t="shared" si="89"/>
        <v>111</v>
      </c>
      <c r="Q92" s="1320">
        <v>3</v>
      </c>
      <c r="S92" s="9" t="s">
        <v>848</v>
      </c>
    </row>
    <row r="93" spans="1:19" s="9" customFormat="1" ht="14.25" hidden="1" customHeight="1">
      <c r="A93" s="2077"/>
      <c r="B93" s="2078"/>
      <c r="C93" s="159"/>
      <c r="D93" s="168" t="s">
        <v>126</v>
      </c>
      <c r="E93" s="1307">
        <v>0</v>
      </c>
      <c r="F93" s="1308">
        <v>0</v>
      </c>
      <c r="G93" s="1309">
        <f t="shared" si="90"/>
        <v>0</v>
      </c>
      <c r="H93" s="1307">
        <v>0</v>
      </c>
      <c r="I93" s="1308">
        <v>0</v>
      </c>
      <c r="J93" s="1309">
        <f t="shared" si="97"/>
        <v>0</v>
      </c>
      <c r="K93" s="1307">
        <v>0</v>
      </c>
      <c r="L93" s="1308">
        <v>0</v>
      </c>
      <c r="M93" s="1309">
        <f t="shared" si="76"/>
        <v>0</v>
      </c>
      <c r="N93" s="1310">
        <f t="shared" si="99"/>
        <v>0</v>
      </c>
      <c r="O93" s="1311">
        <f t="shared" si="99"/>
        <v>0</v>
      </c>
      <c r="P93" s="1312">
        <f t="shared" si="89"/>
        <v>0</v>
      </c>
      <c r="Q93" s="1313">
        <v>0</v>
      </c>
    </row>
    <row r="94" spans="1:19" s="9" customFormat="1" ht="14.25" customHeight="1">
      <c r="A94" s="2079"/>
      <c r="B94" s="2080"/>
      <c r="C94" s="94" t="s">
        <v>11</v>
      </c>
      <c r="D94" s="975"/>
      <c r="E94" s="1321">
        <f>SUM(E90:E93)</f>
        <v>12</v>
      </c>
      <c r="F94" s="1322">
        <f>SUM(F90:F93)</f>
        <v>91</v>
      </c>
      <c r="G94" s="1323">
        <f t="shared" si="90"/>
        <v>103</v>
      </c>
      <c r="H94" s="1321">
        <f>SUM(H90:H93)</f>
        <v>11</v>
      </c>
      <c r="I94" s="1322">
        <f>SUM(I90:I93)</f>
        <v>72</v>
      </c>
      <c r="J94" s="1323">
        <f t="shared" si="97"/>
        <v>83</v>
      </c>
      <c r="K94" s="1321">
        <f t="shared" ref="K94:L94" si="100">SUM(K90:K93)</f>
        <v>25</v>
      </c>
      <c r="L94" s="1322">
        <f t="shared" si="100"/>
        <v>61</v>
      </c>
      <c r="M94" s="1323">
        <f t="shared" si="76"/>
        <v>86</v>
      </c>
      <c r="N94" s="1321">
        <f t="shared" si="99"/>
        <v>48</v>
      </c>
      <c r="O94" s="1322">
        <f t="shared" si="99"/>
        <v>224</v>
      </c>
      <c r="P94" s="1324">
        <f t="shared" si="89"/>
        <v>272</v>
      </c>
      <c r="Q94" s="1356">
        <f>SUM(Q90:Q93)</f>
        <v>9</v>
      </c>
    </row>
    <row r="95" spans="1:19" s="9" customFormat="1" ht="14.25" customHeight="1">
      <c r="A95" s="2081" t="s">
        <v>127</v>
      </c>
      <c r="B95" s="2082"/>
      <c r="C95" s="99" t="s">
        <v>128</v>
      </c>
      <c r="D95" s="151"/>
      <c r="E95" s="1307">
        <v>60</v>
      </c>
      <c r="F95" s="1308">
        <v>100</v>
      </c>
      <c r="G95" s="1309">
        <f t="shared" si="90"/>
        <v>160</v>
      </c>
      <c r="H95" s="1307">
        <v>67</v>
      </c>
      <c r="I95" s="1308">
        <v>88</v>
      </c>
      <c r="J95" s="1309">
        <f t="shared" si="97"/>
        <v>155</v>
      </c>
      <c r="K95" s="1307">
        <v>71</v>
      </c>
      <c r="L95" s="1308">
        <v>71</v>
      </c>
      <c r="M95" s="1309">
        <f t="shared" si="76"/>
        <v>142</v>
      </c>
      <c r="N95" s="1310">
        <f t="shared" si="99"/>
        <v>198</v>
      </c>
      <c r="O95" s="1311">
        <f t="shared" si="99"/>
        <v>259</v>
      </c>
      <c r="P95" s="1312">
        <f t="shared" si="89"/>
        <v>457</v>
      </c>
      <c r="Q95" s="1313">
        <v>12</v>
      </c>
    </row>
    <row r="96" spans="1:19" s="9" customFormat="1" ht="14.25" customHeight="1">
      <c r="A96" s="2081" t="s">
        <v>129</v>
      </c>
      <c r="B96" s="2082"/>
      <c r="C96" s="99" t="s">
        <v>128</v>
      </c>
      <c r="D96" s="151"/>
      <c r="E96" s="1307">
        <v>66</v>
      </c>
      <c r="F96" s="1308">
        <v>54</v>
      </c>
      <c r="G96" s="1309">
        <f t="shared" si="90"/>
        <v>120</v>
      </c>
      <c r="H96" s="1307">
        <v>68</v>
      </c>
      <c r="I96" s="1308">
        <v>46</v>
      </c>
      <c r="J96" s="1309">
        <f t="shared" si="97"/>
        <v>114</v>
      </c>
      <c r="K96" s="1307">
        <v>53</v>
      </c>
      <c r="L96" s="1308">
        <v>55</v>
      </c>
      <c r="M96" s="1309">
        <f t="shared" si="76"/>
        <v>108</v>
      </c>
      <c r="N96" s="1310">
        <f t="shared" si="99"/>
        <v>187</v>
      </c>
      <c r="O96" s="1311">
        <f t="shared" si="99"/>
        <v>155</v>
      </c>
      <c r="P96" s="1312">
        <f t="shared" si="89"/>
        <v>342</v>
      </c>
      <c r="Q96" s="1313">
        <v>9</v>
      </c>
    </row>
    <row r="97" spans="1:32" s="9" customFormat="1" ht="14.25" customHeight="1">
      <c r="A97" s="161" t="s">
        <v>130</v>
      </c>
      <c r="B97" s="188" t="s">
        <v>131</v>
      </c>
      <c r="C97" s="158" t="s">
        <v>132</v>
      </c>
      <c r="D97" s="95" t="s">
        <v>133</v>
      </c>
      <c r="E97" s="1376">
        <v>29</v>
      </c>
      <c r="F97" s="1350">
        <v>1</v>
      </c>
      <c r="G97" s="1377">
        <f t="shared" si="90"/>
        <v>30</v>
      </c>
      <c r="H97" s="1349">
        <v>39</v>
      </c>
      <c r="I97" s="1350">
        <v>1</v>
      </c>
      <c r="J97" s="1351">
        <f t="shared" si="97"/>
        <v>40</v>
      </c>
      <c r="K97" s="1349">
        <v>40</v>
      </c>
      <c r="L97" s="1350">
        <v>0</v>
      </c>
      <c r="M97" s="1351">
        <f t="shared" si="76"/>
        <v>40</v>
      </c>
      <c r="N97" s="1352">
        <f t="shared" si="99"/>
        <v>108</v>
      </c>
      <c r="O97" s="1353">
        <f t="shared" si="99"/>
        <v>2</v>
      </c>
      <c r="P97" s="1354">
        <f t="shared" si="89"/>
        <v>110</v>
      </c>
      <c r="Q97" s="1357">
        <v>3</v>
      </c>
      <c r="AE97" s="723"/>
      <c r="AF97" s="723"/>
    </row>
    <row r="98" spans="1:32" s="9" customFormat="1" ht="14.25" customHeight="1">
      <c r="A98" s="999"/>
      <c r="B98" s="164"/>
      <c r="C98" s="1030"/>
      <c r="D98" s="96" t="s">
        <v>134</v>
      </c>
      <c r="E98" s="1336">
        <v>21</v>
      </c>
      <c r="F98" s="1315">
        <v>0</v>
      </c>
      <c r="G98" s="1337">
        <f t="shared" si="90"/>
        <v>21</v>
      </c>
      <c r="H98" s="1314">
        <v>21</v>
      </c>
      <c r="I98" s="1315">
        <v>0</v>
      </c>
      <c r="J98" s="1316">
        <f t="shared" si="97"/>
        <v>21</v>
      </c>
      <c r="K98" s="1314">
        <v>20</v>
      </c>
      <c r="L98" s="1315">
        <v>0</v>
      </c>
      <c r="M98" s="1316">
        <f t="shared" si="76"/>
        <v>20</v>
      </c>
      <c r="N98" s="1317">
        <f t="shared" si="99"/>
        <v>62</v>
      </c>
      <c r="O98" s="1318">
        <f t="shared" si="99"/>
        <v>0</v>
      </c>
      <c r="P98" s="1319">
        <f t="shared" si="89"/>
        <v>62</v>
      </c>
      <c r="Q98" s="2114">
        <v>3</v>
      </c>
    </row>
    <row r="99" spans="1:32" s="9" customFormat="1" ht="14.25" customHeight="1">
      <c r="A99" s="999"/>
      <c r="B99" s="164"/>
      <c r="C99" s="1030"/>
      <c r="D99" s="96" t="s">
        <v>135</v>
      </c>
      <c r="E99" s="1336">
        <v>19</v>
      </c>
      <c r="F99" s="1315">
        <v>0</v>
      </c>
      <c r="G99" s="1330">
        <f t="shared" si="90"/>
        <v>19</v>
      </c>
      <c r="H99" s="1314">
        <v>17</v>
      </c>
      <c r="I99" s="1315">
        <v>1</v>
      </c>
      <c r="J99" s="1337">
        <f t="shared" si="97"/>
        <v>18</v>
      </c>
      <c r="K99" s="1338">
        <v>18</v>
      </c>
      <c r="L99" s="1315">
        <v>0</v>
      </c>
      <c r="M99" s="1337">
        <f t="shared" si="76"/>
        <v>18</v>
      </c>
      <c r="N99" s="1339">
        <f t="shared" si="99"/>
        <v>54</v>
      </c>
      <c r="O99" s="1318">
        <f t="shared" si="99"/>
        <v>1</v>
      </c>
      <c r="P99" s="1378">
        <f t="shared" si="89"/>
        <v>55</v>
      </c>
      <c r="Q99" s="2115"/>
    </row>
    <row r="100" spans="1:32" s="9" customFormat="1" ht="14.25" customHeight="1">
      <c r="A100" s="999"/>
      <c r="B100" s="165"/>
      <c r="C100" s="99"/>
      <c r="D100" s="127" t="s">
        <v>54</v>
      </c>
      <c r="E100" s="1321">
        <f>SUM(E97:E99)</f>
        <v>69</v>
      </c>
      <c r="F100" s="1322">
        <f t="shared" ref="F100:Q100" si="101">SUM(F97:F99)</f>
        <v>1</v>
      </c>
      <c r="G100" s="1323">
        <f t="shared" si="101"/>
        <v>70</v>
      </c>
      <c r="H100" s="1321">
        <f>SUM(H97:H99)</f>
        <v>77</v>
      </c>
      <c r="I100" s="1322">
        <f t="shared" ref="I100:M100" si="102">SUM(I97:I99)</f>
        <v>2</v>
      </c>
      <c r="J100" s="1323">
        <f t="shared" si="102"/>
        <v>79</v>
      </c>
      <c r="K100" s="1321">
        <f t="shared" si="102"/>
        <v>78</v>
      </c>
      <c r="L100" s="1322">
        <f t="shared" si="102"/>
        <v>0</v>
      </c>
      <c r="M100" s="1323">
        <f t="shared" si="102"/>
        <v>78</v>
      </c>
      <c r="N100" s="1321">
        <f t="shared" si="101"/>
        <v>224</v>
      </c>
      <c r="O100" s="1322">
        <f t="shared" si="101"/>
        <v>3</v>
      </c>
      <c r="P100" s="1324">
        <f t="shared" si="101"/>
        <v>227</v>
      </c>
      <c r="Q100" s="1379">
        <f t="shared" si="101"/>
        <v>6</v>
      </c>
    </row>
    <row r="101" spans="1:32" s="9" customFormat="1" ht="14.25" customHeight="1">
      <c r="A101" s="999"/>
      <c r="B101" s="165" t="s">
        <v>136</v>
      </c>
      <c r="C101" s="99" t="s">
        <v>137</v>
      </c>
      <c r="D101" s="151"/>
      <c r="E101" s="1307">
        <v>32</v>
      </c>
      <c r="F101" s="1308">
        <v>39</v>
      </c>
      <c r="G101" s="1309">
        <f t="shared" si="90"/>
        <v>71</v>
      </c>
      <c r="H101" s="1307">
        <v>13</v>
      </c>
      <c r="I101" s="1308">
        <v>41</v>
      </c>
      <c r="J101" s="1309">
        <f t="shared" ref="J101" si="103">H101+I101</f>
        <v>54</v>
      </c>
      <c r="K101" s="1307">
        <v>23</v>
      </c>
      <c r="L101" s="1308">
        <v>26</v>
      </c>
      <c r="M101" s="1309">
        <f t="shared" ref="M101" si="104">K101+L101</f>
        <v>49</v>
      </c>
      <c r="N101" s="1310">
        <f t="shared" si="99"/>
        <v>68</v>
      </c>
      <c r="O101" s="1311">
        <f t="shared" si="99"/>
        <v>106</v>
      </c>
      <c r="P101" s="1312">
        <f t="shared" si="89"/>
        <v>174</v>
      </c>
      <c r="Q101" s="1313">
        <v>6</v>
      </c>
    </row>
    <row r="102" spans="1:32" s="9" customFormat="1" ht="14.25" customHeight="1">
      <c r="A102" s="987"/>
      <c r="B102" s="988"/>
      <c r="C102" s="99" t="s">
        <v>18</v>
      </c>
      <c r="D102" s="151"/>
      <c r="E102" s="1310">
        <f>SUM(E100:E101)</f>
        <v>101</v>
      </c>
      <c r="F102" s="1311">
        <f t="shared" ref="F102:Q102" si="105">SUM(F100:F101)</f>
        <v>40</v>
      </c>
      <c r="G102" s="1309">
        <f t="shared" si="105"/>
        <v>141</v>
      </c>
      <c r="H102" s="1310">
        <f>SUM(H100:H101)</f>
        <v>90</v>
      </c>
      <c r="I102" s="1311">
        <f t="shared" ref="I102:M102" si="106">SUM(I100:I101)</f>
        <v>43</v>
      </c>
      <c r="J102" s="1309">
        <f t="shared" si="106"/>
        <v>133</v>
      </c>
      <c r="K102" s="1310">
        <f t="shared" si="106"/>
        <v>101</v>
      </c>
      <c r="L102" s="1311">
        <f t="shared" si="106"/>
        <v>26</v>
      </c>
      <c r="M102" s="1309">
        <f t="shared" si="106"/>
        <v>127</v>
      </c>
      <c r="N102" s="1310">
        <f t="shared" si="105"/>
        <v>292</v>
      </c>
      <c r="O102" s="1311">
        <f t="shared" si="105"/>
        <v>109</v>
      </c>
      <c r="P102" s="1312">
        <f t="shared" si="105"/>
        <v>401</v>
      </c>
      <c r="Q102" s="1329">
        <f t="shared" si="105"/>
        <v>12</v>
      </c>
    </row>
    <row r="103" spans="1:32" s="9" customFormat="1" ht="14.25" customHeight="1">
      <c r="A103" s="2081" t="s">
        <v>138</v>
      </c>
      <c r="B103" s="2082"/>
      <c r="C103" s="99" t="s">
        <v>137</v>
      </c>
      <c r="D103" s="151"/>
      <c r="E103" s="1380">
        <v>23</v>
      </c>
      <c r="F103" s="1308">
        <v>34</v>
      </c>
      <c r="G103" s="1326">
        <f t="shared" si="90"/>
        <v>57</v>
      </c>
      <c r="H103" s="1307">
        <v>23</v>
      </c>
      <c r="I103" s="1308">
        <v>22</v>
      </c>
      <c r="J103" s="1309">
        <f t="shared" ref="J103" si="107">H103+I103</f>
        <v>45</v>
      </c>
      <c r="K103" s="1307">
        <v>12</v>
      </c>
      <c r="L103" s="1308">
        <v>21</v>
      </c>
      <c r="M103" s="1309">
        <f t="shared" ref="M103" si="108">K103+L103</f>
        <v>33</v>
      </c>
      <c r="N103" s="1310">
        <f t="shared" si="99"/>
        <v>58</v>
      </c>
      <c r="O103" s="1311">
        <f t="shared" si="99"/>
        <v>77</v>
      </c>
      <c r="P103" s="1312">
        <f t="shared" si="89"/>
        <v>135</v>
      </c>
      <c r="Q103" s="1313">
        <v>6</v>
      </c>
    </row>
    <row r="104" spans="1:32" s="9" customFormat="1" ht="20.25" customHeight="1" thickBot="1">
      <c r="A104" s="1973" t="s">
        <v>47</v>
      </c>
      <c r="B104" s="2092"/>
      <c r="C104" s="2092"/>
      <c r="D104" s="1974"/>
      <c r="E104" s="1363">
        <f t="shared" ref="E104:Q104" si="109">SUM(E6,E7,E10,E13,E14,E15,E16,E17,E18,E23,E24,E25,E26,E27,E32,E33,E38,E46,E50,E54,E62,E67,E73,E78,E82,E85,E89,E94,E95,E96,E102,E103)</f>
        <v>2872</v>
      </c>
      <c r="F104" s="887">
        <f t="shared" si="109"/>
        <v>2603</v>
      </c>
      <c r="G104" s="888">
        <f t="shared" si="109"/>
        <v>5475</v>
      </c>
      <c r="H104" s="1363">
        <f t="shared" si="109"/>
        <v>2831</v>
      </c>
      <c r="I104" s="887">
        <f t="shared" si="109"/>
        <v>2542</v>
      </c>
      <c r="J104" s="888">
        <f t="shared" si="109"/>
        <v>5373</v>
      </c>
      <c r="K104" s="1363">
        <f t="shared" si="109"/>
        <v>2885</v>
      </c>
      <c r="L104" s="887">
        <f t="shared" si="109"/>
        <v>2323</v>
      </c>
      <c r="M104" s="888">
        <f t="shared" si="109"/>
        <v>5208</v>
      </c>
      <c r="N104" s="1363">
        <f t="shared" si="109"/>
        <v>8588</v>
      </c>
      <c r="O104" s="887">
        <f t="shared" si="109"/>
        <v>7468</v>
      </c>
      <c r="P104" s="1364">
        <f t="shared" si="109"/>
        <v>16056</v>
      </c>
      <c r="Q104" s="1365">
        <f t="shared" si="109"/>
        <v>436</v>
      </c>
    </row>
    <row r="105" spans="1:32" s="9" customFormat="1" ht="12.75" customHeight="1">
      <c r="A105" s="189"/>
      <c r="B105" s="189"/>
      <c r="C105" s="190"/>
      <c r="D105" s="190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2"/>
    </row>
    <row r="106" spans="1:32" s="9" customFormat="1" ht="21" customHeight="1" thickBot="1">
      <c r="A106" s="4" t="s">
        <v>139</v>
      </c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191"/>
      <c r="Q106" s="192"/>
    </row>
    <row r="107" spans="1:32" s="9" customFormat="1" ht="14.25" customHeight="1">
      <c r="A107" s="109"/>
      <c r="B107" s="153"/>
      <c r="C107" s="2093" t="s">
        <v>64</v>
      </c>
      <c r="D107" s="2094"/>
      <c r="E107" s="22" t="s">
        <v>140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3"/>
      <c r="Q107" s="191"/>
    </row>
    <row r="108" spans="1:32" s="9" customFormat="1" ht="14.25" customHeight="1">
      <c r="A108" s="193"/>
      <c r="B108" s="3"/>
      <c r="C108" s="2095"/>
      <c r="D108" s="2096"/>
      <c r="E108" s="138" t="s">
        <v>66</v>
      </c>
      <c r="F108" s="138"/>
      <c r="G108" s="139"/>
      <c r="H108" s="2074" t="s">
        <v>67</v>
      </c>
      <c r="I108" s="2075"/>
      <c r="J108" s="2076"/>
      <c r="K108" s="2074" t="s">
        <v>68</v>
      </c>
      <c r="L108" s="2075"/>
      <c r="M108" s="2076"/>
      <c r="N108" s="31" t="s">
        <v>141</v>
      </c>
      <c r="O108" s="31"/>
      <c r="P108" s="194"/>
      <c r="Q108" s="191"/>
    </row>
    <row r="109" spans="1:32" s="9" customFormat="1" ht="14.25" customHeight="1">
      <c r="A109" s="195"/>
      <c r="B109" s="196"/>
      <c r="C109" s="2097"/>
      <c r="D109" s="2098"/>
      <c r="E109" s="98" t="s">
        <v>9</v>
      </c>
      <c r="F109" s="197" t="s">
        <v>10</v>
      </c>
      <c r="G109" s="98" t="s">
        <v>11</v>
      </c>
      <c r="H109" s="122" t="s">
        <v>9</v>
      </c>
      <c r="I109" s="197" t="s">
        <v>10</v>
      </c>
      <c r="J109" s="98" t="s">
        <v>11</v>
      </c>
      <c r="K109" s="122" t="s">
        <v>9</v>
      </c>
      <c r="L109" s="197" t="s">
        <v>10</v>
      </c>
      <c r="M109" s="98" t="s">
        <v>11</v>
      </c>
      <c r="N109" s="198" t="s">
        <v>9</v>
      </c>
      <c r="O109" s="197" t="s">
        <v>10</v>
      </c>
      <c r="P109" s="151" t="s">
        <v>11</v>
      </c>
      <c r="Q109" s="191"/>
    </row>
    <row r="110" spans="1:32" s="9" customFormat="1" ht="14.25" customHeight="1">
      <c r="A110" s="735"/>
      <c r="B110" s="199"/>
      <c r="C110" s="2087" t="s">
        <v>52</v>
      </c>
      <c r="D110" s="2088"/>
      <c r="E110" s="176">
        <f>SUM(E6:E8,E11,E14:E19,E24:E28,E33)</f>
        <v>1347</v>
      </c>
      <c r="F110" s="224">
        <f>SUM(F6:F8,F11,F14:F19,F24:F28,F33)</f>
        <v>1420</v>
      </c>
      <c r="G110" s="225">
        <f>E110+F110</f>
        <v>2767</v>
      </c>
      <c r="H110" s="200">
        <f>SUM(H6:H8,H11,H14:H19,H24:H28,H33,)</f>
        <v>1350</v>
      </c>
      <c r="I110" s="177">
        <f>SUM(I6:I8,I11,I14:I19,I24:I28,I33,)</f>
        <v>1395</v>
      </c>
      <c r="J110" s="178">
        <f>H110+I110</f>
        <v>2745</v>
      </c>
      <c r="K110" s="200">
        <f>SUM(K6:K8,K11,K14:K19,K24:K28,K33,)</f>
        <v>1360</v>
      </c>
      <c r="L110" s="177">
        <f>SUM(L6:L8,L11,L14:L19,L24:L28,L33,)</f>
        <v>1315</v>
      </c>
      <c r="M110" s="178">
        <f>K110+L110</f>
        <v>2675</v>
      </c>
      <c r="N110" s="201">
        <f>SUM(E110,H110,K110)</f>
        <v>4057</v>
      </c>
      <c r="O110" s="202">
        <f>SUM(F110,I110,L110)</f>
        <v>4130</v>
      </c>
      <c r="P110" s="203">
        <f>N110+O110</f>
        <v>8187</v>
      </c>
      <c r="Q110" s="191"/>
    </row>
    <row r="111" spans="1:32" s="9" customFormat="1" ht="14.25" customHeight="1">
      <c r="A111" s="735"/>
      <c r="B111" s="736"/>
      <c r="C111" s="2089" t="s">
        <v>76</v>
      </c>
      <c r="D111" s="2090"/>
      <c r="E111" s="201">
        <f>SUM(E12)</f>
        <v>66</v>
      </c>
      <c r="F111" s="202">
        <f>SUM(F12)</f>
        <v>54</v>
      </c>
      <c r="G111" s="204">
        <f t="shared" ref="G111:G117" si="110">E111+F111</f>
        <v>120</v>
      </c>
      <c r="H111" s="205">
        <f>SUM(H12)</f>
        <v>71</v>
      </c>
      <c r="I111" s="202">
        <f>SUM(I12)</f>
        <v>45</v>
      </c>
      <c r="J111" s="204">
        <f t="shared" ref="J111:J117" si="111">H111+I111</f>
        <v>116</v>
      </c>
      <c r="K111" s="205">
        <f>SUM(K12)</f>
        <v>79</v>
      </c>
      <c r="L111" s="202">
        <f>SUM(L12)</f>
        <v>35</v>
      </c>
      <c r="M111" s="204">
        <f t="shared" ref="M111:M117" si="112">K111+L111</f>
        <v>114</v>
      </c>
      <c r="N111" s="201">
        <f t="shared" ref="N111:N117" si="113">SUM(E111,H111,K111)</f>
        <v>216</v>
      </c>
      <c r="O111" s="202">
        <f t="shared" ref="O111:O117" si="114">SUM(F111,I111,L111)</f>
        <v>134</v>
      </c>
      <c r="P111" s="203">
        <f>N111+O111</f>
        <v>350</v>
      </c>
      <c r="Q111" s="191"/>
    </row>
    <row r="112" spans="1:32" s="9" customFormat="1" ht="14.25" customHeight="1">
      <c r="A112" s="2091" t="s">
        <v>142</v>
      </c>
      <c r="B112" s="1982"/>
      <c r="C112" s="2089" t="s">
        <v>143</v>
      </c>
      <c r="D112" s="2090"/>
      <c r="E112" s="201">
        <f>SUM(E9)</f>
        <v>4</v>
      </c>
      <c r="F112" s="202">
        <f>SUM(F9)</f>
        <v>32</v>
      </c>
      <c r="G112" s="204">
        <f t="shared" si="110"/>
        <v>36</v>
      </c>
      <c r="H112" s="205">
        <f>SUM(H9)</f>
        <v>6</v>
      </c>
      <c r="I112" s="202">
        <f>SUM(I9)</f>
        <v>32</v>
      </c>
      <c r="J112" s="204">
        <f t="shared" si="111"/>
        <v>38</v>
      </c>
      <c r="K112" s="205">
        <f>SUM(K9)</f>
        <v>3</v>
      </c>
      <c r="L112" s="202">
        <f>SUM(L9)</f>
        <v>32</v>
      </c>
      <c r="M112" s="204">
        <f t="shared" si="112"/>
        <v>35</v>
      </c>
      <c r="N112" s="201">
        <f t="shared" si="113"/>
        <v>13</v>
      </c>
      <c r="O112" s="202">
        <f t="shared" si="114"/>
        <v>96</v>
      </c>
      <c r="P112" s="203">
        <f>N112+O112</f>
        <v>109</v>
      </c>
      <c r="Q112" s="191"/>
    </row>
    <row r="113" spans="1:32" s="9" customFormat="1" ht="14.25" customHeight="1">
      <c r="A113" s="2091"/>
      <c r="B113" s="1982"/>
      <c r="C113" s="2089" t="s">
        <v>93</v>
      </c>
      <c r="D113" s="2090"/>
      <c r="E113" s="201">
        <f t="shared" ref="E113:P113" si="115">SUM(E34:E35,E39:E41,E47:E49,E51:E53)</f>
        <v>205</v>
      </c>
      <c r="F113" s="202">
        <f t="shared" si="115"/>
        <v>189</v>
      </c>
      <c r="G113" s="204">
        <f t="shared" si="115"/>
        <v>394</v>
      </c>
      <c r="H113" s="205">
        <f t="shared" si="115"/>
        <v>193</v>
      </c>
      <c r="I113" s="202">
        <f t="shared" si="115"/>
        <v>192</v>
      </c>
      <c r="J113" s="204">
        <f t="shared" si="115"/>
        <v>385</v>
      </c>
      <c r="K113" s="205">
        <f t="shared" si="115"/>
        <v>191</v>
      </c>
      <c r="L113" s="202">
        <f t="shared" si="115"/>
        <v>177</v>
      </c>
      <c r="M113" s="204">
        <f t="shared" si="115"/>
        <v>368</v>
      </c>
      <c r="N113" s="201">
        <f t="shared" si="115"/>
        <v>589</v>
      </c>
      <c r="O113" s="202">
        <f t="shared" si="115"/>
        <v>558</v>
      </c>
      <c r="P113" s="203">
        <f t="shared" si="115"/>
        <v>1147</v>
      </c>
      <c r="Q113" s="191"/>
    </row>
    <row r="114" spans="1:32" s="9" customFormat="1" ht="14.25" customHeight="1">
      <c r="A114" s="2091" t="s">
        <v>144</v>
      </c>
      <c r="B114" s="1982"/>
      <c r="C114" s="2089" t="s">
        <v>105</v>
      </c>
      <c r="D114" s="2090"/>
      <c r="E114" s="201">
        <f>SUM(E55:E61,E63:E66,E68:E72,E74:E77,E97:E99)</f>
        <v>737</v>
      </c>
      <c r="F114" s="202">
        <f>SUM(F55:F61,F63:F66,F68:F72,F74:F77,F97:F99)</f>
        <v>93</v>
      </c>
      <c r="G114" s="204">
        <f t="shared" si="110"/>
        <v>830</v>
      </c>
      <c r="H114" s="205">
        <f>SUM(H55:H61,H63:H66,H68:H72,H74:H77,H97:H99)</f>
        <v>729</v>
      </c>
      <c r="I114" s="202">
        <f>SUM(I55:I61,I63:I66,I68:I72,I74:I77,I97:I99)</f>
        <v>106</v>
      </c>
      <c r="J114" s="204">
        <f t="shared" si="111"/>
        <v>835</v>
      </c>
      <c r="K114" s="205">
        <f>SUM(K55:K61,K63:K66,K68:K72,K74:K77,K97:K99)</f>
        <v>748</v>
      </c>
      <c r="L114" s="202">
        <f>SUM(L55:L61,L63:L66,L68:L72,L74:L77,L97:L99)</f>
        <v>80</v>
      </c>
      <c r="M114" s="204">
        <f t="shared" si="112"/>
        <v>828</v>
      </c>
      <c r="N114" s="201">
        <f t="shared" si="113"/>
        <v>2214</v>
      </c>
      <c r="O114" s="202">
        <f t="shared" si="114"/>
        <v>279</v>
      </c>
      <c r="P114" s="203">
        <f t="shared" ref="P114:P117" si="116">N114+O114</f>
        <v>2493</v>
      </c>
      <c r="Q114" s="191"/>
    </row>
    <row r="115" spans="1:32" s="9" customFormat="1" ht="14.25" customHeight="1">
      <c r="A115" s="2091"/>
      <c r="B115" s="1982"/>
      <c r="C115" s="2089" t="s">
        <v>53</v>
      </c>
      <c r="D115" s="2090"/>
      <c r="E115" s="201">
        <f t="shared" ref="E115:P115" si="117">SUM(E20,E29:E30,E43:E44,E79:E81,E83:E84,E86:E88)</f>
        <v>310</v>
      </c>
      <c r="F115" s="202">
        <f t="shared" si="117"/>
        <v>427</v>
      </c>
      <c r="G115" s="204">
        <f t="shared" si="117"/>
        <v>737</v>
      </c>
      <c r="H115" s="205">
        <f t="shared" si="117"/>
        <v>289</v>
      </c>
      <c r="I115" s="202">
        <f t="shared" si="117"/>
        <v>436</v>
      </c>
      <c r="J115" s="204">
        <f t="shared" si="117"/>
        <v>725</v>
      </c>
      <c r="K115" s="205">
        <f t="shared" si="117"/>
        <v>299</v>
      </c>
      <c r="L115" s="202">
        <f t="shared" si="117"/>
        <v>400</v>
      </c>
      <c r="M115" s="204">
        <f t="shared" si="117"/>
        <v>699</v>
      </c>
      <c r="N115" s="201">
        <f t="shared" si="117"/>
        <v>898</v>
      </c>
      <c r="O115" s="202">
        <f t="shared" si="117"/>
        <v>1263</v>
      </c>
      <c r="P115" s="203">
        <f t="shared" si="117"/>
        <v>2161</v>
      </c>
      <c r="Q115" s="191"/>
    </row>
    <row r="116" spans="1:32" s="9" customFormat="1" ht="14.25" customHeight="1">
      <c r="A116" s="735"/>
      <c r="B116" s="736"/>
      <c r="C116" s="2089" t="s">
        <v>96</v>
      </c>
      <c r="D116" s="2090"/>
      <c r="E116" s="201">
        <f>SUM(E21,E37,E90:E93)</f>
        <v>22</v>
      </c>
      <c r="F116" s="202">
        <f>SUM(F21,F37,F90:F93)</f>
        <v>161</v>
      </c>
      <c r="G116" s="204">
        <f t="shared" si="110"/>
        <v>183</v>
      </c>
      <c r="H116" s="205">
        <f>SUM(H21,H37,H90:H93)</f>
        <v>22</v>
      </c>
      <c r="I116" s="202">
        <f>SUM(I21,I37,I90:I93)</f>
        <v>139</v>
      </c>
      <c r="J116" s="204">
        <f t="shared" si="111"/>
        <v>161</v>
      </c>
      <c r="K116" s="205">
        <f>SUM(K21,K37,K90:K93)</f>
        <v>46</v>
      </c>
      <c r="L116" s="202">
        <f>SUM(L21,L37,L90:L93)</f>
        <v>111</v>
      </c>
      <c r="M116" s="204">
        <f t="shared" si="112"/>
        <v>157</v>
      </c>
      <c r="N116" s="201">
        <f t="shared" si="113"/>
        <v>90</v>
      </c>
      <c r="O116" s="202">
        <f t="shared" si="114"/>
        <v>411</v>
      </c>
      <c r="P116" s="203">
        <f t="shared" si="116"/>
        <v>501</v>
      </c>
      <c r="Q116" s="191"/>
    </row>
    <row r="117" spans="1:32" s="9" customFormat="1" ht="14.25" customHeight="1" thickBot="1">
      <c r="A117" s="747"/>
      <c r="B117" s="86"/>
      <c r="C117" s="2085" t="s">
        <v>145</v>
      </c>
      <c r="D117" s="2086"/>
      <c r="E117" s="184">
        <f>SUM(E95:E96,E101,E103)</f>
        <v>181</v>
      </c>
      <c r="F117" s="185">
        <f>SUM(F95:F96,F101,F103)</f>
        <v>227</v>
      </c>
      <c r="G117" s="186">
        <f t="shared" si="110"/>
        <v>408</v>
      </c>
      <c r="H117" s="206">
        <f>SUM(H95:H96,H101,H103)</f>
        <v>171</v>
      </c>
      <c r="I117" s="185">
        <f>SUM(I95:I96,I101,I103)</f>
        <v>197</v>
      </c>
      <c r="J117" s="186">
        <f t="shared" si="111"/>
        <v>368</v>
      </c>
      <c r="K117" s="206">
        <f>SUM(K95:K96,K101,K103)</f>
        <v>159</v>
      </c>
      <c r="L117" s="185">
        <f>SUM(L95:L96,L101,L103)</f>
        <v>173</v>
      </c>
      <c r="M117" s="186">
        <f t="shared" si="112"/>
        <v>332</v>
      </c>
      <c r="N117" s="184">
        <f t="shared" si="113"/>
        <v>511</v>
      </c>
      <c r="O117" s="185">
        <f t="shared" si="114"/>
        <v>597</v>
      </c>
      <c r="P117" s="187">
        <f t="shared" si="116"/>
        <v>1108</v>
      </c>
      <c r="Q117" s="6"/>
    </row>
    <row r="118" spans="1:32" s="9" customFormat="1" ht="15" customHeight="1">
      <c r="A118" s="189"/>
      <c r="B118" s="189"/>
      <c r="C118" s="190"/>
      <c r="D118" s="190"/>
      <c r="E118" s="207"/>
      <c r="F118" s="207"/>
      <c r="P118" s="207"/>
    </row>
    <row r="119" spans="1:32" s="9" customFormat="1" ht="15" customHeight="1">
      <c r="A119" s="189"/>
      <c r="B119" s="189"/>
      <c r="C119" s="190"/>
      <c r="D119" s="190"/>
    </row>
    <row r="120" spans="1:32" s="9" customFormat="1" ht="15" customHeight="1">
      <c r="A120" s="189"/>
      <c r="B120" s="189"/>
      <c r="C120" s="190"/>
      <c r="D120" s="190"/>
    </row>
    <row r="121" spans="1:32" s="9" customFormat="1" ht="15" customHeight="1">
      <c r="A121" s="189"/>
      <c r="B121" s="189"/>
      <c r="C121" s="190"/>
      <c r="D121" s="190"/>
      <c r="R121" s="208"/>
      <c r="V121" s="9">
        <v>16</v>
      </c>
      <c r="W121" s="9">
        <v>15</v>
      </c>
      <c r="AE121" s="9">
        <f>SUM(M121,P121,S121,V121,Y121,AB121)</f>
        <v>16</v>
      </c>
    </row>
    <row r="122" spans="1:32" s="9" customFormat="1" ht="15" customHeight="1">
      <c r="A122" s="189"/>
      <c r="B122" s="189"/>
      <c r="C122" s="190"/>
      <c r="D122" s="190"/>
      <c r="R122" s="208"/>
      <c r="AF122" s="9">
        <f>SUM(N122,Q122,T122,W122,Z122,AC122)</f>
        <v>0</v>
      </c>
    </row>
    <row r="123" spans="1:32" s="9" customFormat="1" ht="15" customHeight="1">
      <c r="A123" s="189"/>
      <c r="B123" s="189"/>
      <c r="C123" s="190"/>
      <c r="D123" s="190"/>
      <c r="R123" s="208"/>
    </row>
    <row r="124" spans="1:32" s="9" customFormat="1" ht="15" customHeight="1">
      <c r="A124" s="189"/>
      <c r="B124" s="189"/>
      <c r="C124" s="190"/>
      <c r="D124" s="190"/>
      <c r="R124" s="208"/>
    </row>
    <row r="125" spans="1:32" s="9" customFormat="1" ht="15" customHeight="1">
      <c r="A125" s="189"/>
      <c r="B125" s="189"/>
      <c r="C125" s="190"/>
      <c r="D125" s="190"/>
      <c r="R125" s="208"/>
      <c r="U125" s="9">
        <f>SUM(S125,T125)</f>
        <v>0</v>
      </c>
    </row>
    <row r="126" spans="1:32" s="9" customFormat="1" ht="15" customHeight="1">
      <c r="A126" s="189"/>
      <c r="B126" s="189"/>
      <c r="C126" s="190"/>
      <c r="D126" s="190"/>
      <c r="R126" s="208"/>
    </row>
    <row r="127" spans="1:32" s="9" customFormat="1" ht="15" customHeight="1">
      <c r="A127" s="189"/>
      <c r="B127" s="189"/>
      <c r="C127" s="190"/>
      <c r="D127" s="190"/>
      <c r="R127" s="208"/>
    </row>
    <row r="128" spans="1:32" s="9" customFormat="1" ht="15" customHeight="1">
      <c r="A128" s="189"/>
      <c r="B128" s="189"/>
      <c r="C128" s="190"/>
      <c r="D128" s="190"/>
      <c r="R128" s="208"/>
    </row>
    <row r="129" spans="1:18" s="9" customFormat="1" ht="15" customHeight="1">
      <c r="A129" s="189"/>
      <c r="B129" s="189"/>
      <c r="C129" s="190"/>
      <c r="D129" s="190"/>
      <c r="R129" s="208"/>
    </row>
    <row r="130" spans="1:18" s="9" customFormat="1" ht="15" customHeight="1">
      <c r="A130" s="189"/>
      <c r="B130" s="189"/>
      <c r="C130" s="190"/>
      <c r="D130" s="190"/>
    </row>
    <row r="131" spans="1:18" s="9" customFormat="1" ht="15" customHeight="1">
      <c r="A131" s="189"/>
      <c r="B131" s="189"/>
      <c r="C131" s="190"/>
      <c r="D131" s="190"/>
    </row>
    <row r="132" spans="1:18" s="9" customFormat="1" ht="15" customHeight="1">
      <c r="A132" s="189"/>
      <c r="B132" s="189"/>
      <c r="C132" s="190"/>
      <c r="D132" s="190"/>
    </row>
    <row r="133" spans="1:18" s="9" customFormat="1" ht="15" customHeight="1">
      <c r="A133" s="189"/>
      <c r="B133" s="189"/>
      <c r="C133" s="190"/>
      <c r="D133" s="190"/>
    </row>
    <row r="134" spans="1:18" s="9" customFormat="1" ht="15" customHeight="1">
      <c r="A134" s="189"/>
      <c r="B134" s="189"/>
      <c r="C134" s="190"/>
      <c r="D134" s="190"/>
    </row>
    <row r="135" spans="1:18" s="9" customFormat="1" ht="15" customHeight="1">
      <c r="A135" s="189"/>
      <c r="B135" s="189"/>
      <c r="C135" s="190"/>
      <c r="D135" s="190"/>
    </row>
    <row r="136" spans="1:18" s="9" customFormat="1" ht="15" customHeight="1">
      <c r="A136" s="189"/>
      <c r="B136" s="189"/>
      <c r="C136" s="190"/>
      <c r="D136" s="190"/>
    </row>
    <row r="137" spans="1:18" s="9" customFormat="1" ht="15" customHeight="1">
      <c r="A137" s="189"/>
      <c r="B137" s="189"/>
      <c r="C137" s="190"/>
      <c r="D137" s="190"/>
    </row>
    <row r="138" spans="1:18" s="9" customFormat="1" ht="15" customHeight="1">
      <c r="A138" s="189"/>
      <c r="B138" s="189"/>
      <c r="C138" s="190"/>
      <c r="D138" s="190"/>
    </row>
    <row r="139" spans="1:18" s="9" customFormat="1" ht="15" customHeight="1">
      <c r="A139" s="189"/>
      <c r="B139" s="189"/>
      <c r="C139" s="190"/>
      <c r="D139" s="190"/>
    </row>
    <row r="140" spans="1:18" s="9" customFormat="1" ht="15" customHeight="1">
      <c r="A140" s="189"/>
      <c r="B140" s="189"/>
      <c r="C140" s="190"/>
      <c r="D140" s="190"/>
    </row>
    <row r="141" spans="1:18" s="9" customFormat="1" ht="15" customHeight="1">
      <c r="A141" s="189"/>
      <c r="B141" s="189"/>
      <c r="C141" s="190"/>
      <c r="D141" s="190"/>
    </row>
    <row r="142" spans="1:18" s="9" customFormat="1" ht="15" customHeight="1">
      <c r="A142" s="189"/>
      <c r="B142" s="189"/>
      <c r="C142" s="190"/>
      <c r="D142" s="190"/>
    </row>
    <row r="143" spans="1:18" s="9" customFormat="1" ht="15" customHeight="1">
      <c r="A143" s="189"/>
      <c r="B143" s="189"/>
      <c r="C143" s="190"/>
      <c r="D143" s="190"/>
    </row>
    <row r="144" spans="1:18" s="9" customFormat="1" ht="15" customHeight="1">
      <c r="A144" s="189"/>
      <c r="B144" s="189"/>
      <c r="C144" s="190"/>
      <c r="D144" s="190"/>
    </row>
    <row r="145" spans="1:18" s="9" customFormat="1" ht="15" customHeight="1">
      <c r="A145" s="189"/>
      <c r="B145" s="189"/>
      <c r="C145" s="190"/>
      <c r="D145" s="190"/>
    </row>
    <row r="146" spans="1:18" s="9" customFormat="1" ht="15" customHeight="1">
      <c r="A146" s="189"/>
      <c r="B146" s="189"/>
      <c r="C146" s="190"/>
      <c r="D146" s="190"/>
    </row>
    <row r="147" spans="1:18" s="9" customFormat="1" ht="15" customHeight="1">
      <c r="A147" s="189"/>
      <c r="B147" s="189"/>
      <c r="C147" s="190"/>
      <c r="D147" s="190"/>
    </row>
    <row r="148" spans="1:18" s="9" customFormat="1" ht="15" customHeight="1">
      <c r="A148" s="189"/>
      <c r="B148" s="189"/>
      <c r="C148" s="190"/>
      <c r="D148" s="190"/>
    </row>
    <row r="149" spans="1:18" s="9" customFormat="1" ht="15" customHeight="1">
      <c r="A149" s="189"/>
      <c r="B149" s="189"/>
      <c r="C149" s="190"/>
      <c r="D149" s="190"/>
    </row>
    <row r="150" spans="1:18" s="9" customFormat="1" ht="15" customHeight="1">
      <c r="A150" s="189"/>
      <c r="B150" s="189"/>
      <c r="C150" s="190"/>
      <c r="D150" s="190"/>
    </row>
    <row r="151" spans="1:18" s="9" customFormat="1" ht="15" customHeight="1">
      <c r="A151" s="189"/>
      <c r="B151" s="189"/>
      <c r="C151" s="190"/>
      <c r="D151" s="190"/>
    </row>
    <row r="152" spans="1:18" s="9" customFormat="1" ht="15" customHeight="1">
      <c r="A152" s="189"/>
      <c r="B152" s="189"/>
      <c r="C152" s="190"/>
      <c r="D152" s="190"/>
    </row>
    <row r="153" spans="1:18" s="9" customFormat="1" ht="15" customHeight="1">
      <c r="A153" s="189"/>
      <c r="B153" s="189"/>
      <c r="C153" s="190"/>
      <c r="D153" s="190"/>
    </row>
    <row r="154" spans="1:18" s="9" customFormat="1" ht="15" customHeight="1">
      <c r="A154" s="189"/>
      <c r="B154" s="189"/>
      <c r="C154" s="190"/>
      <c r="D154" s="190"/>
    </row>
    <row r="155" spans="1:18" s="9" customFormat="1" ht="15" customHeight="1">
      <c r="A155" s="189"/>
      <c r="B155" s="189"/>
      <c r="C155" s="190"/>
      <c r="D155" s="190"/>
    </row>
    <row r="156" spans="1:18" s="9" customFormat="1" ht="1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8" s="9" customFormat="1" ht="1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8">
      <c r="R158" s="9"/>
    </row>
    <row r="159" spans="1:18">
      <c r="R159" s="9"/>
    </row>
    <row r="160" spans="1:18">
      <c r="R160" s="9"/>
    </row>
    <row r="161" spans="11:29">
      <c r="R161" s="9"/>
    </row>
    <row r="162" spans="11:29">
      <c r="R162" s="9"/>
    </row>
    <row r="163" spans="11:29">
      <c r="R163" s="9"/>
    </row>
    <row r="164" spans="11:29">
      <c r="R164" s="9"/>
    </row>
    <row r="165" spans="11:29">
      <c r="R165" s="9"/>
    </row>
    <row r="166" spans="11:29">
      <c r="R166" s="9"/>
    </row>
    <row r="167" spans="11:29">
      <c r="R167" s="9"/>
    </row>
    <row r="168" spans="11:29">
      <c r="R168" s="9"/>
      <c r="V168" s="5">
        <v>28</v>
      </c>
      <c r="W168" s="5">
        <v>21</v>
      </c>
      <c r="Y168" s="5">
        <v>24</v>
      </c>
      <c r="Z168" s="5">
        <v>34</v>
      </c>
      <c r="AC168" s="5">
        <v>21</v>
      </c>
    </row>
    <row r="170" spans="11:29">
      <c r="K170" s="2"/>
    </row>
  </sheetData>
  <autoFilter ref="A3:R104" xr:uid="{00000000-0009-0000-0000-000005000000}"/>
  <mergeCells count="100">
    <mergeCell ref="G83:G84"/>
    <mergeCell ref="F83:F84"/>
    <mergeCell ref="E83:E84"/>
    <mergeCell ref="Q98:Q99"/>
    <mergeCell ref="A64:B64"/>
    <mergeCell ref="A65:B65"/>
    <mergeCell ref="A66:B66"/>
    <mergeCell ref="A67:B67"/>
    <mergeCell ref="A68:B68"/>
    <mergeCell ref="A69:B69"/>
    <mergeCell ref="A76:B76"/>
    <mergeCell ref="A77:B77"/>
    <mergeCell ref="A78:B78"/>
    <mergeCell ref="A70:B70"/>
    <mergeCell ref="A71:B71"/>
    <mergeCell ref="A72:B72"/>
    <mergeCell ref="K4:M4"/>
    <mergeCell ref="N4:P4"/>
    <mergeCell ref="H4:J4"/>
    <mergeCell ref="G29:G30"/>
    <mergeCell ref="F29:F30"/>
    <mergeCell ref="E29:E30"/>
    <mergeCell ref="E79:E80"/>
    <mergeCell ref="F79:F80"/>
    <mergeCell ref="G79:G80"/>
    <mergeCell ref="A6:B6"/>
    <mergeCell ref="A13:B13"/>
    <mergeCell ref="A14:B14"/>
    <mergeCell ref="A24:B24"/>
    <mergeCell ref="A25:B25"/>
    <mergeCell ref="A26:B26"/>
    <mergeCell ref="A27:B27"/>
    <mergeCell ref="A16:B16"/>
    <mergeCell ref="A17:B17"/>
    <mergeCell ref="A18:B18"/>
    <mergeCell ref="A48:B48"/>
    <mergeCell ref="A33:B33"/>
    <mergeCell ref="A4:B4"/>
    <mergeCell ref="E4:G4"/>
    <mergeCell ref="A15:B15"/>
    <mergeCell ref="A7:B7"/>
    <mergeCell ref="A8:B8"/>
    <mergeCell ref="A9:B9"/>
    <mergeCell ref="A10:B10"/>
    <mergeCell ref="A11:B11"/>
    <mergeCell ref="A12:B12"/>
    <mergeCell ref="A34:B34"/>
    <mergeCell ref="A35:B35"/>
    <mergeCell ref="A36:B36"/>
    <mergeCell ref="A37:B37"/>
    <mergeCell ref="A38:B38"/>
    <mergeCell ref="A47:B47"/>
    <mergeCell ref="A63:B63"/>
    <mergeCell ref="A50:B50"/>
    <mergeCell ref="A51:B51"/>
    <mergeCell ref="A52:B52"/>
    <mergeCell ref="A53:B53"/>
    <mergeCell ref="A54:B54"/>
    <mergeCell ref="A55:B55"/>
    <mergeCell ref="A59:B59"/>
    <mergeCell ref="A60:B60"/>
    <mergeCell ref="A61:B61"/>
    <mergeCell ref="A62:B62"/>
    <mergeCell ref="A49:B49"/>
    <mergeCell ref="A73:B73"/>
    <mergeCell ref="A74:B74"/>
    <mergeCell ref="A75:B75"/>
    <mergeCell ref="A89:B89"/>
    <mergeCell ref="A79:B79"/>
    <mergeCell ref="A81:B81"/>
    <mergeCell ref="A82:B82"/>
    <mergeCell ref="A83:B83"/>
    <mergeCell ref="A84:B84"/>
    <mergeCell ref="A85:B85"/>
    <mergeCell ref="A86:B86"/>
    <mergeCell ref="A88:B88"/>
    <mergeCell ref="A112:B113"/>
    <mergeCell ref="A114:B115"/>
    <mergeCell ref="A103:B103"/>
    <mergeCell ref="A104:D104"/>
    <mergeCell ref="C107:D109"/>
    <mergeCell ref="C117:D117"/>
    <mergeCell ref="C110:D110"/>
    <mergeCell ref="C111:D111"/>
    <mergeCell ref="C112:D112"/>
    <mergeCell ref="C113:D113"/>
    <mergeCell ref="C114:D114"/>
    <mergeCell ref="C115:D115"/>
    <mergeCell ref="C116:D116"/>
    <mergeCell ref="F86:F87"/>
    <mergeCell ref="E86:E87"/>
    <mergeCell ref="H108:J108"/>
    <mergeCell ref="K108:M108"/>
    <mergeCell ref="A91:B91"/>
    <mergeCell ref="A92:B92"/>
    <mergeCell ref="A93:B93"/>
    <mergeCell ref="A94:B94"/>
    <mergeCell ref="A95:B95"/>
    <mergeCell ref="A96:B96"/>
    <mergeCell ref="A90:B90"/>
  </mergeCells>
  <phoneticPr fontId="4"/>
  <pageMargins left="0.70866141732283472" right="0.70866141732283472" top="0.55118110236220474" bottom="0.47" header="0.31496062992125984" footer="0.31496062992125984"/>
  <pageSetup paperSize="9" scale="80" fitToHeight="0" pageOrder="overThenDown" orientation="portrait" r:id="rId1"/>
  <headerFooter alignWithMargins="0"/>
  <rowBreaks count="1" manualBreakCount="1">
    <brk id="7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68"/>
  <sheetViews>
    <sheetView view="pageBreakPreview" zoomScale="85" zoomScaleNormal="100" zoomScaleSheetLayoutView="85" zoomScalePageLayoutView="85" workbookViewId="0">
      <selection activeCell="AL27" sqref="AL27"/>
    </sheetView>
  </sheetViews>
  <sheetFormatPr defaultColWidth="9" defaultRowHeight="10.8"/>
  <cols>
    <col min="1" max="1" width="8.88671875" style="2" customWidth="1"/>
    <col min="2" max="2" width="12.109375" style="2" customWidth="1"/>
    <col min="3" max="17" width="4.109375" style="2" customWidth="1"/>
    <col min="18" max="18" width="6.109375" style="2" customWidth="1"/>
    <col min="19" max="19" width="13.109375" style="2" customWidth="1"/>
    <col min="20" max="20" width="9" style="2"/>
    <col min="21" max="34" width="4.77734375" style="2" customWidth="1"/>
    <col min="35" max="16384" width="9" style="2"/>
  </cols>
  <sheetData>
    <row r="1" spans="1:34" ht="20.399999999999999" customHeight="1">
      <c r="A1" s="5" t="s">
        <v>323</v>
      </c>
      <c r="S1" s="5" t="s">
        <v>324</v>
      </c>
      <c r="AH1" s="15"/>
    </row>
    <row r="2" spans="1:34" ht="6" customHeight="1" thickBot="1"/>
    <row r="3" spans="1:34" ht="18" customHeight="1">
      <c r="A3" s="109"/>
      <c r="B3" s="110"/>
      <c r="C3" s="21" t="s">
        <v>146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023" t="s">
        <v>63</v>
      </c>
      <c r="S3" s="2152" t="s">
        <v>147</v>
      </c>
      <c r="T3" s="2155" t="s">
        <v>148</v>
      </c>
      <c r="U3" s="2093" t="s">
        <v>149</v>
      </c>
      <c r="V3" s="2159" t="s">
        <v>150</v>
      </c>
      <c r="W3" s="2159"/>
      <c r="X3" s="2159"/>
      <c r="Y3" s="2159"/>
      <c r="Z3" s="2159"/>
      <c r="AA3" s="2159"/>
      <c r="AB3" s="2159"/>
      <c r="AC3" s="2159"/>
      <c r="AD3" s="2159"/>
      <c r="AE3" s="2159"/>
      <c r="AF3" s="2159"/>
      <c r="AG3" s="2160"/>
      <c r="AH3" s="2161"/>
    </row>
    <row r="4" spans="1:34" ht="18" customHeight="1">
      <c r="A4" s="111" t="s">
        <v>0</v>
      </c>
      <c r="B4" s="734" t="s">
        <v>65</v>
      </c>
      <c r="C4" s="2133" t="s">
        <v>151</v>
      </c>
      <c r="D4" s="2119"/>
      <c r="E4" s="2120"/>
      <c r="F4" s="2118" t="s">
        <v>152</v>
      </c>
      <c r="G4" s="2119"/>
      <c r="H4" s="2120"/>
      <c r="I4" s="2118" t="s">
        <v>153</v>
      </c>
      <c r="J4" s="2119"/>
      <c r="K4" s="2120"/>
      <c r="L4" s="2118" t="s">
        <v>154</v>
      </c>
      <c r="M4" s="2119"/>
      <c r="N4" s="2120"/>
      <c r="O4" s="2118" t="s">
        <v>155</v>
      </c>
      <c r="P4" s="2119"/>
      <c r="Q4" s="2121"/>
      <c r="R4" s="1027" t="s">
        <v>156</v>
      </c>
      <c r="S4" s="2153"/>
      <c r="T4" s="2156"/>
      <c r="U4" s="2095"/>
      <c r="V4" s="2162">
        <v>15</v>
      </c>
      <c r="W4" s="2164">
        <v>16</v>
      </c>
      <c r="X4" s="2162">
        <v>17</v>
      </c>
      <c r="Y4" s="2164">
        <v>18</v>
      </c>
      <c r="Z4" s="2162">
        <v>19</v>
      </c>
      <c r="AA4" s="997">
        <v>20</v>
      </c>
      <c r="AB4" s="995">
        <v>25</v>
      </c>
      <c r="AC4" s="997">
        <v>30</v>
      </c>
      <c r="AD4" s="995">
        <v>40</v>
      </c>
      <c r="AE4" s="997">
        <v>50</v>
      </c>
      <c r="AF4" s="2162">
        <v>60</v>
      </c>
      <c r="AG4" s="2146" t="s">
        <v>11</v>
      </c>
      <c r="AH4" s="2147"/>
    </row>
    <row r="5" spans="1:34" ht="18" customHeight="1" thickBot="1">
      <c r="A5" s="112"/>
      <c r="B5" s="113"/>
      <c r="C5" s="1029" t="s">
        <v>9</v>
      </c>
      <c r="D5" s="7" t="s">
        <v>10</v>
      </c>
      <c r="E5" s="86" t="s">
        <v>11</v>
      </c>
      <c r="F5" s="8" t="s">
        <v>9</v>
      </c>
      <c r="G5" s="7" t="s">
        <v>10</v>
      </c>
      <c r="H5" s="86" t="s">
        <v>11</v>
      </c>
      <c r="I5" s="8" t="s">
        <v>9</v>
      </c>
      <c r="J5" s="7" t="s">
        <v>10</v>
      </c>
      <c r="K5" s="86" t="s">
        <v>11</v>
      </c>
      <c r="L5" s="8" t="s">
        <v>9</v>
      </c>
      <c r="M5" s="7" t="s">
        <v>10</v>
      </c>
      <c r="N5" s="86" t="s">
        <v>11</v>
      </c>
      <c r="O5" s="8" t="s">
        <v>9</v>
      </c>
      <c r="P5" s="7" t="s">
        <v>10</v>
      </c>
      <c r="Q5" s="86" t="s">
        <v>11</v>
      </c>
      <c r="R5" s="1024" t="s">
        <v>71</v>
      </c>
      <c r="S5" s="2153"/>
      <c r="T5" s="2156"/>
      <c r="U5" s="2095"/>
      <c r="V5" s="2163"/>
      <c r="W5" s="2165"/>
      <c r="X5" s="2163"/>
      <c r="Y5" s="2165"/>
      <c r="Z5" s="2163"/>
      <c r="AA5" s="998" t="s">
        <v>157</v>
      </c>
      <c r="AB5" s="996" t="s">
        <v>158</v>
      </c>
      <c r="AC5" s="998" t="s">
        <v>44</v>
      </c>
      <c r="AD5" s="996" t="s">
        <v>159</v>
      </c>
      <c r="AE5" s="998" t="s">
        <v>44</v>
      </c>
      <c r="AF5" s="2163"/>
      <c r="AG5" s="2148"/>
      <c r="AH5" s="2149"/>
    </row>
    <row r="6" spans="1:34" s="15" customFormat="1" ht="18" customHeight="1" thickBot="1">
      <c r="A6" s="10" t="s">
        <v>104</v>
      </c>
      <c r="B6" s="114" t="s">
        <v>160</v>
      </c>
      <c r="C6" s="1381">
        <v>7</v>
      </c>
      <c r="D6" s="1382">
        <v>0</v>
      </c>
      <c r="E6" s="134">
        <f>SUM(C6:D6)</f>
        <v>7</v>
      </c>
      <c r="F6" s="1381">
        <v>2</v>
      </c>
      <c r="G6" s="1382">
        <v>0</v>
      </c>
      <c r="H6" s="134">
        <f>SUM(F6:G6)</f>
        <v>2</v>
      </c>
      <c r="I6" s="1381">
        <v>3</v>
      </c>
      <c r="J6" s="1382">
        <v>0</v>
      </c>
      <c r="K6" s="134">
        <f>SUM(I6:J6)</f>
        <v>3</v>
      </c>
      <c r="L6" s="1381">
        <v>4</v>
      </c>
      <c r="M6" s="1382">
        <v>2</v>
      </c>
      <c r="N6" s="134">
        <f>SUM(L6:M6)</f>
        <v>6</v>
      </c>
      <c r="O6" s="132">
        <f>SUM(C6,F6,I6,L6)</f>
        <v>16</v>
      </c>
      <c r="P6" s="133">
        <f>SUM(D6,G6,J6,M6)</f>
        <v>2</v>
      </c>
      <c r="Q6" s="1383">
        <f>SUM(O6:P6)</f>
        <v>18</v>
      </c>
      <c r="R6" s="1384">
        <v>4</v>
      </c>
      <c r="S6" s="2154"/>
      <c r="T6" s="2157"/>
      <c r="U6" s="2158"/>
      <c r="V6" s="115" t="s">
        <v>45</v>
      </c>
      <c r="W6" s="116" t="s">
        <v>45</v>
      </c>
      <c r="X6" s="115" t="s">
        <v>45</v>
      </c>
      <c r="Y6" s="116" t="s">
        <v>45</v>
      </c>
      <c r="Z6" s="115" t="s">
        <v>45</v>
      </c>
      <c r="AA6" s="994">
        <v>24</v>
      </c>
      <c r="AB6" s="117">
        <v>29</v>
      </c>
      <c r="AC6" s="994">
        <v>39</v>
      </c>
      <c r="AD6" s="117">
        <v>49</v>
      </c>
      <c r="AE6" s="994">
        <v>59</v>
      </c>
      <c r="AF6" s="117" t="s">
        <v>46</v>
      </c>
      <c r="AG6" s="2150"/>
      <c r="AH6" s="2151"/>
    </row>
    <row r="7" spans="1:34" s="15" customFormat="1" ht="18" customHeight="1">
      <c r="A7" s="2123" t="s">
        <v>111</v>
      </c>
      <c r="B7" s="737" t="s">
        <v>161</v>
      </c>
      <c r="C7" s="1385">
        <v>5</v>
      </c>
      <c r="D7" s="1386">
        <v>2</v>
      </c>
      <c r="E7" s="130">
        <f t="shared" ref="E7:E12" si="0">SUM(C7:D7)</f>
        <v>7</v>
      </c>
      <c r="F7" s="1385">
        <v>1</v>
      </c>
      <c r="G7" s="1386">
        <v>2</v>
      </c>
      <c r="H7" s="130">
        <f t="shared" ref="H7:H12" si="1">SUM(F7:G7)</f>
        <v>3</v>
      </c>
      <c r="I7" s="1385">
        <v>4</v>
      </c>
      <c r="J7" s="1386">
        <v>0</v>
      </c>
      <c r="K7" s="130">
        <f t="shared" ref="K7:K12" si="2">SUM(I7:J7)</f>
        <v>4</v>
      </c>
      <c r="L7" s="1385">
        <v>1</v>
      </c>
      <c r="M7" s="1386">
        <v>2</v>
      </c>
      <c r="N7" s="130">
        <f t="shared" ref="N7:N12" si="3">SUM(L7:M7)</f>
        <v>3</v>
      </c>
      <c r="O7" s="128">
        <f t="shared" ref="O7:P12" si="4">SUM(C7,F7,I7,L7)</f>
        <v>11</v>
      </c>
      <c r="P7" s="129">
        <f t="shared" si="4"/>
        <v>6</v>
      </c>
      <c r="Q7" s="1387">
        <f t="shared" ref="Q7:Q12" si="5">SUM(O7:P7)</f>
        <v>17</v>
      </c>
      <c r="R7" s="1388">
        <v>4</v>
      </c>
      <c r="S7" s="2144" t="s">
        <v>74</v>
      </c>
      <c r="T7" s="118"/>
      <c r="U7" s="119" t="s">
        <v>9</v>
      </c>
      <c r="V7" s="1389">
        <v>20</v>
      </c>
      <c r="W7" s="1389">
        <v>29</v>
      </c>
      <c r="X7" s="1389">
        <v>57</v>
      </c>
      <c r="Y7" s="1389">
        <v>47</v>
      </c>
      <c r="Z7" s="1389">
        <v>27</v>
      </c>
      <c r="AA7" s="1389">
        <v>79</v>
      </c>
      <c r="AB7" s="1389">
        <v>53</v>
      </c>
      <c r="AC7" s="1389">
        <v>21</v>
      </c>
      <c r="AD7" s="1389">
        <v>9</v>
      </c>
      <c r="AE7" s="1389">
        <v>1</v>
      </c>
      <c r="AF7" s="1389">
        <v>2</v>
      </c>
      <c r="AG7" s="2140">
        <f t="shared" ref="AG7:AG15" si="6">SUM(V7:AF7)</f>
        <v>345</v>
      </c>
      <c r="AH7" s="2141"/>
    </row>
    <row r="8" spans="1:34" s="15" customFormat="1" ht="18" customHeight="1">
      <c r="A8" s="2123"/>
      <c r="B8" s="737" t="s">
        <v>825</v>
      </c>
      <c r="C8" s="1385">
        <v>3</v>
      </c>
      <c r="D8" s="1386">
        <v>0</v>
      </c>
      <c r="E8" s="130">
        <f t="shared" si="0"/>
        <v>3</v>
      </c>
      <c r="F8" s="1385">
        <v>4</v>
      </c>
      <c r="G8" s="1386">
        <v>0</v>
      </c>
      <c r="H8" s="130">
        <f t="shared" si="1"/>
        <v>4</v>
      </c>
      <c r="I8" s="1385">
        <v>0</v>
      </c>
      <c r="J8" s="1386">
        <v>0</v>
      </c>
      <c r="K8" s="130">
        <f t="shared" si="2"/>
        <v>0</v>
      </c>
      <c r="L8" s="1385">
        <v>1</v>
      </c>
      <c r="M8" s="1386">
        <v>0</v>
      </c>
      <c r="N8" s="130">
        <f t="shared" si="3"/>
        <v>1</v>
      </c>
      <c r="O8" s="128">
        <f t="shared" si="4"/>
        <v>8</v>
      </c>
      <c r="P8" s="129">
        <f t="shared" si="4"/>
        <v>0</v>
      </c>
      <c r="Q8" s="1387">
        <f t="shared" si="5"/>
        <v>8</v>
      </c>
      <c r="R8" s="1388">
        <v>3</v>
      </c>
      <c r="S8" s="2145"/>
      <c r="T8" s="118" t="s">
        <v>52</v>
      </c>
      <c r="U8" s="120" t="s">
        <v>10</v>
      </c>
      <c r="V8" s="1390">
        <v>48</v>
      </c>
      <c r="W8" s="1390">
        <v>69</v>
      </c>
      <c r="X8" s="1390">
        <v>92</v>
      </c>
      <c r="Y8" s="1390">
        <v>57</v>
      </c>
      <c r="Z8" s="1390">
        <v>28</v>
      </c>
      <c r="AA8" s="1390">
        <v>86</v>
      </c>
      <c r="AB8" s="1390">
        <v>35</v>
      </c>
      <c r="AC8" s="1390">
        <v>30</v>
      </c>
      <c r="AD8" s="1390">
        <v>3</v>
      </c>
      <c r="AE8" s="1390">
        <v>0</v>
      </c>
      <c r="AF8" s="1390">
        <v>1</v>
      </c>
      <c r="AG8" s="2134">
        <f t="shared" si="6"/>
        <v>449</v>
      </c>
      <c r="AH8" s="2135"/>
    </row>
    <row r="9" spans="1:34" s="15" customFormat="1" ht="18" customHeight="1">
      <c r="A9" s="2123"/>
      <c r="B9" s="737" t="s">
        <v>826</v>
      </c>
      <c r="C9" s="1385">
        <v>1</v>
      </c>
      <c r="D9" s="1386">
        <v>0</v>
      </c>
      <c r="E9" s="130">
        <f t="shared" si="0"/>
        <v>1</v>
      </c>
      <c r="F9" s="1385">
        <v>3</v>
      </c>
      <c r="G9" s="1386">
        <v>1</v>
      </c>
      <c r="H9" s="130">
        <f t="shared" si="1"/>
        <v>4</v>
      </c>
      <c r="I9" s="1385">
        <v>1</v>
      </c>
      <c r="J9" s="1386">
        <v>2</v>
      </c>
      <c r="K9" s="130">
        <f t="shared" si="2"/>
        <v>3</v>
      </c>
      <c r="L9" s="1385">
        <v>1</v>
      </c>
      <c r="M9" s="1386">
        <v>1</v>
      </c>
      <c r="N9" s="130">
        <f t="shared" si="3"/>
        <v>2</v>
      </c>
      <c r="O9" s="128">
        <f t="shared" si="4"/>
        <v>6</v>
      </c>
      <c r="P9" s="129">
        <f t="shared" si="4"/>
        <v>4</v>
      </c>
      <c r="Q9" s="1387">
        <f t="shared" si="5"/>
        <v>10</v>
      </c>
      <c r="R9" s="1388">
        <v>1</v>
      </c>
      <c r="S9" s="2145"/>
      <c r="T9" s="911"/>
      <c r="U9" s="122" t="s">
        <v>11</v>
      </c>
      <c r="V9" s="1391">
        <f t="shared" ref="V9:AF9" si="7">V7+V8</f>
        <v>68</v>
      </c>
      <c r="W9" s="1391">
        <f t="shared" si="7"/>
        <v>98</v>
      </c>
      <c r="X9" s="1391">
        <f t="shared" si="7"/>
        <v>149</v>
      </c>
      <c r="Y9" s="1391">
        <f t="shared" si="7"/>
        <v>104</v>
      </c>
      <c r="Z9" s="1391">
        <f t="shared" si="7"/>
        <v>55</v>
      </c>
      <c r="AA9" s="1391">
        <f t="shared" si="7"/>
        <v>165</v>
      </c>
      <c r="AB9" s="1391">
        <f t="shared" si="7"/>
        <v>88</v>
      </c>
      <c r="AC9" s="1391">
        <f t="shared" si="7"/>
        <v>51</v>
      </c>
      <c r="AD9" s="1391">
        <f t="shared" si="7"/>
        <v>12</v>
      </c>
      <c r="AE9" s="1391">
        <f t="shared" si="7"/>
        <v>1</v>
      </c>
      <c r="AF9" s="1391">
        <f t="shared" si="7"/>
        <v>3</v>
      </c>
      <c r="AG9" s="2142">
        <f t="shared" si="6"/>
        <v>794</v>
      </c>
      <c r="AH9" s="2143"/>
    </row>
    <row r="10" spans="1:34" s="15" customFormat="1" ht="18" customHeight="1">
      <c r="A10" s="10" t="s">
        <v>113</v>
      </c>
      <c r="B10" s="121" t="s">
        <v>162</v>
      </c>
      <c r="C10" s="1381">
        <v>3</v>
      </c>
      <c r="D10" s="1382">
        <v>12</v>
      </c>
      <c r="E10" s="134">
        <f t="shared" si="0"/>
        <v>15</v>
      </c>
      <c r="F10" s="1381">
        <v>7</v>
      </c>
      <c r="G10" s="1382">
        <v>4</v>
      </c>
      <c r="H10" s="134">
        <f t="shared" si="1"/>
        <v>11</v>
      </c>
      <c r="I10" s="1381">
        <v>6</v>
      </c>
      <c r="J10" s="1382">
        <v>0</v>
      </c>
      <c r="K10" s="134">
        <f t="shared" si="2"/>
        <v>6</v>
      </c>
      <c r="L10" s="1381">
        <v>2</v>
      </c>
      <c r="M10" s="1382">
        <v>6</v>
      </c>
      <c r="N10" s="134">
        <f t="shared" si="3"/>
        <v>8</v>
      </c>
      <c r="O10" s="132">
        <f t="shared" si="4"/>
        <v>18</v>
      </c>
      <c r="P10" s="133">
        <f t="shared" si="4"/>
        <v>22</v>
      </c>
      <c r="Q10" s="1383">
        <f t="shared" si="5"/>
        <v>40</v>
      </c>
      <c r="R10" s="1384">
        <v>4</v>
      </c>
      <c r="S10" s="2145"/>
      <c r="T10" s="1030"/>
      <c r="U10" s="119" t="s">
        <v>9</v>
      </c>
      <c r="V10" s="1392">
        <v>0</v>
      </c>
      <c r="W10" s="1392">
        <v>0</v>
      </c>
      <c r="X10" s="1392">
        <v>0</v>
      </c>
      <c r="Y10" s="1392">
        <v>0</v>
      </c>
      <c r="Z10" s="1392">
        <v>0</v>
      </c>
      <c r="AA10" s="1392">
        <v>0</v>
      </c>
      <c r="AB10" s="1392">
        <v>0</v>
      </c>
      <c r="AC10" s="1392">
        <v>0</v>
      </c>
      <c r="AD10" s="1392">
        <v>0</v>
      </c>
      <c r="AE10" s="1392">
        <v>0</v>
      </c>
      <c r="AF10" s="1392">
        <v>0</v>
      </c>
      <c r="AG10" s="2116">
        <f t="shared" si="6"/>
        <v>0</v>
      </c>
      <c r="AH10" s="2117"/>
    </row>
    <row r="11" spans="1:34" s="15" customFormat="1" ht="18" customHeight="1">
      <c r="A11" s="10" t="s">
        <v>116</v>
      </c>
      <c r="B11" s="123" t="s">
        <v>52</v>
      </c>
      <c r="C11" s="1381">
        <v>4</v>
      </c>
      <c r="D11" s="1382">
        <v>10</v>
      </c>
      <c r="E11" s="134">
        <f t="shared" si="0"/>
        <v>14</v>
      </c>
      <c r="F11" s="1381">
        <v>4</v>
      </c>
      <c r="G11" s="1382">
        <v>2</v>
      </c>
      <c r="H11" s="134">
        <f t="shared" si="1"/>
        <v>6</v>
      </c>
      <c r="I11" s="1381">
        <v>2</v>
      </c>
      <c r="J11" s="1382">
        <v>4</v>
      </c>
      <c r="K11" s="134">
        <f t="shared" si="2"/>
        <v>6</v>
      </c>
      <c r="L11" s="1381">
        <v>0</v>
      </c>
      <c r="M11" s="1382">
        <v>4</v>
      </c>
      <c r="N11" s="134">
        <f t="shared" si="3"/>
        <v>4</v>
      </c>
      <c r="O11" s="132">
        <f t="shared" si="4"/>
        <v>10</v>
      </c>
      <c r="P11" s="133">
        <f t="shared" si="4"/>
        <v>20</v>
      </c>
      <c r="Q11" s="1383">
        <f t="shared" si="5"/>
        <v>30</v>
      </c>
      <c r="R11" s="1384">
        <v>4</v>
      </c>
      <c r="S11" s="2145"/>
      <c r="T11" s="1013" t="s">
        <v>163</v>
      </c>
      <c r="U11" s="120" t="s">
        <v>10</v>
      </c>
      <c r="V11" s="1393">
        <v>1</v>
      </c>
      <c r="W11" s="1393">
        <v>6</v>
      </c>
      <c r="X11" s="1393">
        <v>2</v>
      </c>
      <c r="Y11" s="1393">
        <v>0</v>
      </c>
      <c r="Z11" s="1393">
        <v>0</v>
      </c>
      <c r="AA11" s="1393">
        <v>1</v>
      </c>
      <c r="AB11" s="1393">
        <v>0</v>
      </c>
      <c r="AC11" s="1393">
        <v>0</v>
      </c>
      <c r="AD11" s="1393">
        <v>0</v>
      </c>
      <c r="AE11" s="1393">
        <v>0</v>
      </c>
      <c r="AF11" s="1393">
        <v>0</v>
      </c>
      <c r="AG11" s="2134">
        <f t="shared" si="6"/>
        <v>10</v>
      </c>
      <c r="AH11" s="2135"/>
    </row>
    <row r="12" spans="1:34" s="15" customFormat="1" ht="18" customHeight="1">
      <c r="A12" s="10" t="s">
        <v>118</v>
      </c>
      <c r="B12" s="114" t="s">
        <v>53</v>
      </c>
      <c r="C12" s="1381">
        <v>4</v>
      </c>
      <c r="D12" s="1382">
        <v>6</v>
      </c>
      <c r="E12" s="134">
        <f t="shared" si="0"/>
        <v>10</v>
      </c>
      <c r="F12" s="1381">
        <v>2</v>
      </c>
      <c r="G12" s="1382">
        <v>2</v>
      </c>
      <c r="H12" s="134">
        <f t="shared" si="1"/>
        <v>4</v>
      </c>
      <c r="I12" s="1381">
        <v>1</v>
      </c>
      <c r="J12" s="1382">
        <v>6</v>
      </c>
      <c r="K12" s="134">
        <f t="shared" si="2"/>
        <v>7</v>
      </c>
      <c r="L12" s="1381">
        <v>7</v>
      </c>
      <c r="M12" s="1382">
        <v>2</v>
      </c>
      <c r="N12" s="134">
        <f t="shared" si="3"/>
        <v>9</v>
      </c>
      <c r="O12" s="132">
        <f t="shared" si="4"/>
        <v>14</v>
      </c>
      <c r="P12" s="133">
        <f t="shared" si="4"/>
        <v>16</v>
      </c>
      <c r="Q12" s="1383">
        <f t="shared" si="5"/>
        <v>30</v>
      </c>
      <c r="R12" s="1384">
        <v>4</v>
      </c>
      <c r="S12" s="2145"/>
      <c r="U12" s="122" t="s">
        <v>11</v>
      </c>
      <c r="V12" s="1391">
        <f>V10+V11</f>
        <v>1</v>
      </c>
      <c r="W12" s="1391">
        <f t="shared" ref="W12:AF12" si="8">W10+W11</f>
        <v>6</v>
      </c>
      <c r="X12" s="1391">
        <f t="shared" si="8"/>
        <v>2</v>
      </c>
      <c r="Y12" s="1391">
        <f t="shared" si="8"/>
        <v>0</v>
      </c>
      <c r="Z12" s="1391">
        <f t="shared" si="8"/>
        <v>0</v>
      </c>
      <c r="AA12" s="1391">
        <f t="shared" si="8"/>
        <v>1</v>
      </c>
      <c r="AB12" s="1391">
        <f t="shared" si="8"/>
        <v>0</v>
      </c>
      <c r="AC12" s="1391">
        <f t="shared" si="8"/>
        <v>0</v>
      </c>
      <c r="AD12" s="1391">
        <f t="shared" si="8"/>
        <v>0</v>
      </c>
      <c r="AE12" s="1391">
        <f t="shared" si="8"/>
        <v>0</v>
      </c>
      <c r="AF12" s="1391">
        <f t="shared" si="8"/>
        <v>0</v>
      </c>
      <c r="AG12" s="2142">
        <f t="shared" si="6"/>
        <v>10</v>
      </c>
      <c r="AH12" s="2143"/>
    </row>
    <row r="13" spans="1:34" s="15" customFormat="1" ht="18" customHeight="1">
      <c r="A13" s="732" t="s">
        <v>349</v>
      </c>
      <c r="B13" s="737" t="s">
        <v>350</v>
      </c>
      <c r="C13" s="1385">
        <v>1</v>
      </c>
      <c r="D13" s="1386">
        <v>1</v>
      </c>
      <c r="E13" s="130">
        <f>SUM(C13:D13)</f>
        <v>2</v>
      </c>
      <c r="F13" s="1385">
        <v>1</v>
      </c>
      <c r="G13" s="1386">
        <v>2</v>
      </c>
      <c r="H13" s="130">
        <f>SUM(F13:G13)</f>
        <v>3</v>
      </c>
      <c r="I13" s="1385">
        <v>1</v>
      </c>
      <c r="J13" s="1386">
        <v>2</v>
      </c>
      <c r="K13" s="130">
        <f>SUM(I13:J13)</f>
        <v>3</v>
      </c>
      <c r="L13" s="1385">
        <v>3</v>
      </c>
      <c r="M13" s="1386">
        <v>0</v>
      </c>
      <c r="N13" s="130">
        <f>SUM(L13:M13)</f>
        <v>3</v>
      </c>
      <c r="O13" s="128">
        <f>SUM(C13,F13,I13,L13)</f>
        <v>6</v>
      </c>
      <c r="P13" s="129">
        <f>SUM(D13,G13,J13,M13)</f>
        <v>5</v>
      </c>
      <c r="Q13" s="1387">
        <f>SUM(O13:P13)</f>
        <v>11</v>
      </c>
      <c r="R13" s="1388">
        <v>4</v>
      </c>
      <c r="S13" s="2136" t="s">
        <v>164</v>
      </c>
      <c r="T13" s="2137"/>
      <c r="U13" s="119" t="s">
        <v>9</v>
      </c>
      <c r="V13" s="1394">
        <f t="shared" ref="V13:AF13" si="9">V7+V10</f>
        <v>20</v>
      </c>
      <c r="W13" s="1394">
        <f t="shared" si="9"/>
        <v>29</v>
      </c>
      <c r="X13" s="1394">
        <f t="shared" si="9"/>
        <v>57</v>
      </c>
      <c r="Y13" s="1394">
        <f t="shared" si="9"/>
        <v>47</v>
      </c>
      <c r="Z13" s="1394">
        <f t="shared" si="9"/>
        <v>27</v>
      </c>
      <c r="AA13" s="1394">
        <f t="shared" si="9"/>
        <v>79</v>
      </c>
      <c r="AB13" s="1394">
        <f t="shared" si="9"/>
        <v>53</v>
      </c>
      <c r="AC13" s="1394">
        <f t="shared" si="9"/>
        <v>21</v>
      </c>
      <c r="AD13" s="1394">
        <f t="shared" si="9"/>
        <v>9</v>
      </c>
      <c r="AE13" s="1394">
        <f t="shared" si="9"/>
        <v>1</v>
      </c>
      <c r="AF13" s="1394">
        <f t="shared" si="9"/>
        <v>2</v>
      </c>
      <c r="AG13" s="2116">
        <f t="shared" si="6"/>
        <v>345</v>
      </c>
      <c r="AH13" s="2117"/>
    </row>
    <row r="14" spans="1:34" s="15" customFormat="1" ht="18" customHeight="1" thickBot="1">
      <c r="A14" s="124" t="s">
        <v>47</v>
      </c>
      <c r="B14" s="13"/>
      <c r="C14" s="1395">
        <f>SUM(C6:C13)</f>
        <v>28</v>
      </c>
      <c r="D14" s="1396">
        <f>SUM(D6:D13)</f>
        <v>31</v>
      </c>
      <c r="E14" s="1397">
        <f>SUM(C14:D14)</f>
        <v>59</v>
      </c>
      <c r="F14" s="1395">
        <f>SUM(F6:F13)</f>
        <v>24</v>
      </c>
      <c r="G14" s="1396">
        <f>SUM(G6:G13)</f>
        <v>13</v>
      </c>
      <c r="H14" s="1397">
        <f>SUM(F14:G14)</f>
        <v>37</v>
      </c>
      <c r="I14" s="1395">
        <f>SUM(I6:I13)</f>
        <v>18</v>
      </c>
      <c r="J14" s="1396">
        <f>SUM(J6:J13)</f>
        <v>14</v>
      </c>
      <c r="K14" s="1397">
        <f>SUM(I14:J14)</f>
        <v>32</v>
      </c>
      <c r="L14" s="1395">
        <f>SUM(L6:L13)</f>
        <v>19</v>
      </c>
      <c r="M14" s="1396">
        <f>SUM(M6:M13)</f>
        <v>17</v>
      </c>
      <c r="N14" s="1397">
        <f>SUM(L14:M14)</f>
        <v>36</v>
      </c>
      <c r="O14" s="1395">
        <f>SUM(C14,F14,I14,L14)</f>
        <v>89</v>
      </c>
      <c r="P14" s="1396">
        <f>SUM(D14,G14,J14,M14)</f>
        <v>75</v>
      </c>
      <c r="Q14" s="1398">
        <f>SUM(O14:P14)</f>
        <v>164</v>
      </c>
      <c r="R14" s="1399">
        <f>SUM(R6:R13)</f>
        <v>28</v>
      </c>
      <c r="S14" s="2091"/>
      <c r="T14" s="1982"/>
      <c r="U14" s="120" t="s">
        <v>10</v>
      </c>
      <c r="V14" s="1400">
        <f t="shared" ref="V14:AF14" si="10">V8+V11</f>
        <v>49</v>
      </c>
      <c r="W14" s="1400">
        <f t="shared" si="10"/>
        <v>75</v>
      </c>
      <c r="X14" s="1400">
        <f t="shared" si="10"/>
        <v>94</v>
      </c>
      <c r="Y14" s="1400">
        <f t="shared" si="10"/>
        <v>57</v>
      </c>
      <c r="Z14" s="1400">
        <f t="shared" si="10"/>
        <v>28</v>
      </c>
      <c r="AA14" s="1400">
        <f t="shared" si="10"/>
        <v>87</v>
      </c>
      <c r="AB14" s="1400">
        <f t="shared" si="10"/>
        <v>35</v>
      </c>
      <c r="AC14" s="1400">
        <f t="shared" si="10"/>
        <v>30</v>
      </c>
      <c r="AD14" s="1400">
        <f t="shared" si="10"/>
        <v>3</v>
      </c>
      <c r="AE14" s="1400">
        <f t="shared" si="10"/>
        <v>0</v>
      </c>
      <c r="AF14" s="1400">
        <f t="shared" si="10"/>
        <v>1</v>
      </c>
      <c r="AG14" s="2134">
        <f t="shared" si="6"/>
        <v>459</v>
      </c>
      <c r="AH14" s="2135"/>
    </row>
    <row r="15" spans="1:34" s="15" customFormat="1" ht="18" customHeight="1" thickBot="1">
      <c r="S15" s="2138"/>
      <c r="T15" s="2139"/>
      <c r="U15" s="8" t="s">
        <v>11</v>
      </c>
      <c r="V15" s="1401">
        <f>V13+V14</f>
        <v>69</v>
      </c>
      <c r="W15" s="1401">
        <f t="shared" ref="W15:AF15" si="11">W13+W14</f>
        <v>104</v>
      </c>
      <c r="X15" s="1401">
        <f t="shared" si="11"/>
        <v>151</v>
      </c>
      <c r="Y15" s="1401">
        <f t="shared" si="11"/>
        <v>104</v>
      </c>
      <c r="Z15" s="1401">
        <f t="shared" si="11"/>
        <v>55</v>
      </c>
      <c r="AA15" s="1401">
        <f t="shared" si="11"/>
        <v>166</v>
      </c>
      <c r="AB15" s="1401">
        <f t="shared" si="11"/>
        <v>88</v>
      </c>
      <c r="AC15" s="1401">
        <f t="shared" si="11"/>
        <v>51</v>
      </c>
      <c r="AD15" s="1401">
        <f t="shared" si="11"/>
        <v>12</v>
      </c>
      <c r="AE15" s="1401">
        <f t="shared" si="11"/>
        <v>1</v>
      </c>
      <c r="AF15" s="1401">
        <f t="shared" si="11"/>
        <v>3</v>
      </c>
      <c r="AG15" s="2125">
        <f t="shared" si="6"/>
        <v>804</v>
      </c>
      <c r="AH15" s="2126"/>
    </row>
    <row r="16" spans="1:34" s="15" customFormat="1" ht="18" customHeight="1">
      <c r="A16" s="125"/>
      <c r="B16" s="82"/>
      <c r="S16" s="981"/>
      <c r="T16" s="1013"/>
    </row>
    <row r="17" spans="1:18" s="15" customFormat="1" ht="18" customHeight="1">
      <c r="A17" s="126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s="15" customFormat="1" ht="6" customHeight="1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s="15" customFormat="1" ht="18" customHeight="1">
      <c r="A19" s="2127"/>
      <c r="B19" s="2130" t="s">
        <v>166</v>
      </c>
      <c r="C19" s="2048" t="s">
        <v>167</v>
      </c>
      <c r="D19" s="2049"/>
      <c r="E19" s="2049"/>
      <c r="F19" s="2049"/>
      <c r="G19" s="2049"/>
      <c r="H19" s="2049"/>
      <c r="I19" s="2049"/>
      <c r="J19" s="2049"/>
      <c r="K19" s="2049"/>
      <c r="L19" s="2049"/>
      <c r="M19" s="2049"/>
      <c r="N19" s="2049"/>
      <c r="O19" s="2049"/>
      <c r="P19" s="2049"/>
      <c r="Q19" s="2050"/>
      <c r="R19" s="125"/>
    </row>
    <row r="20" spans="1:18" s="15" customFormat="1" ht="18" customHeight="1">
      <c r="A20" s="2128"/>
      <c r="B20" s="2131"/>
      <c r="C20" s="2133" t="s">
        <v>151</v>
      </c>
      <c r="D20" s="2119"/>
      <c r="E20" s="2120"/>
      <c r="F20" s="2118" t="s">
        <v>152</v>
      </c>
      <c r="G20" s="2119"/>
      <c r="H20" s="2120"/>
      <c r="I20" s="2118" t="s">
        <v>153</v>
      </c>
      <c r="J20" s="2119"/>
      <c r="K20" s="2120"/>
      <c r="L20" s="2118" t="s">
        <v>154</v>
      </c>
      <c r="M20" s="2119"/>
      <c r="N20" s="2120"/>
      <c r="O20" s="2118" t="s">
        <v>155</v>
      </c>
      <c r="P20" s="2119"/>
      <c r="Q20" s="2121"/>
      <c r="R20" s="125"/>
    </row>
    <row r="21" spans="1:18" s="15" customFormat="1" ht="18" customHeight="1" thickBot="1">
      <c r="A21" s="2129"/>
      <c r="B21" s="2132"/>
      <c r="C21" s="1029" t="s">
        <v>9</v>
      </c>
      <c r="D21" s="7" t="s">
        <v>10</v>
      </c>
      <c r="E21" s="86" t="s">
        <v>11</v>
      </c>
      <c r="F21" s="8" t="s">
        <v>9</v>
      </c>
      <c r="G21" s="7" t="s">
        <v>10</v>
      </c>
      <c r="H21" s="86" t="s">
        <v>11</v>
      </c>
      <c r="I21" s="8" t="s">
        <v>9</v>
      </c>
      <c r="J21" s="7" t="s">
        <v>10</v>
      </c>
      <c r="K21" s="86" t="s">
        <v>11</v>
      </c>
      <c r="L21" s="8" t="s">
        <v>9</v>
      </c>
      <c r="M21" s="7" t="s">
        <v>10</v>
      </c>
      <c r="N21" s="86" t="s">
        <v>11</v>
      </c>
      <c r="O21" s="8" t="s">
        <v>9</v>
      </c>
      <c r="P21" s="7" t="s">
        <v>10</v>
      </c>
      <c r="Q21" s="87" t="s">
        <v>11</v>
      </c>
      <c r="R21" s="125"/>
    </row>
    <row r="22" spans="1:18" s="15" customFormat="1" ht="18" customHeight="1">
      <c r="A22" s="2122" t="s">
        <v>168</v>
      </c>
      <c r="B22" s="737" t="s">
        <v>169</v>
      </c>
      <c r="C22" s="128">
        <f>C7+C11</f>
        <v>9</v>
      </c>
      <c r="D22" s="129">
        <f t="shared" ref="D22:Q22" si="12">D7+D11</f>
        <v>12</v>
      </c>
      <c r="E22" s="130">
        <f>E7+E11</f>
        <v>21</v>
      </c>
      <c r="F22" s="128">
        <f t="shared" si="12"/>
        <v>5</v>
      </c>
      <c r="G22" s="129">
        <f t="shared" si="12"/>
        <v>4</v>
      </c>
      <c r="H22" s="130">
        <f t="shared" si="12"/>
        <v>9</v>
      </c>
      <c r="I22" s="128">
        <f t="shared" si="12"/>
        <v>6</v>
      </c>
      <c r="J22" s="129">
        <f t="shared" si="12"/>
        <v>4</v>
      </c>
      <c r="K22" s="130">
        <f t="shared" si="12"/>
        <v>10</v>
      </c>
      <c r="L22" s="128">
        <f t="shared" si="12"/>
        <v>1</v>
      </c>
      <c r="M22" s="129">
        <f t="shared" si="12"/>
        <v>6</v>
      </c>
      <c r="N22" s="130">
        <f t="shared" si="12"/>
        <v>7</v>
      </c>
      <c r="O22" s="128">
        <f t="shared" si="12"/>
        <v>21</v>
      </c>
      <c r="P22" s="129">
        <f t="shared" si="12"/>
        <v>26</v>
      </c>
      <c r="Q22" s="131">
        <f t="shared" si="12"/>
        <v>47</v>
      </c>
      <c r="R22" s="125"/>
    </row>
    <row r="23" spans="1:18" s="15" customFormat="1" ht="18" customHeight="1">
      <c r="A23" s="2123"/>
      <c r="B23" s="127" t="s">
        <v>105</v>
      </c>
      <c r="C23" s="132">
        <f>SUM(C6,C8,C9,C10)</f>
        <v>14</v>
      </c>
      <c r="D23" s="133">
        <f t="shared" ref="D23:Q23" si="13">SUM(D6,D8,D9,D10)</f>
        <v>12</v>
      </c>
      <c r="E23" s="134">
        <f t="shared" si="13"/>
        <v>26</v>
      </c>
      <c r="F23" s="132">
        <f t="shared" si="13"/>
        <v>16</v>
      </c>
      <c r="G23" s="133">
        <f t="shared" si="13"/>
        <v>5</v>
      </c>
      <c r="H23" s="134">
        <f t="shared" si="13"/>
        <v>21</v>
      </c>
      <c r="I23" s="132">
        <f t="shared" si="13"/>
        <v>10</v>
      </c>
      <c r="J23" s="133">
        <f t="shared" si="13"/>
        <v>2</v>
      </c>
      <c r="K23" s="134">
        <f t="shared" si="13"/>
        <v>12</v>
      </c>
      <c r="L23" s="132">
        <f t="shared" si="13"/>
        <v>8</v>
      </c>
      <c r="M23" s="133">
        <f t="shared" si="13"/>
        <v>9</v>
      </c>
      <c r="N23" s="134">
        <f t="shared" si="13"/>
        <v>17</v>
      </c>
      <c r="O23" s="132">
        <f t="shared" si="13"/>
        <v>48</v>
      </c>
      <c r="P23" s="133">
        <f t="shared" si="13"/>
        <v>28</v>
      </c>
      <c r="Q23" s="135">
        <f t="shared" si="13"/>
        <v>76</v>
      </c>
      <c r="R23" s="125"/>
    </row>
    <row r="24" spans="1:18" s="15" customFormat="1" ht="18" customHeight="1" thickBot="1">
      <c r="A24" s="2124"/>
      <c r="B24" s="87" t="s">
        <v>53</v>
      </c>
      <c r="C24" s="25">
        <f>SUM(C12,C13)</f>
        <v>5</v>
      </c>
      <c r="D24" s="24">
        <f t="shared" ref="D24:Q24" si="14">SUM(D12,D13)</f>
        <v>7</v>
      </c>
      <c r="E24" s="18">
        <f t="shared" si="14"/>
        <v>12</v>
      </c>
      <c r="F24" s="25">
        <f t="shared" si="14"/>
        <v>3</v>
      </c>
      <c r="G24" s="24">
        <f t="shared" si="14"/>
        <v>4</v>
      </c>
      <c r="H24" s="18">
        <f t="shared" si="14"/>
        <v>7</v>
      </c>
      <c r="I24" s="25">
        <f t="shared" si="14"/>
        <v>2</v>
      </c>
      <c r="J24" s="24">
        <f t="shared" si="14"/>
        <v>8</v>
      </c>
      <c r="K24" s="18">
        <f t="shared" si="14"/>
        <v>10</v>
      </c>
      <c r="L24" s="25">
        <f t="shared" si="14"/>
        <v>10</v>
      </c>
      <c r="M24" s="25">
        <f t="shared" si="14"/>
        <v>2</v>
      </c>
      <c r="N24" s="18">
        <f t="shared" si="14"/>
        <v>12</v>
      </c>
      <c r="O24" s="25">
        <f t="shared" si="14"/>
        <v>20</v>
      </c>
      <c r="P24" s="24">
        <f t="shared" si="14"/>
        <v>21</v>
      </c>
      <c r="Q24" s="20">
        <f t="shared" si="14"/>
        <v>41</v>
      </c>
      <c r="R24" s="125"/>
    </row>
    <row r="25" spans="1:18" s="15" customFormat="1" ht="15" customHeight="1">
      <c r="A25" s="125"/>
      <c r="B25" s="82"/>
      <c r="C25" s="1"/>
      <c r="Q25" s="1"/>
    </row>
    <row r="57" spans="28:28">
      <c r="AB57" s="2">
        <v>3</v>
      </c>
    </row>
    <row r="97" spans="31:32">
      <c r="AE97" s="720"/>
      <c r="AF97" s="720"/>
    </row>
    <row r="121" spans="21:32">
      <c r="V121" s="2">
        <v>16</v>
      </c>
      <c r="W121" s="2">
        <v>15</v>
      </c>
      <c r="AE121" s="2">
        <f>SUM(M121,P121,S121,V121,Y121,AB121)</f>
        <v>16</v>
      </c>
    </row>
    <row r="122" spans="21:32">
      <c r="AF122" s="2">
        <f>SUM(N122,Q122,T122,W122,Z122,AC122)</f>
        <v>0</v>
      </c>
    </row>
    <row r="125" spans="21:32">
      <c r="U125" s="2">
        <f>SUM(S125,T125)</f>
        <v>0</v>
      </c>
    </row>
    <row r="168" spans="22:29">
      <c r="V168" s="2">
        <v>28</v>
      </c>
      <c r="W168" s="2">
        <v>21</v>
      </c>
      <c r="Y168" s="2">
        <v>24</v>
      </c>
      <c r="Z168" s="2">
        <v>34</v>
      </c>
      <c r="AC168" s="2">
        <v>21</v>
      </c>
    </row>
  </sheetData>
  <mergeCells count="37">
    <mergeCell ref="AG4:AH6"/>
    <mergeCell ref="S3:S6"/>
    <mergeCell ref="T3:T6"/>
    <mergeCell ref="U3:U6"/>
    <mergeCell ref="V3:AH3"/>
    <mergeCell ref="V4:V5"/>
    <mergeCell ref="W4:W5"/>
    <mergeCell ref="X4:X5"/>
    <mergeCell ref="Y4:Y5"/>
    <mergeCell ref="Z4:Z5"/>
    <mergeCell ref="AF4:AF5"/>
    <mergeCell ref="A7:A9"/>
    <mergeCell ref="S7:S12"/>
    <mergeCell ref="C4:E4"/>
    <mergeCell ref="F4:H4"/>
    <mergeCell ref="I4:K4"/>
    <mergeCell ref="L4:N4"/>
    <mergeCell ref="O4:Q4"/>
    <mergeCell ref="AG7:AH7"/>
    <mergeCell ref="AG9:AH9"/>
    <mergeCell ref="AG10:AH10"/>
    <mergeCell ref="AG11:AH11"/>
    <mergeCell ref="AG12:AH12"/>
    <mergeCell ref="AG8:AH8"/>
    <mergeCell ref="AG13:AH13"/>
    <mergeCell ref="L20:N20"/>
    <mergeCell ref="O20:Q20"/>
    <mergeCell ref="A22:A24"/>
    <mergeCell ref="AG15:AH15"/>
    <mergeCell ref="A19:A21"/>
    <mergeCell ref="B19:B21"/>
    <mergeCell ref="C19:Q19"/>
    <mergeCell ref="C20:E20"/>
    <mergeCell ref="F20:H20"/>
    <mergeCell ref="I20:K20"/>
    <mergeCell ref="AG14:AH14"/>
    <mergeCell ref="S13:T15"/>
  </mergeCells>
  <phoneticPr fontId="4"/>
  <pageMargins left="0.70866141732283461" right="0.70866141732283461" top="0.55118110236220474" bottom="0.55118110236220474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W170"/>
  <sheetViews>
    <sheetView view="pageBreakPreview" zoomScale="90" zoomScaleNormal="100" zoomScaleSheetLayoutView="90" zoomScalePageLayoutView="115" workbookViewId="0">
      <pane ySplit="6" topLeftCell="A7" activePane="bottomLeft" state="frozen"/>
      <selection activeCell="AL27" sqref="AL27"/>
      <selection pane="bottomLeft" activeCell="AL27" sqref="AL27"/>
    </sheetView>
  </sheetViews>
  <sheetFormatPr defaultColWidth="9" defaultRowHeight="10.8"/>
  <cols>
    <col min="1" max="1" width="3.33203125" style="27" customWidth="1"/>
    <col min="2" max="2" width="6.6640625" style="48" customWidth="1"/>
    <col min="3" max="3" width="8.109375" style="48" customWidth="1"/>
    <col min="4" max="8" width="4" style="27" customWidth="1"/>
    <col min="9" max="9" width="5.6640625" style="27" customWidth="1"/>
    <col min="10" max="14" width="4" style="27" customWidth="1"/>
    <col min="15" max="15" width="5.6640625" style="27" customWidth="1"/>
    <col min="16" max="37" width="4" style="27" customWidth="1"/>
    <col min="38" max="40" width="4.44140625" style="27" customWidth="1"/>
    <col min="41" max="41" width="8.109375" style="48" customWidth="1"/>
    <col min="42" max="42" width="6.6640625" style="27" customWidth="1"/>
    <col min="43" max="43" width="3.33203125" style="27" customWidth="1"/>
    <col min="44" max="16384" width="9" style="27"/>
  </cols>
  <sheetData>
    <row r="1" spans="1:49" ht="13.2">
      <c r="B1" s="4" t="s">
        <v>325</v>
      </c>
      <c r="C1" s="4"/>
      <c r="Y1" s="28"/>
      <c r="Z1" s="28"/>
      <c r="AA1" s="28"/>
      <c r="AB1" s="28"/>
      <c r="AC1" s="28"/>
      <c r="AD1" s="28"/>
      <c r="AE1" s="28"/>
      <c r="AF1" s="28"/>
      <c r="AO1" s="2201" t="s">
        <v>19</v>
      </c>
      <c r="AP1" s="2201"/>
    </row>
    <row r="2" spans="1:49" ht="6" customHeight="1" thickBot="1">
      <c r="B2" s="12"/>
      <c r="C2" s="12"/>
      <c r="Y2" s="28"/>
      <c r="Z2" s="28"/>
      <c r="AA2" s="28"/>
      <c r="AB2" s="28"/>
      <c r="AC2" s="28"/>
      <c r="AD2" s="28"/>
      <c r="AE2" s="28"/>
      <c r="AF2" s="28"/>
      <c r="AO2" s="11"/>
    </row>
    <row r="3" spans="1:49" ht="13.5" customHeight="1">
      <c r="B3" s="1977" t="s">
        <v>21</v>
      </c>
      <c r="C3" s="2031"/>
      <c r="D3" s="2204" t="s">
        <v>170</v>
      </c>
      <c r="E3" s="2204"/>
      <c r="F3" s="2204"/>
      <c r="G3" s="2204"/>
      <c r="H3" s="2204"/>
      <c r="I3" s="2204"/>
      <c r="J3" s="2204"/>
      <c r="K3" s="2204"/>
      <c r="L3" s="2204"/>
      <c r="M3" s="2204"/>
      <c r="N3" s="2204"/>
      <c r="O3" s="2205"/>
      <c r="P3" s="2204" t="s">
        <v>42</v>
      </c>
      <c r="Q3" s="2204"/>
      <c r="R3" s="2204"/>
      <c r="S3" s="2204"/>
      <c r="T3" s="2204"/>
      <c r="U3" s="2204"/>
      <c r="V3" s="2204"/>
      <c r="W3" s="2204"/>
      <c r="X3" s="2205"/>
      <c r="Y3" s="29" t="s">
        <v>171</v>
      </c>
      <c r="Z3" s="30"/>
      <c r="AA3" s="30"/>
      <c r="AB3" s="30"/>
      <c r="AC3" s="30"/>
      <c r="AD3" s="30"/>
      <c r="AE3" s="30"/>
      <c r="AF3" s="30"/>
      <c r="AG3" s="29" t="s">
        <v>358</v>
      </c>
      <c r="AH3" s="30"/>
      <c r="AI3" s="30"/>
      <c r="AJ3" s="30"/>
      <c r="AK3" s="30"/>
      <c r="AL3" s="1986" t="s">
        <v>172</v>
      </c>
      <c r="AM3" s="1987"/>
      <c r="AN3" s="1988"/>
      <c r="AO3" s="1977" t="s">
        <v>21</v>
      </c>
      <c r="AP3" s="2031"/>
    </row>
    <row r="4" spans="1:49" ht="13.5" customHeight="1">
      <c r="B4" s="2091"/>
      <c r="C4" s="2202"/>
      <c r="D4" s="2206"/>
      <c r="E4" s="2206"/>
      <c r="F4" s="2206"/>
      <c r="G4" s="2206"/>
      <c r="H4" s="2206"/>
      <c r="I4" s="2206"/>
      <c r="J4" s="2206"/>
      <c r="K4" s="2206"/>
      <c r="L4" s="2206"/>
      <c r="M4" s="2206"/>
      <c r="N4" s="2206"/>
      <c r="O4" s="2207"/>
      <c r="P4" s="2206"/>
      <c r="Q4" s="2206"/>
      <c r="R4" s="2206"/>
      <c r="S4" s="2206"/>
      <c r="T4" s="2206"/>
      <c r="U4" s="2206"/>
      <c r="V4" s="2206"/>
      <c r="W4" s="2206"/>
      <c r="X4" s="2207"/>
      <c r="Y4" s="31" t="s">
        <v>173</v>
      </c>
      <c r="Z4" s="32"/>
      <c r="AA4" s="32"/>
      <c r="AB4" s="32"/>
      <c r="AC4" s="32"/>
      <c r="AD4" s="32"/>
      <c r="AE4" s="32"/>
      <c r="AF4" s="32"/>
      <c r="AG4" s="31" t="s">
        <v>174</v>
      </c>
      <c r="AH4" s="32"/>
      <c r="AI4" s="32"/>
      <c r="AJ4" s="32"/>
      <c r="AK4" s="32"/>
      <c r="AL4" s="1989"/>
      <c r="AM4" s="1990"/>
      <c r="AN4" s="1991"/>
      <c r="AO4" s="2091"/>
      <c r="AP4" s="2202"/>
    </row>
    <row r="5" spans="1:49" ht="13.5" customHeight="1">
      <c r="B5" s="2091"/>
      <c r="C5" s="2202"/>
      <c r="D5" s="2208" t="s">
        <v>175</v>
      </c>
      <c r="E5" s="2191" t="s">
        <v>22</v>
      </c>
      <c r="F5" s="2191" t="s">
        <v>176</v>
      </c>
      <c r="G5" s="2191" t="s">
        <v>23</v>
      </c>
      <c r="H5" s="2191" t="s">
        <v>24</v>
      </c>
      <c r="I5" s="2191" t="s">
        <v>25</v>
      </c>
      <c r="J5" s="2191" t="s">
        <v>26</v>
      </c>
      <c r="K5" s="2191" t="s">
        <v>177</v>
      </c>
      <c r="L5" s="2191" t="s">
        <v>178</v>
      </c>
      <c r="M5" s="2191" t="s">
        <v>27</v>
      </c>
      <c r="N5" s="2193" t="s">
        <v>48</v>
      </c>
      <c r="O5" s="2199" t="s">
        <v>18</v>
      </c>
      <c r="P5" s="2075" t="s">
        <v>28</v>
      </c>
      <c r="Q5" s="2075"/>
      <c r="R5" s="2197" t="s">
        <v>49</v>
      </c>
      <c r="S5" s="2191" t="s">
        <v>179</v>
      </c>
      <c r="T5" s="2191" t="s">
        <v>829</v>
      </c>
      <c r="U5" s="2191" t="s">
        <v>180</v>
      </c>
      <c r="V5" s="2191" t="s">
        <v>50</v>
      </c>
      <c r="W5" s="2193" t="s">
        <v>181</v>
      </c>
      <c r="X5" s="2195" t="s">
        <v>11</v>
      </c>
      <c r="Y5" s="2197" t="s">
        <v>32</v>
      </c>
      <c r="Z5" s="2191" t="s">
        <v>33</v>
      </c>
      <c r="AA5" s="2191" t="s">
        <v>34</v>
      </c>
      <c r="AB5" s="2191" t="s">
        <v>182</v>
      </c>
      <c r="AC5" s="2191" t="s">
        <v>183</v>
      </c>
      <c r="AD5" s="2191" t="s">
        <v>184</v>
      </c>
      <c r="AE5" s="2191" t="s">
        <v>185</v>
      </c>
      <c r="AF5" s="2193" t="s">
        <v>186</v>
      </c>
      <c r="AG5" s="31" t="s">
        <v>187</v>
      </c>
      <c r="AH5" s="32"/>
      <c r="AI5" s="32"/>
      <c r="AJ5" s="2210" t="s">
        <v>36</v>
      </c>
      <c r="AK5" s="2210" t="s">
        <v>359</v>
      </c>
      <c r="AL5" s="2197" t="s">
        <v>188</v>
      </c>
      <c r="AM5" s="2211" t="s">
        <v>189</v>
      </c>
      <c r="AN5" s="2213" t="s">
        <v>190</v>
      </c>
      <c r="AO5" s="2091"/>
      <c r="AP5" s="2202"/>
    </row>
    <row r="6" spans="1:49" ht="130.5" customHeight="1" thickBot="1">
      <c r="B6" s="2138"/>
      <c r="C6" s="2203"/>
      <c r="D6" s="2209"/>
      <c r="E6" s="2192"/>
      <c r="F6" s="2192"/>
      <c r="G6" s="2192"/>
      <c r="H6" s="2192"/>
      <c r="I6" s="2192"/>
      <c r="J6" s="2192"/>
      <c r="K6" s="2192"/>
      <c r="L6" s="2192"/>
      <c r="M6" s="2192"/>
      <c r="N6" s="2194"/>
      <c r="O6" s="2196"/>
      <c r="P6" s="33" t="s">
        <v>191</v>
      </c>
      <c r="Q6" s="34" t="s">
        <v>192</v>
      </c>
      <c r="R6" s="2200"/>
      <c r="S6" s="2192"/>
      <c r="T6" s="2192"/>
      <c r="U6" s="2192"/>
      <c r="V6" s="2192"/>
      <c r="W6" s="2194"/>
      <c r="X6" s="2196"/>
      <c r="Y6" s="2198"/>
      <c r="Z6" s="2192"/>
      <c r="AA6" s="2192"/>
      <c r="AB6" s="2192"/>
      <c r="AC6" s="2192"/>
      <c r="AD6" s="2192"/>
      <c r="AE6" s="2192"/>
      <c r="AF6" s="2194"/>
      <c r="AG6" s="141" t="s">
        <v>193</v>
      </c>
      <c r="AH6" s="142" t="s">
        <v>194</v>
      </c>
      <c r="AI6" s="143" t="s">
        <v>35</v>
      </c>
      <c r="AJ6" s="2196"/>
      <c r="AK6" s="2196"/>
      <c r="AL6" s="2198"/>
      <c r="AM6" s="2212"/>
      <c r="AN6" s="2214"/>
      <c r="AO6" s="2138"/>
      <c r="AP6" s="2203"/>
    </row>
    <row r="7" spans="1:49" ht="12.75" customHeight="1" thickBot="1">
      <c r="B7" s="2188" t="s">
        <v>195</v>
      </c>
      <c r="C7" s="2189"/>
      <c r="D7" s="35"/>
      <c r="E7" s="35"/>
      <c r="F7" s="35"/>
      <c r="G7" s="35"/>
      <c r="H7" s="35"/>
      <c r="I7" s="36"/>
      <c r="J7" s="36"/>
      <c r="K7" s="35"/>
      <c r="L7" s="35"/>
      <c r="M7" s="35"/>
      <c r="N7" s="35"/>
      <c r="O7" s="150"/>
      <c r="P7" s="37"/>
      <c r="Q7" s="38"/>
      <c r="R7" s="37"/>
      <c r="S7" s="39"/>
      <c r="T7" s="39"/>
      <c r="U7" s="39"/>
      <c r="V7" s="39"/>
      <c r="W7" s="39"/>
      <c r="X7" s="148"/>
      <c r="Y7" s="148"/>
      <c r="Z7" s="148"/>
      <c r="AA7" s="148"/>
      <c r="AB7" s="148"/>
      <c r="AC7" s="148"/>
      <c r="AD7" s="148"/>
      <c r="AE7" s="148"/>
      <c r="AF7" s="148"/>
      <c r="AG7" s="149"/>
      <c r="AH7" s="149"/>
      <c r="AI7" s="149"/>
      <c r="AJ7" s="149"/>
      <c r="AK7" s="148"/>
      <c r="AL7" s="148"/>
      <c r="AM7" s="148"/>
      <c r="AN7" s="148"/>
      <c r="AO7" s="2016" t="s">
        <v>195</v>
      </c>
      <c r="AP7" s="2190"/>
    </row>
    <row r="8" spans="1:49" s="15" customFormat="1" ht="12.75" customHeight="1">
      <c r="A8" s="15">
        <v>1</v>
      </c>
      <c r="B8" s="2177" t="s">
        <v>196</v>
      </c>
      <c r="C8" s="2178"/>
      <c r="D8" s="1402">
        <v>1</v>
      </c>
      <c r="E8" s="1403">
        <v>1</v>
      </c>
      <c r="F8" s="1403">
        <v>0</v>
      </c>
      <c r="G8" s="1403">
        <v>0</v>
      </c>
      <c r="H8" s="1403">
        <v>1</v>
      </c>
      <c r="I8" s="1403">
        <v>41</v>
      </c>
      <c r="J8" s="1403">
        <v>0</v>
      </c>
      <c r="K8" s="1403">
        <v>1</v>
      </c>
      <c r="L8" s="1403">
        <v>1</v>
      </c>
      <c r="M8" s="1403">
        <v>0</v>
      </c>
      <c r="N8" s="1404">
        <v>3</v>
      </c>
      <c r="O8" s="649">
        <f>SUM(D8:N8)</f>
        <v>49</v>
      </c>
      <c r="P8" s="1405">
        <v>4</v>
      </c>
      <c r="Q8" s="1406">
        <v>0</v>
      </c>
      <c r="R8" s="1405">
        <v>1</v>
      </c>
      <c r="S8" s="1407">
        <v>0</v>
      </c>
      <c r="T8" s="1407">
        <v>0</v>
      </c>
      <c r="U8" s="1407">
        <v>0</v>
      </c>
      <c r="V8" s="1407">
        <v>1</v>
      </c>
      <c r="W8" s="1408">
        <v>0</v>
      </c>
      <c r="X8" s="977">
        <f t="shared" ref="X8:X28" si="0">SUM(P8:W8)</f>
        <v>6</v>
      </c>
      <c r="Y8" s="1409">
        <v>1</v>
      </c>
      <c r="Z8" s="1403">
        <v>3</v>
      </c>
      <c r="AA8" s="1403">
        <v>1</v>
      </c>
      <c r="AB8" s="1403">
        <v>1</v>
      </c>
      <c r="AC8" s="1403">
        <v>1</v>
      </c>
      <c r="AD8" s="1403">
        <v>0</v>
      </c>
      <c r="AE8" s="1403">
        <v>0</v>
      </c>
      <c r="AF8" s="1410">
        <v>1</v>
      </c>
      <c r="AG8" s="1409">
        <v>0</v>
      </c>
      <c r="AH8" s="1402">
        <v>0</v>
      </c>
      <c r="AI8" s="1410">
        <v>0</v>
      </c>
      <c r="AJ8" s="1411">
        <v>1</v>
      </c>
      <c r="AK8" s="1411">
        <v>0</v>
      </c>
      <c r="AL8" s="1409">
        <v>0</v>
      </c>
      <c r="AM8" s="1412">
        <v>0</v>
      </c>
      <c r="AN8" s="1413">
        <v>0</v>
      </c>
      <c r="AO8" s="2184" t="s">
        <v>72</v>
      </c>
      <c r="AP8" s="2185"/>
      <c r="AS8" s="923"/>
    </row>
    <row r="9" spans="1:49" s="15" customFormat="1" ht="12.75" customHeight="1">
      <c r="A9" s="15">
        <v>2</v>
      </c>
      <c r="B9" s="2168" t="s">
        <v>197</v>
      </c>
      <c r="C9" s="2169"/>
      <c r="D9" s="1414">
        <v>1</v>
      </c>
      <c r="E9" s="1415">
        <v>1</v>
      </c>
      <c r="F9" s="1416">
        <v>0</v>
      </c>
      <c r="G9" s="1416">
        <v>1</v>
      </c>
      <c r="H9" s="1416">
        <v>3</v>
      </c>
      <c r="I9" s="1416">
        <v>48</v>
      </c>
      <c r="J9" s="1416">
        <v>0</v>
      </c>
      <c r="K9" s="1417">
        <v>2</v>
      </c>
      <c r="L9" s="1416">
        <v>0</v>
      </c>
      <c r="M9" s="1417">
        <v>0</v>
      </c>
      <c r="N9" s="1418">
        <v>3</v>
      </c>
      <c r="O9" s="650">
        <f t="shared" ref="O9:O44" si="1">SUM(D9:N9)</f>
        <v>59</v>
      </c>
      <c r="P9" s="1419">
        <v>6</v>
      </c>
      <c r="Q9" s="1420">
        <v>0</v>
      </c>
      <c r="R9" s="1419">
        <v>1</v>
      </c>
      <c r="S9" s="1421">
        <v>0</v>
      </c>
      <c r="T9" s="1421">
        <v>0</v>
      </c>
      <c r="U9" s="1421">
        <v>0</v>
      </c>
      <c r="V9" s="1421">
        <v>1</v>
      </c>
      <c r="W9" s="1422">
        <v>0</v>
      </c>
      <c r="X9" s="650">
        <f t="shared" si="0"/>
        <v>8</v>
      </c>
      <c r="Y9" s="209">
        <v>1</v>
      </c>
      <c r="Z9" s="1417">
        <v>3</v>
      </c>
      <c r="AA9" s="1417">
        <v>1</v>
      </c>
      <c r="AB9" s="1417">
        <v>1</v>
      </c>
      <c r="AC9" s="1417">
        <v>1</v>
      </c>
      <c r="AD9" s="1417">
        <v>0</v>
      </c>
      <c r="AE9" s="1417">
        <v>0</v>
      </c>
      <c r="AF9" s="210">
        <v>1</v>
      </c>
      <c r="AG9" s="209">
        <v>0</v>
      </c>
      <c r="AH9" s="211">
        <v>0</v>
      </c>
      <c r="AI9" s="210">
        <v>1</v>
      </c>
      <c r="AJ9" s="212">
        <v>1</v>
      </c>
      <c r="AK9" s="212">
        <v>0</v>
      </c>
      <c r="AL9" s="209">
        <v>1</v>
      </c>
      <c r="AM9" s="726">
        <v>0</v>
      </c>
      <c r="AN9" s="727">
        <v>0</v>
      </c>
      <c r="AO9" s="2186" t="s">
        <v>197</v>
      </c>
      <c r="AP9" s="2187"/>
    </row>
    <row r="10" spans="1:49" s="15" customFormat="1" ht="12.75" customHeight="1">
      <c r="A10" s="15">
        <v>3</v>
      </c>
      <c r="B10" s="2168" t="s">
        <v>198</v>
      </c>
      <c r="C10" s="2169"/>
      <c r="D10" s="1423">
        <v>1</v>
      </c>
      <c r="E10" s="1424">
        <v>0</v>
      </c>
      <c r="F10" s="1417">
        <v>1</v>
      </c>
      <c r="G10" s="1417">
        <v>1</v>
      </c>
      <c r="H10" s="1417">
        <v>1</v>
      </c>
      <c r="I10" s="1417">
        <v>54</v>
      </c>
      <c r="J10" s="1417">
        <v>0</v>
      </c>
      <c r="K10" s="1417">
        <v>2</v>
      </c>
      <c r="L10" s="1417">
        <v>1</v>
      </c>
      <c r="M10" s="1417">
        <v>0</v>
      </c>
      <c r="N10" s="1425">
        <v>2</v>
      </c>
      <c r="O10" s="650">
        <f t="shared" si="1"/>
        <v>63</v>
      </c>
      <c r="P10" s="1419">
        <v>5</v>
      </c>
      <c r="Q10" s="1420">
        <v>0</v>
      </c>
      <c r="R10" s="1419">
        <v>1</v>
      </c>
      <c r="S10" s="1421">
        <v>0</v>
      </c>
      <c r="T10" s="1421">
        <v>0</v>
      </c>
      <c r="U10" s="1421">
        <v>0</v>
      </c>
      <c r="V10" s="1421">
        <v>1</v>
      </c>
      <c r="W10" s="1422">
        <v>0</v>
      </c>
      <c r="X10" s="650">
        <f t="shared" si="0"/>
        <v>7</v>
      </c>
      <c r="Y10" s="209">
        <v>1</v>
      </c>
      <c r="Z10" s="1417">
        <v>3</v>
      </c>
      <c r="AA10" s="1417">
        <v>1</v>
      </c>
      <c r="AB10" s="1417">
        <v>1</v>
      </c>
      <c r="AC10" s="1417">
        <v>1</v>
      </c>
      <c r="AD10" s="1417">
        <v>1</v>
      </c>
      <c r="AE10" s="1417">
        <v>0</v>
      </c>
      <c r="AF10" s="210">
        <v>1</v>
      </c>
      <c r="AG10" s="209">
        <v>0</v>
      </c>
      <c r="AH10" s="211">
        <v>0</v>
      </c>
      <c r="AI10" s="210">
        <v>0</v>
      </c>
      <c r="AJ10" s="212">
        <v>1</v>
      </c>
      <c r="AK10" s="212">
        <v>0</v>
      </c>
      <c r="AL10" s="209">
        <v>0</v>
      </c>
      <c r="AM10" s="726">
        <v>0</v>
      </c>
      <c r="AN10" s="727">
        <v>0</v>
      </c>
      <c r="AO10" s="2168" t="s">
        <v>74</v>
      </c>
      <c r="AP10" s="2169"/>
    </row>
    <row r="11" spans="1:49" s="15" customFormat="1" ht="12.75" customHeight="1">
      <c r="A11" s="15">
        <v>4</v>
      </c>
      <c r="B11" s="2168" t="s">
        <v>199</v>
      </c>
      <c r="C11" s="2169"/>
      <c r="D11" s="1423">
        <v>1</v>
      </c>
      <c r="E11" s="1417">
        <v>0</v>
      </c>
      <c r="F11" s="1417">
        <v>1</v>
      </c>
      <c r="G11" s="1417">
        <v>1</v>
      </c>
      <c r="H11" s="1417">
        <v>1</v>
      </c>
      <c r="I11" s="1417">
        <v>46</v>
      </c>
      <c r="J11" s="1417">
        <v>0</v>
      </c>
      <c r="K11" s="1417">
        <v>1</v>
      </c>
      <c r="L11" s="1417">
        <v>1</v>
      </c>
      <c r="M11" s="1417">
        <v>0</v>
      </c>
      <c r="N11" s="1425">
        <v>4</v>
      </c>
      <c r="O11" s="650">
        <f t="shared" si="1"/>
        <v>56</v>
      </c>
      <c r="P11" s="1419">
        <v>4</v>
      </c>
      <c r="Q11" s="1420">
        <v>0</v>
      </c>
      <c r="R11" s="1419">
        <v>3</v>
      </c>
      <c r="S11" s="1421">
        <v>0</v>
      </c>
      <c r="T11" s="1421">
        <v>0</v>
      </c>
      <c r="U11" s="1421">
        <v>0</v>
      </c>
      <c r="V11" s="1421">
        <v>2</v>
      </c>
      <c r="W11" s="1422">
        <v>0</v>
      </c>
      <c r="X11" s="650">
        <f t="shared" si="0"/>
        <v>9</v>
      </c>
      <c r="Y11" s="209">
        <v>1</v>
      </c>
      <c r="Z11" s="1417">
        <v>3</v>
      </c>
      <c r="AA11" s="1417">
        <v>1</v>
      </c>
      <c r="AB11" s="1417">
        <v>1</v>
      </c>
      <c r="AC11" s="1417">
        <v>1</v>
      </c>
      <c r="AD11" s="1417">
        <v>1</v>
      </c>
      <c r="AE11" s="1417">
        <v>0</v>
      </c>
      <c r="AF11" s="210">
        <v>1</v>
      </c>
      <c r="AG11" s="209">
        <v>0</v>
      </c>
      <c r="AH11" s="211">
        <v>0</v>
      </c>
      <c r="AI11" s="210">
        <v>1</v>
      </c>
      <c r="AJ11" s="212">
        <v>0</v>
      </c>
      <c r="AK11" s="212">
        <v>0</v>
      </c>
      <c r="AL11" s="209">
        <v>0</v>
      </c>
      <c r="AM11" s="726">
        <v>0</v>
      </c>
      <c r="AN11" s="727">
        <v>0</v>
      </c>
      <c r="AO11" s="2168" t="s">
        <v>39</v>
      </c>
      <c r="AP11" s="2169"/>
    </row>
    <row r="12" spans="1:49" s="15" customFormat="1" ht="12.75" customHeight="1">
      <c r="A12" s="15">
        <v>5</v>
      </c>
      <c r="B12" s="2168" t="s">
        <v>200</v>
      </c>
      <c r="C12" s="2169"/>
      <c r="D12" s="1423">
        <v>1</v>
      </c>
      <c r="E12" s="1417">
        <v>0</v>
      </c>
      <c r="F12" s="1417">
        <v>1</v>
      </c>
      <c r="G12" s="1417">
        <v>0</v>
      </c>
      <c r="H12" s="1417">
        <v>2</v>
      </c>
      <c r="I12" s="1417">
        <v>43</v>
      </c>
      <c r="J12" s="1417">
        <v>0</v>
      </c>
      <c r="K12" s="1417">
        <v>1</v>
      </c>
      <c r="L12" s="1417">
        <v>0</v>
      </c>
      <c r="M12" s="1417">
        <v>0</v>
      </c>
      <c r="N12" s="1425">
        <v>2</v>
      </c>
      <c r="O12" s="650">
        <f t="shared" si="1"/>
        <v>50</v>
      </c>
      <c r="P12" s="1419">
        <v>4</v>
      </c>
      <c r="Q12" s="1420">
        <v>0</v>
      </c>
      <c r="R12" s="1419">
        <v>3</v>
      </c>
      <c r="S12" s="1421">
        <v>0</v>
      </c>
      <c r="T12" s="1421">
        <v>0</v>
      </c>
      <c r="U12" s="1421">
        <v>0</v>
      </c>
      <c r="V12" s="1421">
        <v>1</v>
      </c>
      <c r="W12" s="1422">
        <v>0</v>
      </c>
      <c r="X12" s="650">
        <f t="shared" si="0"/>
        <v>8</v>
      </c>
      <c r="Y12" s="209">
        <v>1</v>
      </c>
      <c r="Z12" s="1417">
        <v>3</v>
      </c>
      <c r="AA12" s="1417">
        <v>1</v>
      </c>
      <c r="AB12" s="1417">
        <v>1</v>
      </c>
      <c r="AC12" s="1417">
        <v>1</v>
      </c>
      <c r="AD12" s="1417">
        <v>0</v>
      </c>
      <c r="AE12" s="1417">
        <v>0</v>
      </c>
      <c r="AF12" s="210">
        <v>1</v>
      </c>
      <c r="AG12" s="209">
        <v>0</v>
      </c>
      <c r="AH12" s="211">
        <v>0</v>
      </c>
      <c r="AI12" s="210">
        <v>0</v>
      </c>
      <c r="AJ12" s="212">
        <v>0</v>
      </c>
      <c r="AK12" s="212">
        <v>0</v>
      </c>
      <c r="AL12" s="209">
        <v>0</v>
      </c>
      <c r="AM12" s="726">
        <v>0</v>
      </c>
      <c r="AN12" s="727">
        <v>1</v>
      </c>
      <c r="AO12" s="2168" t="s">
        <v>40</v>
      </c>
      <c r="AP12" s="2169"/>
    </row>
    <row r="13" spans="1:49" s="15" customFormat="1" ht="12.75" customHeight="1">
      <c r="A13" s="15">
        <v>6</v>
      </c>
      <c r="B13" s="2168" t="s">
        <v>201</v>
      </c>
      <c r="C13" s="2169"/>
      <c r="D13" s="1423">
        <v>1</v>
      </c>
      <c r="E13" s="1417">
        <v>0</v>
      </c>
      <c r="F13" s="1417">
        <v>1</v>
      </c>
      <c r="G13" s="1417">
        <v>0</v>
      </c>
      <c r="H13" s="1417">
        <v>2</v>
      </c>
      <c r="I13" s="1417">
        <v>28</v>
      </c>
      <c r="J13" s="1417">
        <v>0</v>
      </c>
      <c r="K13" s="1417">
        <v>1</v>
      </c>
      <c r="L13" s="1417">
        <v>1</v>
      </c>
      <c r="M13" s="1417">
        <v>0</v>
      </c>
      <c r="N13" s="1425">
        <v>2</v>
      </c>
      <c r="O13" s="650">
        <f t="shared" si="1"/>
        <v>36</v>
      </c>
      <c r="P13" s="1419">
        <v>4</v>
      </c>
      <c r="Q13" s="1420">
        <v>0</v>
      </c>
      <c r="R13" s="1419">
        <v>1</v>
      </c>
      <c r="S13" s="1421">
        <v>0</v>
      </c>
      <c r="T13" s="1421">
        <v>0</v>
      </c>
      <c r="U13" s="1421">
        <v>0</v>
      </c>
      <c r="V13" s="1421">
        <v>1</v>
      </c>
      <c r="W13" s="1422">
        <v>0</v>
      </c>
      <c r="X13" s="650">
        <f t="shared" si="0"/>
        <v>6</v>
      </c>
      <c r="Y13" s="209">
        <v>1</v>
      </c>
      <c r="Z13" s="1417">
        <v>3</v>
      </c>
      <c r="AA13" s="1417">
        <v>1</v>
      </c>
      <c r="AB13" s="1417">
        <v>1</v>
      </c>
      <c r="AC13" s="1417">
        <v>1</v>
      </c>
      <c r="AD13" s="1417">
        <v>0</v>
      </c>
      <c r="AE13" s="1417">
        <v>0</v>
      </c>
      <c r="AF13" s="210">
        <v>1</v>
      </c>
      <c r="AG13" s="209">
        <v>0</v>
      </c>
      <c r="AH13" s="211">
        <v>0</v>
      </c>
      <c r="AI13" s="210">
        <v>0</v>
      </c>
      <c r="AJ13" s="212">
        <v>1</v>
      </c>
      <c r="AK13" s="212">
        <v>0</v>
      </c>
      <c r="AL13" s="209">
        <v>0</v>
      </c>
      <c r="AM13" s="726">
        <v>0</v>
      </c>
      <c r="AN13" s="727">
        <v>0</v>
      </c>
      <c r="AO13" s="2168" t="s">
        <v>77</v>
      </c>
      <c r="AP13" s="2169"/>
      <c r="AW13" s="381"/>
    </row>
    <row r="14" spans="1:49" s="15" customFormat="1" ht="12.75" customHeight="1">
      <c r="A14" s="15">
        <v>7</v>
      </c>
      <c r="B14" s="2168" t="s">
        <v>202</v>
      </c>
      <c r="C14" s="2169"/>
      <c r="D14" s="1423">
        <v>1</v>
      </c>
      <c r="E14" s="1417">
        <v>0</v>
      </c>
      <c r="F14" s="1417">
        <v>1</v>
      </c>
      <c r="G14" s="1417">
        <v>1</v>
      </c>
      <c r="H14" s="1417">
        <v>1</v>
      </c>
      <c r="I14" s="1417">
        <v>42</v>
      </c>
      <c r="J14" s="1417">
        <v>0</v>
      </c>
      <c r="K14" s="1417">
        <v>1</v>
      </c>
      <c r="L14" s="1417">
        <v>0</v>
      </c>
      <c r="M14" s="1417">
        <v>0</v>
      </c>
      <c r="N14" s="1425">
        <v>7</v>
      </c>
      <c r="O14" s="650">
        <f t="shared" si="1"/>
        <v>54</v>
      </c>
      <c r="P14" s="1419">
        <v>5</v>
      </c>
      <c r="Q14" s="1420">
        <v>0</v>
      </c>
      <c r="R14" s="1419">
        <v>2</v>
      </c>
      <c r="S14" s="1421">
        <v>0</v>
      </c>
      <c r="T14" s="1421">
        <v>0</v>
      </c>
      <c r="U14" s="1421">
        <v>0</v>
      </c>
      <c r="V14" s="1421">
        <v>1</v>
      </c>
      <c r="W14" s="1422">
        <v>0</v>
      </c>
      <c r="X14" s="650">
        <f t="shared" si="0"/>
        <v>8</v>
      </c>
      <c r="Y14" s="209">
        <v>1</v>
      </c>
      <c r="Z14" s="1417">
        <v>3</v>
      </c>
      <c r="AA14" s="1417">
        <v>1</v>
      </c>
      <c r="AB14" s="1417">
        <v>1</v>
      </c>
      <c r="AC14" s="1417">
        <v>1</v>
      </c>
      <c r="AD14" s="1417">
        <v>0</v>
      </c>
      <c r="AE14" s="1417">
        <v>0</v>
      </c>
      <c r="AF14" s="210">
        <v>1</v>
      </c>
      <c r="AG14" s="209">
        <v>0</v>
      </c>
      <c r="AH14" s="211">
        <v>0</v>
      </c>
      <c r="AI14" s="210">
        <v>0</v>
      </c>
      <c r="AJ14" s="212">
        <v>0</v>
      </c>
      <c r="AK14" s="212">
        <v>0</v>
      </c>
      <c r="AL14" s="209">
        <v>1</v>
      </c>
      <c r="AM14" s="726">
        <v>0</v>
      </c>
      <c r="AN14" s="727">
        <v>1</v>
      </c>
      <c r="AO14" s="2168" t="s">
        <v>13</v>
      </c>
      <c r="AP14" s="2169"/>
    </row>
    <row r="15" spans="1:49" s="15" customFormat="1" ht="12.75" customHeight="1">
      <c r="A15" s="15">
        <v>8</v>
      </c>
      <c r="B15" s="2168" t="s">
        <v>203</v>
      </c>
      <c r="C15" s="2169"/>
      <c r="D15" s="1423">
        <v>1</v>
      </c>
      <c r="E15" s="1417">
        <v>0</v>
      </c>
      <c r="F15" s="1417">
        <v>1</v>
      </c>
      <c r="G15" s="1417">
        <v>0</v>
      </c>
      <c r="H15" s="1417">
        <v>2</v>
      </c>
      <c r="I15" s="1417">
        <v>35</v>
      </c>
      <c r="J15" s="1417">
        <v>0</v>
      </c>
      <c r="K15" s="1417">
        <v>1</v>
      </c>
      <c r="L15" s="1417">
        <v>2</v>
      </c>
      <c r="M15" s="1417">
        <v>0</v>
      </c>
      <c r="N15" s="1425">
        <v>4</v>
      </c>
      <c r="O15" s="650">
        <f t="shared" si="1"/>
        <v>46</v>
      </c>
      <c r="P15" s="1419">
        <v>4</v>
      </c>
      <c r="Q15" s="1420">
        <v>0</v>
      </c>
      <c r="R15" s="1419">
        <v>1</v>
      </c>
      <c r="S15" s="1421">
        <v>0</v>
      </c>
      <c r="T15" s="1421">
        <v>0</v>
      </c>
      <c r="U15" s="1421">
        <v>0</v>
      </c>
      <c r="V15" s="1421">
        <v>1</v>
      </c>
      <c r="W15" s="1422">
        <v>0</v>
      </c>
      <c r="X15" s="650">
        <f t="shared" si="0"/>
        <v>6</v>
      </c>
      <c r="Y15" s="209">
        <v>1</v>
      </c>
      <c r="Z15" s="1417">
        <v>3</v>
      </c>
      <c r="AA15" s="1417">
        <v>1</v>
      </c>
      <c r="AB15" s="1417">
        <v>1</v>
      </c>
      <c r="AC15" s="1417">
        <v>1</v>
      </c>
      <c r="AD15" s="1417">
        <v>0</v>
      </c>
      <c r="AE15" s="1417">
        <v>0</v>
      </c>
      <c r="AF15" s="210">
        <v>1</v>
      </c>
      <c r="AG15" s="209">
        <v>0</v>
      </c>
      <c r="AH15" s="211">
        <v>0</v>
      </c>
      <c r="AI15" s="210">
        <v>0</v>
      </c>
      <c r="AJ15" s="212">
        <v>3</v>
      </c>
      <c r="AK15" s="212">
        <v>0</v>
      </c>
      <c r="AL15" s="209">
        <v>0</v>
      </c>
      <c r="AM15" s="726">
        <v>0</v>
      </c>
      <c r="AN15" s="727">
        <v>0</v>
      </c>
      <c r="AO15" s="2168" t="s">
        <v>351</v>
      </c>
      <c r="AP15" s="2169"/>
    </row>
    <row r="16" spans="1:49" s="15" customFormat="1" ht="12.75" customHeight="1">
      <c r="A16" s="15">
        <v>9</v>
      </c>
      <c r="B16" s="2168" t="s">
        <v>204</v>
      </c>
      <c r="C16" s="2169"/>
      <c r="D16" s="1423">
        <v>1</v>
      </c>
      <c r="E16" s="1417">
        <v>0</v>
      </c>
      <c r="F16" s="1417">
        <v>1</v>
      </c>
      <c r="G16" s="1417">
        <v>0</v>
      </c>
      <c r="H16" s="1417">
        <v>1</v>
      </c>
      <c r="I16" s="1417">
        <v>44</v>
      </c>
      <c r="J16" s="1417">
        <v>0</v>
      </c>
      <c r="K16" s="1417">
        <v>1</v>
      </c>
      <c r="L16" s="1417">
        <v>1</v>
      </c>
      <c r="M16" s="1417">
        <v>0</v>
      </c>
      <c r="N16" s="1425">
        <v>5</v>
      </c>
      <c r="O16" s="650">
        <f t="shared" si="1"/>
        <v>54</v>
      </c>
      <c r="P16" s="1419">
        <v>4</v>
      </c>
      <c r="Q16" s="1420">
        <v>0</v>
      </c>
      <c r="R16" s="1419">
        <v>1</v>
      </c>
      <c r="S16" s="1421">
        <v>0</v>
      </c>
      <c r="T16" s="1421">
        <v>0</v>
      </c>
      <c r="U16" s="1421">
        <v>0</v>
      </c>
      <c r="V16" s="1421">
        <v>2</v>
      </c>
      <c r="W16" s="1422">
        <v>0</v>
      </c>
      <c r="X16" s="650">
        <f t="shared" si="0"/>
        <v>7</v>
      </c>
      <c r="Y16" s="209">
        <v>1</v>
      </c>
      <c r="Z16" s="1417">
        <v>3</v>
      </c>
      <c r="AA16" s="1417">
        <v>1</v>
      </c>
      <c r="AB16" s="1417">
        <v>1</v>
      </c>
      <c r="AC16" s="1417">
        <v>1</v>
      </c>
      <c r="AD16" s="1417">
        <v>0</v>
      </c>
      <c r="AE16" s="1417">
        <v>0</v>
      </c>
      <c r="AF16" s="210">
        <v>1</v>
      </c>
      <c r="AG16" s="209">
        <v>0</v>
      </c>
      <c r="AH16" s="211">
        <v>0</v>
      </c>
      <c r="AI16" s="210">
        <v>0</v>
      </c>
      <c r="AJ16" s="212">
        <v>0</v>
      </c>
      <c r="AK16" s="212">
        <v>0</v>
      </c>
      <c r="AL16" s="209">
        <v>1</v>
      </c>
      <c r="AM16" s="726">
        <v>0</v>
      </c>
      <c r="AN16" s="727">
        <v>0</v>
      </c>
      <c r="AO16" s="2168" t="s">
        <v>15</v>
      </c>
      <c r="AP16" s="2169"/>
    </row>
    <row r="17" spans="1:45" s="15" customFormat="1" ht="12.75" customHeight="1">
      <c r="A17" s="15">
        <v>10</v>
      </c>
      <c r="B17" s="40" t="s">
        <v>79</v>
      </c>
      <c r="C17" s="41" t="s">
        <v>205</v>
      </c>
      <c r="D17" s="1423">
        <v>1</v>
      </c>
      <c r="E17" s="1417">
        <v>1</v>
      </c>
      <c r="F17" s="1417">
        <v>0</v>
      </c>
      <c r="G17" s="1417">
        <v>1</v>
      </c>
      <c r="H17" s="1417">
        <v>3</v>
      </c>
      <c r="I17" s="1417">
        <v>28</v>
      </c>
      <c r="J17" s="1417">
        <v>0</v>
      </c>
      <c r="K17" s="1417">
        <v>1</v>
      </c>
      <c r="L17" s="1417">
        <v>0</v>
      </c>
      <c r="M17" s="1417">
        <v>0</v>
      </c>
      <c r="N17" s="1425">
        <v>3</v>
      </c>
      <c r="O17" s="650">
        <f t="shared" si="1"/>
        <v>38</v>
      </c>
      <c r="P17" s="1419">
        <v>5</v>
      </c>
      <c r="Q17" s="1420">
        <v>0</v>
      </c>
      <c r="R17" s="1419">
        <v>1</v>
      </c>
      <c r="S17" s="1421">
        <v>0</v>
      </c>
      <c r="T17" s="1421">
        <v>0</v>
      </c>
      <c r="U17" s="1421">
        <v>0</v>
      </c>
      <c r="V17" s="1421">
        <v>1</v>
      </c>
      <c r="W17" s="1422">
        <v>0</v>
      </c>
      <c r="X17" s="650">
        <f t="shared" si="0"/>
        <v>7</v>
      </c>
      <c r="Y17" s="209">
        <v>1</v>
      </c>
      <c r="Z17" s="1417">
        <v>3</v>
      </c>
      <c r="AA17" s="1417">
        <v>1</v>
      </c>
      <c r="AB17" s="1417">
        <v>1</v>
      </c>
      <c r="AC17" s="1417">
        <v>1</v>
      </c>
      <c r="AD17" s="1417">
        <v>0</v>
      </c>
      <c r="AE17" s="1417">
        <v>0</v>
      </c>
      <c r="AF17" s="210">
        <v>1</v>
      </c>
      <c r="AG17" s="209">
        <v>0</v>
      </c>
      <c r="AH17" s="211">
        <v>0</v>
      </c>
      <c r="AI17" s="210">
        <v>0</v>
      </c>
      <c r="AJ17" s="212">
        <v>1</v>
      </c>
      <c r="AK17" s="212">
        <v>0</v>
      </c>
      <c r="AL17" s="209">
        <v>0</v>
      </c>
      <c r="AM17" s="726">
        <v>1</v>
      </c>
      <c r="AN17" s="727">
        <v>0</v>
      </c>
      <c r="AO17" s="42" t="s">
        <v>205</v>
      </c>
      <c r="AP17" s="43" t="s">
        <v>206</v>
      </c>
    </row>
    <row r="18" spans="1:45" s="15" customFormat="1" ht="12.75" customHeight="1">
      <c r="A18" s="15">
        <v>11</v>
      </c>
      <c r="B18" s="44"/>
      <c r="C18" s="137" t="s">
        <v>207</v>
      </c>
      <c r="D18" s="1423">
        <v>0</v>
      </c>
      <c r="E18" s="1417">
        <v>1</v>
      </c>
      <c r="F18" s="1417">
        <v>0</v>
      </c>
      <c r="G18" s="1417">
        <v>0</v>
      </c>
      <c r="H18" s="1417">
        <v>1</v>
      </c>
      <c r="I18" s="1417">
        <v>16</v>
      </c>
      <c r="J18" s="1417">
        <v>0</v>
      </c>
      <c r="K18" s="1417">
        <v>1</v>
      </c>
      <c r="L18" s="1417">
        <v>0</v>
      </c>
      <c r="M18" s="1417">
        <v>0</v>
      </c>
      <c r="N18" s="1425">
        <v>0</v>
      </c>
      <c r="O18" s="650">
        <f t="shared" si="1"/>
        <v>19</v>
      </c>
      <c r="P18" s="1419">
        <v>2</v>
      </c>
      <c r="Q18" s="1420">
        <v>0</v>
      </c>
      <c r="R18" s="1419">
        <v>1</v>
      </c>
      <c r="S18" s="1421">
        <v>0</v>
      </c>
      <c r="T18" s="1421">
        <v>0</v>
      </c>
      <c r="U18" s="1421">
        <v>0</v>
      </c>
      <c r="V18" s="1421">
        <v>1</v>
      </c>
      <c r="W18" s="1422">
        <v>0</v>
      </c>
      <c r="X18" s="650">
        <f t="shared" si="0"/>
        <v>4</v>
      </c>
      <c r="Y18" s="209">
        <v>1</v>
      </c>
      <c r="Z18" s="1417">
        <v>3</v>
      </c>
      <c r="AA18" s="1417"/>
      <c r="AB18" s="1417">
        <v>1</v>
      </c>
      <c r="AC18" s="1417">
        <v>1</v>
      </c>
      <c r="AD18" s="1417">
        <v>2</v>
      </c>
      <c r="AE18" s="1417">
        <v>0</v>
      </c>
      <c r="AF18" s="210"/>
      <c r="AG18" s="209">
        <v>0</v>
      </c>
      <c r="AH18" s="211">
        <v>0</v>
      </c>
      <c r="AI18" s="210">
        <v>0</v>
      </c>
      <c r="AJ18" s="212">
        <v>0</v>
      </c>
      <c r="AK18" s="212">
        <v>0</v>
      </c>
      <c r="AL18" s="209">
        <v>0</v>
      </c>
      <c r="AM18" s="726">
        <v>0</v>
      </c>
      <c r="AN18" s="727">
        <v>0</v>
      </c>
      <c r="AO18" s="136" t="s">
        <v>207</v>
      </c>
      <c r="AP18" s="45"/>
    </row>
    <row r="19" spans="1:45" s="15" customFormat="1" ht="12.75" customHeight="1">
      <c r="A19" s="15">
        <v>12</v>
      </c>
      <c r="B19" s="2168" t="s">
        <v>208</v>
      </c>
      <c r="C19" s="2169"/>
      <c r="D19" s="1423">
        <v>1</v>
      </c>
      <c r="E19" s="1417">
        <v>0</v>
      </c>
      <c r="F19" s="1417">
        <v>1</v>
      </c>
      <c r="G19" s="1417">
        <v>0</v>
      </c>
      <c r="H19" s="1417">
        <v>1</v>
      </c>
      <c r="I19" s="1417">
        <v>26</v>
      </c>
      <c r="J19" s="1417">
        <v>0</v>
      </c>
      <c r="K19" s="1417">
        <v>1</v>
      </c>
      <c r="L19" s="1417">
        <v>0</v>
      </c>
      <c r="M19" s="1417">
        <v>0</v>
      </c>
      <c r="N19" s="1425">
        <v>2</v>
      </c>
      <c r="O19" s="650">
        <f t="shared" si="1"/>
        <v>32</v>
      </c>
      <c r="P19" s="1419">
        <v>5</v>
      </c>
      <c r="Q19" s="1420">
        <v>0</v>
      </c>
      <c r="R19" s="1419">
        <v>1</v>
      </c>
      <c r="S19" s="1421">
        <v>0</v>
      </c>
      <c r="T19" s="1421">
        <v>0</v>
      </c>
      <c r="U19" s="1421">
        <v>0</v>
      </c>
      <c r="V19" s="1421">
        <v>1</v>
      </c>
      <c r="W19" s="1422">
        <v>0</v>
      </c>
      <c r="X19" s="650">
        <f t="shared" si="0"/>
        <v>7</v>
      </c>
      <c r="Y19" s="209">
        <v>1</v>
      </c>
      <c r="Z19" s="1417">
        <v>3</v>
      </c>
      <c r="AA19" s="1417">
        <v>1</v>
      </c>
      <c r="AB19" s="1417">
        <v>1</v>
      </c>
      <c r="AC19" s="1417">
        <v>1</v>
      </c>
      <c r="AD19" s="1417">
        <v>0</v>
      </c>
      <c r="AE19" s="1417">
        <v>0</v>
      </c>
      <c r="AF19" s="210">
        <v>1</v>
      </c>
      <c r="AG19" s="209">
        <v>0</v>
      </c>
      <c r="AH19" s="211">
        <v>0</v>
      </c>
      <c r="AI19" s="210">
        <v>0</v>
      </c>
      <c r="AJ19" s="212">
        <v>1</v>
      </c>
      <c r="AK19" s="212">
        <v>0</v>
      </c>
      <c r="AL19" s="209">
        <v>0</v>
      </c>
      <c r="AM19" s="726">
        <v>0</v>
      </c>
      <c r="AN19" s="727">
        <v>0</v>
      </c>
      <c r="AO19" s="2168" t="s">
        <v>17</v>
      </c>
      <c r="AP19" s="2169"/>
    </row>
    <row r="20" spans="1:45" s="15" customFormat="1" ht="12.75" customHeight="1">
      <c r="A20" s="15">
        <v>13</v>
      </c>
      <c r="B20" s="2168" t="s">
        <v>209</v>
      </c>
      <c r="C20" s="2169"/>
      <c r="D20" s="1423">
        <v>1</v>
      </c>
      <c r="E20" s="1417">
        <v>0</v>
      </c>
      <c r="F20" s="1417">
        <v>1</v>
      </c>
      <c r="G20" s="1417">
        <v>0</v>
      </c>
      <c r="H20" s="1417">
        <v>2</v>
      </c>
      <c r="I20" s="1417">
        <v>36</v>
      </c>
      <c r="J20" s="1417">
        <v>0</v>
      </c>
      <c r="K20" s="1417">
        <v>1</v>
      </c>
      <c r="L20" s="1417">
        <v>0</v>
      </c>
      <c r="M20" s="1417">
        <v>0</v>
      </c>
      <c r="N20" s="1425">
        <v>2</v>
      </c>
      <c r="O20" s="650">
        <f t="shared" si="1"/>
        <v>43</v>
      </c>
      <c r="P20" s="1419">
        <v>5</v>
      </c>
      <c r="Q20" s="1420">
        <v>0</v>
      </c>
      <c r="R20" s="1419">
        <v>1</v>
      </c>
      <c r="S20" s="1421">
        <v>0</v>
      </c>
      <c r="T20" s="1421">
        <v>0</v>
      </c>
      <c r="U20" s="1421">
        <v>0</v>
      </c>
      <c r="V20" s="1421">
        <v>1</v>
      </c>
      <c r="W20" s="1422">
        <v>0</v>
      </c>
      <c r="X20" s="650">
        <f t="shared" si="0"/>
        <v>7</v>
      </c>
      <c r="Y20" s="209">
        <v>1</v>
      </c>
      <c r="Z20" s="1417">
        <v>3</v>
      </c>
      <c r="AA20" s="1417">
        <v>1</v>
      </c>
      <c r="AB20" s="1417">
        <v>1</v>
      </c>
      <c r="AC20" s="1417">
        <v>1</v>
      </c>
      <c r="AD20" s="1417">
        <v>0</v>
      </c>
      <c r="AE20" s="1417">
        <v>0</v>
      </c>
      <c r="AF20" s="210">
        <v>1</v>
      </c>
      <c r="AG20" s="209">
        <v>0</v>
      </c>
      <c r="AH20" s="211">
        <v>0</v>
      </c>
      <c r="AI20" s="210">
        <v>0</v>
      </c>
      <c r="AJ20" s="212">
        <v>0</v>
      </c>
      <c r="AK20" s="212">
        <v>0</v>
      </c>
      <c r="AL20" s="209">
        <v>1</v>
      </c>
      <c r="AM20" s="726">
        <v>1</v>
      </c>
      <c r="AN20" s="727">
        <v>0</v>
      </c>
      <c r="AO20" s="2168" t="s">
        <v>86</v>
      </c>
      <c r="AP20" s="2169"/>
    </row>
    <row r="21" spans="1:45" s="15" customFormat="1" ht="12.75" customHeight="1">
      <c r="A21" s="15">
        <v>14</v>
      </c>
      <c r="B21" s="2168" t="s">
        <v>210</v>
      </c>
      <c r="C21" s="2169"/>
      <c r="D21" s="1423">
        <v>1</v>
      </c>
      <c r="E21" s="1417">
        <v>0</v>
      </c>
      <c r="F21" s="1417">
        <v>1</v>
      </c>
      <c r="G21" s="1417">
        <v>0</v>
      </c>
      <c r="H21" s="1417">
        <v>2</v>
      </c>
      <c r="I21" s="1417">
        <v>37</v>
      </c>
      <c r="J21" s="1417">
        <v>0</v>
      </c>
      <c r="K21" s="1417">
        <v>1</v>
      </c>
      <c r="L21" s="1417">
        <v>1</v>
      </c>
      <c r="M21" s="1417">
        <v>0</v>
      </c>
      <c r="N21" s="1425">
        <v>4</v>
      </c>
      <c r="O21" s="650">
        <f t="shared" si="1"/>
        <v>47</v>
      </c>
      <c r="P21" s="1419">
        <v>4</v>
      </c>
      <c r="Q21" s="1420">
        <v>0</v>
      </c>
      <c r="R21" s="1419">
        <v>1</v>
      </c>
      <c r="S21" s="1421">
        <v>0</v>
      </c>
      <c r="T21" s="1421">
        <v>0</v>
      </c>
      <c r="U21" s="1421">
        <v>0</v>
      </c>
      <c r="V21" s="1421">
        <v>1</v>
      </c>
      <c r="W21" s="1422">
        <v>0</v>
      </c>
      <c r="X21" s="650">
        <f t="shared" si="0"/>
        <v>6</v>
      </c>
      <c r="Y21" s="209">
        <v>1</v>
      </c>
      <c r="Z21" s="1417">
        <v>3</v>
      </c>
      <c r="AA21" s="1417">
        <v>1</v>
      </c>
      <c r="AB21" s="1417">
        <v>1</v>
      </c>
      <c r="AC21" s="1417">
        <v>1</v>
      </c>
      <c r="AD21" s="1417">
        <v>0</v>
      </c>
      <c r="AE21" s="1417">
        <v>0</v>
      </c>
      <c r="AF21" s="210">
        <v>1</v>
      </c>
      <c r="AG21" s="209">
        <v>0</v>
      </c>
      <c r="AH21" s="211">
        <v>0</v>
      </c>
      <c r="AI21" s="210">
        <v>1</v>
      </c>
      <c r="AJ21" s="212">
        <v>2</v>
      </c>
      <c r="AK21" s="212">
        <v>0</v>
      </c>
      <c r="AL21" s="209">
        <v>0</v>
      </c>
      <c r="AM21" s="726">
        <v>0</v>
      </c>
      <c r="AN21" s="727">
        <v>0</v>
      </c>
      <c r="AO21" s="2168" t="s">
        <v>41</v>
      </c>
      <c r="AP21" s="2169"/>
    </row>
    <row r="22" spans="1:45" s="15" customFormat="1" ht="12.75" customHeight="1">
      <c r="A22" s="15">
        <v>15</v>
      </c>
      <c r="B22" s="2168" t="s">
        <v>211</v>
      </c>
      <c r="C22" s="2169"/>
      <c r="D22" s="1423">
        <v>1</v>
      </c>
      <c r="E22" s="1417">
        <v>0</v>
      </c>
      <c r="F22" s="1417">
        <v>1</v>
      </c>
      <c r="G22" s="1417">
        <v>0</v>
      </c>
      <c r="H22" s="1417">
        <v>2</v>
      </c>
      <c r="I22" s="1417">
        <v>19</v>
      </c>
      <c r="J22" s="1417">
        <v>0</v>
      </c>
      <c r="K22" s="1417">
        <v>1</v>
      </c>
      <c r="L22" s="1417">
        <v>1</v>
      </c>
      <c r="M22" s="1417">
        <v>0</v>
      </c>
      <c r="N22" s="1425">
        <v>4</v>
      </c>
      <c r="O22" s="650">
        <f t="shared" si="1"/>
        <v>29</v>
      </c>
      <c r="P22" s="1419">
        <v>5</v>
      </c>
      <c r="Q22" s="1420">
        <v>0</v>
      </c>
      <c r="R22" s="1419">
        <v>1</v>
      </c>
      <c r="S22" s="1421">
        <v>0</v>
      </c>
      <c r="T22" s="1421">
        <v>0</v>
      </c>
      <c r="U22" s="1421">
        <v>0</v>
      </c>
      <c r="V22" s="1421">
        <v>1</v>
      </c>
      <c r="W22" s="1422">
        <v>0</v>
      </c>
      <c r="X22" s="650">
        <f t="shared" si="0"/>
        <v>7</v>
      </c>
      <c r="Y22" s="209">
        <v>1</v>
      </c>
      <c r="Z22" s="1417">
        <v>3</v>
      </c>
      <c r="AA22" s="1417">
        <v>1</v>
      </c>
      <c r="AB22" s="1417">
        <v>1</v>
      </c>
      <c r="AC22" s="1417">
        <v>1</v>
      </c>
      <c r="AD22" s="1417">
        <v>0</v>
      </c>
      <c r="AE22" s="1417">
        <v>0</v>
      </c>
      <c r="AF22" s="210">
        <v>1</v>
      </c>
      <c r="AG22" s="209">
        <v>0</v>
      </c>
      <c r="AH22" s="211">
        <v>0</v>
      </c>
      <c r="AI22" s="210">
        <v>0</v>
      </c>
      <c r="AJ22" s="212">
        <v>1</v>
      </c>
      <c r="AK22" s="212">
        <v>0</v>
      </c>
      <c r="AL22" s="209">
        <v>0</v>
      </c>
      <c r="AM22" s="726">
        <v>0</v>
      </c>
      <c r="AN22" s="727">
        <v>0</v>
      </c>
      <c r="AO22" s="2168" t="s">
        <v>12</v>
      </c>
      <c r="AP22" s="2169"/>
    </row>
    <row r="23" spans="1:45" s="15" customFormat="1" ht="12.75" customHeight="1">
      <c r="A23" s="15">
        <v>16</v>
      </c>
      <c r="B23" s="40" t="s">
        <v>87</v>
      </c>
      <c r="C23" s="41" t="s">
        <v>212</v>
      </c>
      <c r="D23" s="1423">
        <v>1</v>
      </c>
      <c r="E23" s="1417">
        <v>1</v>
      </c>
      <c r="F23" s="1417">
        <v>0</v>
      </c>
      <c r="G23" s="1417">
        <v>0</v>
      </c>
      <c r="H23" s="1417">
        <v>2</v>
      </c>
      <c r="I23" s="1417">
        <v>23</v>
      </c>
      <c r="J23" s="1417">
        <v>0</v>
      </c>
      <c r="K23" s="1417">
        <v>1</v>
      </c>
      <c r="L23" s="1417">
        <v>0</v>
      </c>
      <c r="M23" s="1417">
        <v>0</v>
      </c>
      <c r="N23" s="1425">
        <v>3</v>
      </c>
      <c r="O23" s="650">
        <f t="shared" si="1"/>
        <v>31</v>
      </c>
      <c r="P23" s="1419">
        <v>4</v>
      </c>
      <c r="Q23" s="1420">
        <v>0</v>
      </c>
      <c r="R23" s="1419">
        <v>1</v>
      </c>
      <c r="S23" s="1421">
        <v>0</v>
      </c>
      <c r="T23" s="1421">
        <v>0</v>
      </c>
      <c r="U23" s="1421">
        <v>0</v>
      </c>
      <c r="V23" s="1421">
        <v>1</v>
      </c>
      <c r="W23" s="1422">
        <v>0</v>
      </c>
      <c r="X23" s="650">
        <f t="shared" si="0"/>
        <v>6</v>
      </c>
      <c r="Y23" s="209">
        <v>1</v>
      </c>
      <c r="Z23" s="1417">
        <v>3</v>
      </c>
      <c r="AA23" s="1417">
        <v>1</v>
      </c>
      <c r="AB23" s="1417">
        <v>1</v>
      </c>
      <c r="AC23" s="1417">
        <v>1</v>
      </c>
      <c r="AD23" s="1417">
        <v>0</v>
      </c>
      <c r="AE23" s="1417">
        <v>0</v>
      </c>
      <c r="AF23" s="210">
        <v>1</v>
      </c>
      <c r="AG23" s="209">
        <v>0</v>
      </c>
      <c r="AH23" s="211">
        <v>0</v>
      </c>
      <c r="AI23" s="210">
        <v>0</v>
      </c>
      <c r="AJ23" s="212">
        <v>1</v>
      </c>
      <c r="AK23" s="212">
        <v>0</v>
      </c>
      <c r="AL23" s="209">
        <v>1</v>
      </c>
      <c r="AM23" s="726">
        <v>0</v>
      </c>
      <c r="AN23" s="727">
        <v>0</v>
      </c>
      <c r="AO23" s="40" t="s">
        <v>212</v>
      </c>
      <c r="AP23" s="46" t="s">
        <v>213</v>
      </c>
    </row>
    <row r="24" spans="1:45" s="15" customFormat="1" ht="12.75" customHeight="1">
      <c r="A24" s="15">
        <v>17</v>
      </c>
      <c r="B24" s="44"/>
      <c r="C24" s="1008" t="s">
        <v>214</v>
      </c>
      <c r="D24" s="1423">
        <v>0</v>
      </c>
      <c r="E24" s="1417">
        <v>1</v>
      </c>
      <c r="F24" s="1417">
        <v>0</v>
      </c>
      <c r="G24" s="1417">
        <v>1</v>
      </c>
      <c r="H24" s="1417">
        <v>1</v>
      </c>
      <c r="I24" s="1417">
        <v>18</v>
      </c>
      <c r="J24" s="1417">
        <v>0</v>
      </c>
      <c r="K24" s="1417">
        <v>1</v>
      </c>
      <c r="L24" s="1417">
        <v>0</v>
      </c>
      <c r="M24" s="1417">
        <v>0</v>
      </c>
      <c r="N24" s="1425">
        <v>2</v>
      </c>
      <c r="O24" s="650">
        <f t="shared" si="1"/>
        <v>24</v>
      </c>
      <c r="P24" s="1419">
        <v>2</v>
      </c>
      <c r="Q24" s="1420">
        <v>0</v>
      </c>
      <c r="R24" s="1419">
        <v>2</v>
      </c>
      <c r="S24" s="1421">
        <v>0</v>
      </c>
      <c r="T24" s="1421">
        <v>0</v>
      </c>
      <c r="U24" s="1421">
        <v>0</v>
      </c>
      <c r="V24" s="1421">
        <v>1</v>
      </c>
      <c r="W24" s="1422">
        <v>0</v>
      </c>
      <c r="X24" s="650">
        <f t="shared" si="0"/>
        <v>5</v>
      </c>
      <c r="Y24" s="209">
        <v>1</v>
      </c>
      <c r="Z24" s="1417">
        <v>3</v>
      </c>
      <c r="AA24" s="1417">
        <v>1</v>
      </c>
      <c r="AB24" s="1417">
        <v>1</v>
      </c>
      <c r="AC24" s="1417">
        <v>1</v>
      </c>
      <c r="AD24" s="1417">
        <v>2</v>
      </c>
      <c r="AE24" s="1417">
        <v>0</v>
      </c>
      <c r="AF24" s="210">
        <v>0</v>
      </c>
      <c r="AG24" s="209">
        <v>0</v>
      </c>
      <c r="AH24" s="211">
        <v>1</v>
      </c>
      <c r="AI24" s="210">
        <v>0</v>
      </c>
      <c r="AJ24" s="212">
        <v>0</v>
      </c>
      <c r="AK24" s="212">
        <v>0</v>
      </c>
      <c r="AL24" s="209">
        <v>0</v>
      </c>
      <c r="AM24" s="726">
        <v>0</v>
      </c>
      <c r="AN24" s="727">
        <v>0</v>
      </c>
      <c r="AO24" s="928" t="s">
        <v>214</v>
      </c>
      <c r="AP24" s="45"/>
    </row>
    <row r="25" spans="1:45" s="15" customFormat="1" ht="12.75" customHeight="1">
      <c r="A25" s="15">
        <v>18</v>
      </c>
      <c r="B25" s="2168" t="s">
        <v>215</v>
      </c>
      <c r="C25" s="2169"/>
      <c r="D25" s="1423">
        <v>1</v>
      </c>
      <c r="E25" s="1417">
        <v>0</v>
      </c>
      <c r="F25" s="1417">
        <v>1</v>
      </c>
      <c r="G25" s="1417">
        <v>1</v>
      </c>
      <c r="H25" s="1417">
        <v>2</v>
      </c>
      <c r="I25" s="1417">
        <v>22</v>
      </c>
      <c r="J25" s="1417">
        <v>0</v>
      </c>
      <c r="K25" s="1417">
        <v>2</v>
      </c>
      <c r="L25" s="1417">
        <v>1</v>
      </c>
      <c r="M25" s="1417">
        <v>0</v>
      </c>
      <c r="N25" s="1425">
        <v>3</v>
      </c>
      <c r="O25" s="650">
        <f t="shared" si="1"/>
        <v>33</v>
      </c>
      <c r="P25" s="1419">
        <v>4</v>
      </c>
      <c r="Q25" s="1420">
        <v>0</v>
      </c>
      <c r="R25" s="1419">
        <v>1</v>
      </c>
      <c r="S25" s="1421">
        <v>0</v>
      </c>
      <c r="T25" s="1421">
        <v>0</v>
      </c>
      <c r="U25" s="1421">
        <v>0</v>
      </c>
      <c r="V25" s="1421">
        <v>1</v>
      </c>
      <c r="W25" s="1422">
        <v>0</v>
      </c>
      <c r="X25" s="650">
        <f t="shared" si="0"/>
        <v>6</v>
      </c>
      <c r="Y25" s="209">
        <v>1</v>
      </c>
      <c r="Z25" s="1417">
        <v>3</v>
      </c>
      <c r="AA25" s="1417">
        <v>1</v>
      </c>
      <c r="AB25" s="1417">
        <v>1</v>
      </c>
      <c r="AC25" s="1417">
        <v>1</v>
      </c>
      <c r="AD25" s="1417">
        <v>0</v>
      </c>
      <c r="AE25" s="1417">
        <v>0</v>
      </c>
      <c r="AF25" s="210">
        <v>0</v>
      </c>
      <c r="AG25" s="209">
        <v>0</v>
      </c>
      <c r="AH25" s="211">
        <v>0</v>
      </c>
      <c r="AI25" s="210">
        <v>0</v>
      </c>
      <c r="AJ25" s="212">
        <v>1</v>
      </c>
      <c r="AK25" s="212">
        <v>0</v>
      </c>
      <c r="AL25" s="209">
        <v>1</v>
      </c>
      <c r="AM25" s="726">
        <v>0</v>
      </c>
      <c r="AN25" s="727">
        <v>0</v>
      </c>
      <c r="AO25" s="2168" t="s">
        <v>91</v>
      </c>
      <c r="AP25" s="2169"/>
    </row>
    <row r="26" spans="1:45" s="15" customFormat="1" ht="12.75" customHeight="1">
      <c r="A26" s="15">
        <v>19</v>
      </c>
      <c r="B26" s="2168" t="s">
        <v>216</v>
      </c>
      <c r="C26" s="2169"/>
      <c r="D26" s="1423">
        <v>1</v>
      </c>
      <c r="E26" s="1417">
        <v>0</v>
      </c>
      <c r="F26" s="1417">
        <v>1</v>
      </c>
      <c r="G26" s="1417">
        <v>0</v>
      </c>
      <c r="H26" s="1417">
        <v>2</v>
      </c>
      <c r="I26" s="1417">
        <v>25</v>
      </c>
      <c r="J26" s="1417">
        <v>0</v>
      </c>
      <c r="K26" s="1417">
        <v>1</v>
      </c>
      <c r="L26" s="1417">
        <v>0</v>
      </c>
      <c r="M26" s="1417">
        <v>0</v>
      </c>
      <c r="N26" s="1425">
        <v>5</v>
      </c>
      <c r="O26" s="650">
        <f t="shared" si="1"/>
        <v>35</v>
      </c>
      <c r="P26" s="1419">
        <v>4</v>
      </c>
      <c r="Q26" s="1420">
        <v>0</v>
      </c>
      <c r="R26" s="1419">
        <v>7</v>
      </c>
      <c r="S26" s="1421">
        <v>0</v>
      </c>
      <c r="T26" s="1421">
        <v>0</v>
      </c>
      <c r="U26" s="1421">
        <v>0</v>
      </c>
      <c r="V26" s="1421">
        <v>1</v>
      </c>
      <c r="W26" s="1422">
        <v>1</v>
      </c>
      <c r="X26" s="650">
        <f t="shared" si="0"/>
        <v>13</v>
      </c>
      <c r="Y26" s="209">
        <v>1</v>
      </c>
      <c r="Z26" s="1417">
        <v>3</v>
      </c>
      <c r="AA26" s="1417">
        <v>1</v>
      </c>
      <c r="AB26" s="1417">
        <v>1</v>
      </c>
      <c r="AC26" s="1417">
        <v>1</v>
      </c>
      <c r="AD26" s="1417">
        <v>3</v>
      </c>
      <c r="AE26" s="1417">
        <v>1</v>
      </c>
      <c r="AF26" s="210">
        <v>1</v>
      </c>
      <c r="AG26" s="209">
        <v>0</v>
      </c>
      <c r="AH26" s="211">
        <v>0</v>
      </c>
      <c r="AI26" s="210">
        <v>1</v>
      </c>
      <c r="AJ26" s="212">
        <v>2</v>
      </c>
      <c r="AK26" s="212">
        <v>0</v>
      </c>
      <c r="AL26" s="209">
        <v>0</v>
      </c>
      <c r="AM26" s="726">
        <v>0</v>
      </c>
      <c r="AN26" s="727">
        <v>0</v>
      </c>
      <c r="AO26" s="2168" t="s">
        <v>92</v>
      </c>
      <c r="AP26" s="2169"/>
    </row>
    <row r="27" spans="1:45" s="15" customFormat="1" ht="12.75" customHeight="1">
      <c r="A27" s="15">
        <v>20</v>
      </c>
      <c r="B27" s="499" t="s">
        <v>341</v>
      </c>
      <c r="C27" s="41" t="s">
        <v>343</v>
      </c>
      <c r="D27" s="1423">
        <v>0</v>
      </c>
      <c r="E27" s="1417">
        <v>1</v>
      </c>
      <c r="F27" s="1417">
        <v>0</v>
      </c>
      <c r="G27" s="1417">
        <v>1</v>
      </c>
      <c r="H27" s="1417">
        <v>1</v>
      </c>
      <c r="I27" s="1417">
        <v>19</v>
      </c>
      <c r="J27" s="1417">
        <v>0</v>
      </c>
      <c r="K27" s="1417">
        <v>1</v>
      </c>
      <c r="L27" s="1417">
        <v>1</v>
      </c>
      <c r="M27" s="1417">
        <v>0</v>
      </c>
      <c r="N27" s="1425">
        <v>4</v>
      </c>
      <c r="O27" s="650">
        <f>SUM(D27:N27)</f>
        <v>28</v>
      </c>
      <c r="P27" s="1419">
        <v>3</v>
      </c>
      <c r="Q27" s="1420">
        <v>0</v>
      </c>
      <c r="R27" s="1419">
        <v>10</v>
      </c>
      <c r="S27" s="1421">
        <v>0</v>
      </c>
      <c r="T27" s="1421">
        <v>0</v>
      </c>
      <c r="U27" s="1421">
        <v>0</v>
      </c>
      <c r="V27" s="1421">
        <v>1</v>
      </c>
      <c r="W27" s="1422">
        <v>2</v>
      </c>
      <c r="X27" s="650">
        <f t="shared" si="0"/>
        <v>16</v>
      </c>
      <c r="Y27" s="209">
        <v>1</v>
      </c>
      <c r="Z27" s="1417">
        <v>1</v>
      </c>
      <c r="AA27" s="1417">
        <v>1</v>
      </c>
      <c r="AB27" s="1417">
        <v>1</v>
      </c>
      <c r="AC27" s="1417">
        <v>1</v>
      </c>
      <c r="AD27" s="1417">
        <v>5</v>
      </c>
      <c r="AE27" s="1417">
        <v>1</v>
      </c>
      <c r="AF27" s="210">
        <v>1</v>
      </c>
      <c r="AG27" s="209">
        <v>0</v>
      </c>
      <c r="AH27" s="211">
        <v>0</v>
      </c>
      <c r="AI27" s="210">
        <v>1</v>
      </c>
      <c r="AJ27" s="212">
        <v>0</v>
      </c>
      <c r="AK27" s="212">
        <v>0</v>
      </c>
      <c r="AL27" s="209">
        <v>0</v>
      </c>
      <c r="AM27" s="726">
        <v>0</v>
      </c>
      <c r="AN27" s="727">
        <v>0</v>
      </c>
      <c r="AO27" s="500" t="s">
        <v>342</v>
      </c>
      <c r="AP27" s="501" t="s">
        <v>345</v>
      </c>
      <c r="AS27" s="381"/>
    </row>
    <row r="28" spans="1:45" s="15" customFormat="1" ht="12.75" customHeight="1">
      <c r="B28" s="44"/>
      <c r="C28" s="1008" t="s">
        <v>344</v>
      </c>
      <c r="D28" s="1423">
        <v>1</v>
      </c>
      <c r="E28" s="1417">
        <v>1</v>
      </c>
      <c r="F28" s="1417">
        <v>0</v>
      </c>
      <c r="G28" s="1417">
        <v>0</v>
      </c>
      <c r="H28" s="1417">
        <v>1</v>
      </c>
      <c r="I28" s="1417">
        <v>19</v>
      </c>
      <c r="J28" s="1417">
        <v>0</v>
      </c>
      <c r="K28" s="1417">
        <v>1</v>
      </c>
      <c r="L28" s="1417">
        <v>0</v>
      </c>
      <c r="M28" s="1417">
        <v>0</v>
      </c>
      <c r="N28" s="1425">
        <v>0</v>
      </c>
      <c r="O28" s="650">
        <f>SUM(D28:N28)</f>
        <v>23</v>
      </c>
      <c r="P28" s="1419">
        <v>3</v>
      </c>
      <c r="Q28" s="1420">
        <v>0</v>
      </c>
      <c r="R28" s="1419">
        <v>3</v>
      </c>
      <c r="S28" s="1421">
        <v>0</v>
      </c>
      <c r="T28" s="1421">
        <v>0</v>
      </c>
      <c r="U28" s="1421">
        <v>0</v>
      </c>
      <c r="V28" s="1421">
        <v>1</v>
      </c>
      <c r="W28" s="1422">
        <v>0</v>
      </c>
      <c r="X28" s="650">
        <f t="shared" si="0"/>
        <v>7</v>
      </c>
      <c r="Y28" s="209">
        <v>1</v>
      </c>
      <c r="Z28" s="1417">
        <v>2</v>
      </c>
      <c r="AA28" s="1417">
        <v>1</v>
      </c>
      <c r="AB28" s="1417">
        <v>1</v>
      </c>
      <c r="AC28" s="1417">
        <v>1</v>
      </c>
      <c r="AD28" s="1417">
        <v>0</v>
      </c>
      <c r="AE28" s="1417">
        <v>0</v>
      </c>
      <c r="AF28" s="210">
        <v>0</v>
      </c>
      <c r="AG28" s="209">
        <v>0</v>
      </c>
      <c r="AH28" s="211">
        <v>0</v>
      </c>
      <c r="AI28" s="210">
        <v>0</v>
      </c>
      <c r="AJ28" s="212">
        <v>0</v>
      </c>
      <c r="AK28" s="212">
        <v>0</v>
      </c>
      <c r="AL28" s="209">
        <v>0</v>
      </c>
      <c r="AM28" s="726">
        <v>0</v>
      </c>
      <c r="AN28" s="727">
        <v>0</v>
      </c>
      <c r="AO28" s="44" t="s">
        <v>346</v>
      </c>
      <c r="AP28" s="502"/>
    </row>
    <row r="29" spans="1:45" s="15" customFormat="1" ht="12.75" customHeight="1">
      <c r="A29" s="15">
        <v>21</v>
      </c>
      <c r="B29" s="2168" t="s">
        <v>217</v>
      </c>
      <c r="C29" s="2169"/>
      <c r="D29" s="1423">
        <v>1</v>
      </c>
      <c r="E29" s="1417">
        <v>0</v>
      </c>
      <c r="F29" s="1417">
        <v>2</v>
      </c>
      <c r="G29" s="1417">
        <v>0</v>
      </c>
      <c r="H29" s="1417">
        <v>2</v>
      </c>
      <c r="I29" s="1417">
        <v>28</v>
      </c>
      <c r="J29" s="1417">
        <v>0</v>
      </c>
      <c r="K29" s="1417">
        <v>1</v>
      </c>
      <c r="L29" s="1417">
        <v>0</v>
      </c>
      <c r="M29" s="1417">
        <v>0</v>
      </c>
      <c r="N29" s="1425">
        <v>2</v>
      </c>
      <c r="O29" s="650">
        <f>SUM(D29:N29)</f>
        <v>36</v>
      </c>
      <c r="P29" s="1419">
        <v>6</v>
      </c>
      <c r="Q29" s="1420">
        <v>0</v>
      </c>
      <c r="R29" s="1419">
        <v>10</v>
      </c>
      <c r="S29" s="1421">
        <v>0</v>
      </c>
      <c r="T29" s="1421">
        <v>0</v>
      </c>
      <c r="U29" s="1421">
        <v>0</v>
      </c>
      <c r="V29" s="1421">
        <v>1</v>
      </c>
      <c r="W29" s="1422">
        <v>2</v>
      </c>
      <c r="X29" s="650">
        <f t="shared" ref="X29:X43" si="2">SUM(P29:W29)</f>
        <v>19</v>
      </c>
      <c r="Y29" s="209">
        <v>1</v>
      </c>
      <c r="Z29" s="1417">
        <v>3</v>
      </c>
      <c r="AA29" s="1417">
        <v>1</v>
      </c>
      <c r="AB29" s="1417">
        <v>1</v>
      </c>
      <c r="AC29" s="1417">
        <v>1</v>
      </c>
      <c r="AD29" s="1417">
        <v>3</v>
      </c>
      <c r="AE29" s="1417">
        <v>1</v>
      </c>
      <c r="AF29" s="210">
        <v>0</v>
      </c>
      <c r="AG29" s="209">
        <v>0</v>
      </c>
      <c r="AH29" s="211">
        <v>0</v>
      </c>
      <c r="AI29" s="210">
        <v>0</v>
      </c>
      <c r="AJ29" s="212">
        <v>1</v>
      </c>
      <c r="AK29" s="212">
        <v>0</v>
      </c>
      <c r="AL29" s="209">
        <v>2</v>
      </c>
      <c r="AM29" s="726">
        <v>2</v>
      </c>
      <c r="AN29" s="727">
        <v>0</v>
      </c>
      <c r="AO29" s="2168" t="s">
        <v>217</v>
      </c>
      <c r="AP29" s="2169"/>
    </row>
    <row r="30" spans="1:45" s="15" customFormat="1" ht="12.75" customHeight="1">
      <c r="A30" s="15">
        <v>22</v>
      </c>
      <c r="B30" s="2168" t="s">
        <v>218</v>
      </c>
      <c r="C30" s="2169"/>
      <c r="D30" s="1423">
        <v>1</v>
      </c>
      <c r="E30" s="1417">
        <v>0</v>
      </c>
      <c r="F30" s="1417">
        <v>1</v>
      </c>
      <c r="G30" s="1417">
        <v>0</v>
      </c>
      <c r="H30" s="1417">
        <v>2</v>
      </c>
      <c r="I30" s="1417">
        <v>25</v>
      </c>
      <c r="J30" s="1417">
        <v>0</v>
      </c>
      <c r="K30" s="1417">
        <v>1</v>
      </c>
      <c r="L30" s="1417">
        <v>0</v>
      </c>
      <c r="M30" s="1417">
        <v>0</v>
      </c>
      <c r="N30" s="1425">
        <v>3</v>
      </c>
      <c r="O30" s="650">
        <f>SUM(D30:N30)</f>
        <v>33</v>
      </c>
      <c r="P30" s="1419">
        <v>4</v>
      </c>
      <c r="Q30" s="1420">
        <v>0</v>
      </c>
      <c r="R30" s="1419">
        <v>10</v>
      </c>
      <c r="S30" s="1421">
        <v>0</v>
      </c>
      <c r="T30" s="1421">
        <v>0</v>
      </c>
      <c r="U30" s="1421">
        <v>0</v>
      </c>
      <c r="V30" s="1421">
        <v>1</v>
      </c>
      <c r="W30" s="1422">
        <v>2</v>
      </c>
      <c r="X30" s="650">
        <f t="shared" si="2"/>
        <v>17</v>
      </c>
      <c r="Y30" s="209">
        <v>1</v>
      </c>
      <c r="Z30" s="1417">
        <v>3</v>
      </c>
      <c r="AA30" s="1417">
        <v>1</v>
      </c>
      <c r="AB30" s="1417">
        <v>1</v>
      </c>
      <c r="AC30" s="1417">
        <v>1</v>
      </c>
      <c r="AD30" s="1417">
        <v>3</v>
      </c>
      <c r="AE30" s="1417">
        <v>1</v>
      </c>
      <c r="AF30" s="210">
        <v>0</v>
      </c>
      <c r="AG30" s="209">
        <v>0</v>
      </c>
      <c r="AH30" s="211">
        <v>0</v>
      </c>
      <c r="AI30" s="210">
        <v>0</v>
      </c>
      <c r="AJ30" s="212">
        <v>1</v>
      </c>
      <c r="AK30" s="212">
        <v>0</v>
      </c>
      <c r="AL30" s="209">
        <v>0</v>
      </c>
      <c r="AM30" s="726">
        <v>1</v>
      </c>
      <c r="AN30" s="727">
        <v>0</v>
      </c>
      <c r="AO30" s="2168" t="s">
        <v>218</v>
      </c>
      <c r="AP30" s="2169"/>
    </row>
    <row r="31" spans="1:45" s="15" customFormat="1" ht="12.75" customHeight="1">
      <c r="A31" s="15">
        <v>23</v>
      </c>
      <c r="B31" s="2168" t="s">
        <v>219</v>
      </c>
      <c r="C31" s="2169"/>
      <c r="D31" s="1423">
        <v>1</v>
      </c>
      <c r="E31" s="1417">
        <v>0</v>
      </c>
      <c r="F31" s="1417">
        <v>1</v>
      </c>
      <c r="G31" s="1417">
        <v>1</v>
      </c>
      <c r="H31" s="1417">
        <v>2</v>
      </c>
      <c r="I31" s="1417">
        <v>44</v>
      </c>
      <c r="J31" s="1417">
        <v>0</v>
      </c>
      <c r="K31" s="1417">
        <v>1</v>
      </c>
      <c r="L31" s="1417">
        <v>0</v>
      </c>
      <c r="M31" s="1417">
        <v>0</v>
      </c>
      <c r="N31" s="1425">
        <v>9</v>
      </c>
      <c r="O31" s="650">
        <f t="shared" si="1"/>
        <v>59</v>
      </c>
      <c r="P31" s="1419">
        <v>5</v>
      </c>
      <c r="Q31" s="1420">
        <v>0</v>
      </c>
      <c r="R31" s="1419">
        <v>16</v>
      </c>
      <c r="S31" s="1421">
        <v>0</v>
      </c>
      <c r="T31" s="1421">
        <v>0</v>
      </c>
      <c r="U31" s="1421">
        <v>0</v>
      </c>
      <c r="V31" s="1421">
        <v>1</v>
      </c>
      <c r="W31" s="1422">
        <v>0</v>
      </c>
      <c r="X31" s="650">
        <f t="shared" si="2"/>
        <v>22</v>
      </c>
      <c r="Y31" s="209">
        <v>1</v>
      </c>
      <c r="Z31" s="1417">
        <v>3</v>
      </c>
      <c r="AA31" s="1417">
        <v>1</v>
      </c>
      <c r="AB31" s="1417">
        <v>1</v>
      </c>
      <c r="AC31" s="1417">
        <v>1</v>
      </c>
      <c r="AD31" s="1417">
        <v>8</v>
      </c>
      <c r="AE31" s="1417">
        <v>0</v>
      </c>
      <c r="AF31" s="210">
        <v>1</v>
      </c>
      <c r="AG31" s="209">
        <v>0</v>
      </c>
      <c r="AH31" s="211">
        <v>0</v>
      </c>
      <c r="AI31" s="210">
        <v>1</v>
      </c>
      <c r="AJ31" s="212">
        <v>0</v>
      </c>
      <c r="AK31" s="212">
        <v>0</v>
      </c>
      <c r="AL31" s="209">
        <v>0</v>
      </c>
      <c r="AM31" s="726">
        <v>0</v>
      </c>
      <c r="AN31" s="727">
        <v>0</v>
      </c>
      <c r="AO31" s="2168" t="s">
        <v>104</v>
      </c>
      <c r="AP31" s="2169"/>
    </row>
    <row r="32" spans="1:45" s="15" customFormat="1" ht="12.75" customHeight="1">
      <c r="A32" s="15">
        <v>24</v>
      </c>
      <c r="B32" s="2168" t="s">
        <v>220</v>
      </c>
      <c r="C32" s="2169"/>
      <c r="D32" s="1423">
        <v>1</v>
      </c>
      <c r="E32" s="1417">
        <v>0</v>
      </c>
      <c r="F32" s="1417">
        <v>1</v>
      </c>
      <c r="G32" s="1417">
        <v>0</v>
      </c>
      <c r="H32" s="1417">
        <v>2</v>
      </c>
      <c r="I32" s="1417">
        <v>30</v>
      </c>
      <c r="J32" s="1417">
        <v>0</v>
      </c>
      <c r="K32" s="1417">
        <v>1</v>
      </c>
      <c r="L32" s="1417">
        <v>1</v>
      </c>
      <c r="M32" s="1417">
        <v>0</v>
      </c>
      <c r="N32" s="1425">
        <v>6</v>
      </c>
      <c r="O32" s="650">
        <f t="shared" si="1"/>
        <v>42</v>
      </c>
      <c r="P32" s="1419">
        <v>3</v>
      </c>
      <c r="Q32" s="1420">
        <v>0</v>
      </c>
      <c r="R32" s="1419">
        <v>11</v>
      </c>
      <c r="S32" s="1421">
        <v>0</v>
      </c>
      <c r="T32" s="1421">
        <v>0</v>
      </c>
      <c r="U32" s="1421">
        <v>0</v>
      </c>
      <c r="V32" s="1421">
        <v>1</v>
      </c>
      <c r="W32" s="1422">
        <v>0</v>
      </c>
      <c r="X32" s="650">
        <f t="shared" si="2"/>
        <v>15</v>
      </c>
      <c r="Y32" s="209">
        <v>1</v>
      </c>
      <c r="Z32" s="1417">
        <v>3</v>
      </c>
      <c r="AA32" s="1417">
        <v>1</v>
      </c>
      <c r="AB32" s="1417">
        <v>1</v>
      </c>
      <c r="AC32" s="1417">
        <v>1</v>
      </c>
      <c r="AD32" s="1417">
        <v>4</v>
      </c>
      <c r="AE32" s="1417">
        <v>0</v>
      </c>
      <c r="AF32" s="210">
        <v>1</v>
      </c>
      <c r="AG32" s="209">
        <v>0</v>
      </c>
      <c r="AH32" s="211">
        <v>0</v>
      </c>
      <c r="AI32" s="210">
        <v>0</v>
      </c>
      <c r="AJ32" s="212">
        <v>0</v>
      </c>
      <c r="AK32" s="212">
        <v>0</v>
      </c>
      <c r="AL32" s="209">
        <v>1</v>
      </c>
      <c r="AM32" s="726">
        <v>0</v>
      </c>
      <c r="AN32" s="727">
        <v>0</v>
      </c>
      <c r="AO32" s="2168" t="s">
        <v>220</v>
      </c>
      <c r="AP32" s="2169"/>
      <c r="AS32" s="923"/>
    </row>
    <row r="33" spans="1:45" s="15" customFormat="1" ht="12.75" customHeight="1">
      <c r="A33" s="15">
        <v>25</v>
      </c>
      <c r="B33" s="2168" t="s">
        <v>221</v>
      </c>
      <c r="C33" s="2169"/>
      <c r="D33" s="1423">
        <v>1</v>
      </c>
      <c r="E33" s="1417">
        <v>0</v>
      </c>
      <c r="F33" s="1417">
        <v>1</v>
      </c>
      <c r="G33" s="1417">
        <v>0</v>
      </c>
      <c r="H33" s="1417">
        <v>1</v>
      </c>
      <c r="I33" s="1417">
        <v>49</v>
      </c>
      <c r="J33" s="1417">
        <v>0</v>
      </c>
      <c r="K33" s="1417">
        <v>2</v>
      </c>
      <c r="L33" s="1417">
        <v>2</v>
      </c>
      <c r="M33" s="1417">
        <v>0</v>
      </c>
      <c r="N33" s="1425">
        <v>3</v>
      </c>
      <c r="O33" s="650">
        <f t="shared" si="1"/>
        <v>59</v>
      </c>
      <c r="P33" s="1419">
        <v>6</v>
      </c>
      <c r="Q33" s="1420">
        <v>0</v>
      </c>
      <c r="R33" s="1419">
        <v>15</v>
      </c>
      <c r="S33" s="1421">
        <v>0</v>
      </c>
      <c r="T33" s="1421">
        <v>0</v>
      </c>
      <c r="U33" s="1421">
        <v>0</v>
      </c>
      <c r="V33" s="1421">
        <v>1</v>
      </c>
      <c r="W33" s="1422">
        <v>0</v>
      </c>
      <c r="X33" s="650">
        <f t="shared" si="2"/>
        <v>22</v>
      </c>
      <c r="Y33" s="209">
        <v>1</v>
      </c>
      <c r="Z33" s="1417">
        <v>3</v>
      </c>
      <c r="AA33" s="1417">
        <v>1</v>
      </c>
      <c r="AB33" s="1417">
        <v>1</v>
      </c>
      <c r="AC33" s="1417">
        <v>1</v>
      </c>
      <c r="AD33" s="1417">
        <v>5</v>
      </c>
      <c r="AE33" s="1417">
        <v>0</v>
      </c>
      <c r="AF33" s="210">
        <v>1</v>
      </c>
      <c r="AG33" s="209">
        <v>0</v>
      </c>
      <c r="AH33" s="211">
        <v>0</v>
      </c>
      <c r="AI33" s="210">
        <v>1</v>
      </c>
      <c r="AJ33" s="212">
        <v>0</v>
      </c>
      <c r="AK33" s="212">
        <v>0</v>
      </c>
      <c r="AL33" s="209">
        <v>1</v>
      </c>
      <c r="AM33" s="726">
        <v>0</v>
      </c>
      <c r="AN33" s="727">
        <v>0</v>
      </c>
      <c r="AO33" s="2168" t="s">
        <v>222</v>
      </c>
      <c r="AP33" s="2169"/>
    </row>
    <row r="34" spans="1:45" s="15" customFormat="1" ht="12.75" customHeight="1">
      <c r="A34" s="15">
        <v>26</v>
      </c>
      <c r="B34" s="2168" t="s">
        <v>223</v>
      </c>
      <c r="C34" s="2169"/>
      <c r="D34" s="1423">
        <v>1</v>
      </c>
      <c r="E34" s="1417">
        <v>0</v>
      </c>
      <c r="F34" s="1417">
        <v>1</v>
      </c>
      <c r="G34" s="1417">
        <v>1</v>
      </c>
      <c r="H34" s="1417">
        <v>2</v>
      </c>
      <c r="I34" s="1417">
        <v>31</v>
      </c>
      <c r="J34" s="1417">
        <v>0</v>
      </c>
      <c r="K34" s="1417">
        <v>1</v>
      </c>
      <c r="L34" s="1417">
        <v>0</v>
      </c>
      <c r="M34" s="1417">
        <v>0</v>
      </c>
      <c r="N34" s="1425">
        <v>2</v>
      </c>
      <c r="O34" s="650">
        <f t="shared" si="1"/>
        <v>39</v>
      </c>
      <c r="P34" s="1419">
        <v>5</v>
      </c>
      <c r="Q34" s="1420">
        <v>0</v>
      </c>
      <c r="R34" s="1419">
        <v>10</v>
      </c>
      <c r="S34" s="1421">
        <v>0</v>
      </c>
      <c r="T34" s="1421">
        <v>0</v>
      </c>
      <c r="U34" s="1421">
        <v>0</v>
      </c>
      <c r="V34" s="1421">
        <v>1</v>
      </c>
      <c r="W34" s="1422">
        <v>0</v>
      </c>
      <c r="X34" s="650">
        <f t="shared" si="2"/>
        <v>16</v>
      </c>
      <c r="Y34" s="209">
        <v>1</v>
      </c>
      <c r="Z34" s="1417">
        <v>3</v>
      </c>
      <c r="AA34" s="1417">
        <v>1</v>
      </c>
      <c r="AB34" s="1417">
        <v>1</v>
      </c>
      <c r="AC34" s="1417">
        <v>1</v>
      </c>
      <c r="AD34" s="1417">
        <v>6</v>
      </c>
      <c r="AE34" s="1417">
        <v>0</v>
      </c>
      <c r="AF34" s="210">
        <v>1</v>
      </c>
      <c r="AG34" s="209">
        <v>0</v>
      </c>
      <c r="AH34" s="211">
        <v>0</v>
      </c>
      <c r="AI34" s="210">
        <v>1</v>
      </c>
      <c r="AJ34" s="212">
        <v>0</v>
      </c>
      <c r="AK34" s="212">
        <v>0</v>
      </c>
      <c r="AL34" s="209">
        <v>0</v>
      </c>
      <c r="AM34" s="726">
        <v>0</v>
      </c>
      <c r="AN34" s="727">
        <v>0</v>
      </c>
      <c r="AO34" s="2168" t="s">
        <v>223</v>
      </c>
      <c r="AP34" s="2169"/>
      <c r="AS34" s="923"/>
    </row>
    <row r="35" spans="1:45" s="15" customFormat="1" ht="12.75" customHeight="1">
      <c r="A35" s="15">
        <v>27</v>
      </c>
      <c r="B35" s="2168" t="s">
        <v>224</v>
      </c>
      <c r="C35" s="2169"/>
      <c r="D35" s="1423">
        <v>1</v>
      </c>
      <c r="E35" s="1417">
        <v>0</v>
      </c>
      <c r="F35" s="1417">
        <v>1</v>
      </c>
      <c r="G35" s="1417">
        <v>0</v>
      </c>
      <c r="H35" s="1417">
        <v>5</v>
      </c>
      <c r="I35" s="1417">
        <v>42</v>
      </c>
      <c r="J35" s="1417">
        <v>0</v>
      </c>
      <c r="K35" s="1417">
        <v>1</v>
      </c>
      <c r="L35" s="1417">
        <v>1</v>
      </c>
      <c r="M35" s="1417">
        <v>0</v>
      </c>
      <c r="N35" s="1425">
        <v>6</v>
      </c>
      <c r="O35" s="650">
        <f t="shared" si="1"/>
        <v>57</v>
      </c>
      <c r="P35" s="1419">
        <v>4</v>
      </c>
      <c r="Q35" s="1420">
        <v>0</v>
      </c>
      <c r="R35" s="1419">
        <v>4</v>
      </c>
      <c r="S35" s="1421">
        <v>0</v>
      </c>
      <c r="T35" s="1421">
        <v>0</v>
      </c>
      <c r="U35" s="1421">
        <v>0</v>
      </c>
      <c r="V35" s="1421">
        <v>1</v>
      </c>
      <c r="W35" s="1422">
        <v>0</v>
      </c>
      <c r="X35" s="650">
        <f t="shared" si="2"/>
        <v>9</v>
      </c>
      <c r="Y35" s="209">
        <v>1</v>
      </c>
      <c r="Z35" s="1417">
        <v>3</v>
      </c>
      <c r="AA35" s="1417">
        <v>1</v>
      </c>
      <c r="AB35" s="1417">
        <v>1</v>
      </c>
      <c r="AC35" s="1417">
        <v>1</v>
      </c>
      <c r="AD35" s="1417">
        <v>3</v>
      </c>
      <c r="AE35" s="1417">
        <v>0</v>
      </c>
      <c r="AF35" s="210">
        <v>1</v>
      </c>
      <c r="AG35" s="209">
        <v>0</v>
      </c>
      <c r="AH35" s="211">
        <v>0</v>
      </c>
      <c r="AI35" s="210">
        <v>1</v>
      </c>
      <c r="AJ35" s="212">
        <v>1</v>
      </c>
      <c r="AK35" s="212">
        <v>0</v>
      </c>
      <c r="AL35" s="209">
        <v>0</v>
      </c>
      <c r="AM35" s="726">
        <v>2</v>
      </c>
      <c r="AN35" s="727">
        <v>0</v>
      </c>
      <c r="AO35" s="2168" t="s">
        <v>116</v>
      </c>
      <c r="AP35" s="2169"/>
    </row>
    <row r="36" spans="1:45" s="15" customFormat="1" ht="12.75" customHeight="1">
      <c r="A36" s="15">
        <v>28</v>
      </c>
      <c r="B36" s="2168" t="s">
        <v>225</v>
      </c>
      <c r="C36" s="2169"/>
      <c r="D36" s="1423">
        <v>1</v>
      </c>
      <c r="E36" s="1417">
        <v>0</v>
      </c>
      <c r="F36" s="1417">
        <v>1</v>
      </c>
      <c r="G36" s="1417">
        <v>0</v>
      </c>
      <c r="H36" s="1417">
        <v>1</v>
      </c>
      <c r="I36" s="1417">
        <v>29</v>
      </c>
      <c r="J36" s="1417">
        <v>0</v>
      </c>
      <c r="K36" s="1417">
        <v>1</v>
      </c>
      <c r="L36" s="1417">
        <v>0</v>
      </c>
      <c r="M36" s="1417">
        <v>0</v>
      </c>
      <c r="N36" s="1425">
        <v>3</v>
      </c>
      <c r="O36" s="650">
        <f t="shared" si="1"/>
        <v>36</v>
      </c>
      <c r="P36" s="1419">
        <v>4</v>
      </c>
      <c r="Q36" s="1420">
        <v>0</v>
      </c>
      <c r="R36" s="1419">
        <v>2</v>
      </c>
      <c r="S36" s="1421">
        <v>0</v>
      </c>
      <c r="T36" s="1421">
        <v>0</v>
      </c>
      <c r="U36" s="1421">
        <v>0</v>
      </c>
      <c r="V36" s="1421">
        <v>1</v>
      </c>
      <c r="W36" s="1422">
        <v>0</v>
      </c>
      <c r="X36" s="650">
        <f t="shared" si="2"/>
        <v>7</v>
      </c>
      <c r="Y36" s="209">
        <v>1</v>
      </c>
      <c r="Z36" s="1417">
        <v>3</v>
      </c>
      <c r="AA36" s="1417">
        <v>1</v>
      </c>
      <c r="AB36" s="1417">
        <v>1</v>
      </c>
      <c r="AC36" s="1417">
        <v>1</v>
      </c>
      <c r="AD36" s="1417">
        <v>2</v>
      </c>
      <c r="AE36" s="1417">
        <v>0</v>
      </c>
      <c r="AF36" s="210">
        <v>1</v>
      </c>
      <c r="AG36" s="209">
        <v>0</v>
      </c>
      <c r="AH36" s="211">
        <v>0</v>
      </c>
      <c r="AI36" s="210">
        <v>0</v>
      </c>
      <c r="AJ36" s="212">
        <v>1</v>
      </c>
      <c r="AK36" s="212">
        <v>0</v>
      </c>
      <c r="AL36" s="209">
        <v>1</v>
      </c>
      <c r="AM36" s="726">
        <v>0</v>
      </c>
      <c r="AN36" s="727">
        <v>1</v>
      </c>
      <c r="AO36" s="2168" t="s">
        <v>118</v>
      </c>
      <c r="AP36" s="2169"/>
    </row>
    <row r="37" spans="1:45" s="15" customFormat="1" ht="12.75" customHeight="1">
      <c r="A37" s="15">
        <v>29</v>
      </c>
      <c r="B37" s="2168" t="s">
        <v>226</v>
      </c>
      <c r="C37" s="2169"/>
      <c r="D37" s="1423">
        <v>1</v>
      </c>
      <c r="E37" s="1417">
        <v>0</v>
      </c>
      <c r="F37" s="1417">
        <v>1</v>
      </c>
      <c r="G37" s="1417">
        <v>0</v>
      </c>
      <c r="H37" s="1417">
        <v>1</v>
      </c>
      <c r="I37" s="1417">
        <v>29</v>
      </c>
      <c r="J37" s="1417">
        <v>0</v>
      </c>
      <c r="K37" s="1417">
        <v>1</v>
      </c>
      <c r="L37" s="1417">
        <v>2</v>
      </c>
      <c r="M37" s="1417">
        <v>0</v>
      </c>
      <c r="N37" s="1425">
        <v>3</v>
      </c>
      <c r="O37" s="650">
        <f t="shared" si="1"/>
        <v>38</v>
      </c>
      <c r="P37" s="1419">
        <v>5</v>
      </c>
      <c r="Q37" s="1420">
        <v>0</v>
      </c>
      <c r="R37" s="1419">
        <v>3</v>
      </c>
      <c r="S37" s="1421">
        <v>0</v>
      </c>
      <c r="T37" s="1421">
        <v>0</v>
      </c>
      <c r="U37" s="1421">
        <v>0</v>
      </c>
      <c r="V37" s="1421">
        <v>1</v>
      </c>
      <c r="W37" s="1422">
        <v>0</v>
      </c>
      <c r="X37" s="650">
        <f t="shared" si="2"/>
        <v>9</v>
      </c>
      <c r="Y37" s="209">
        <v>1</v>
      </c>
      <c r="Z37" s="1417">
        <v>3</v>
      </c>
      <c r="AA37" s="1417">
        <v>1</v>
      </c>
      <c r="AB37" s="1417">
        <v>1</v>
      </c>
      <c r="AC37" s="1417">
        <v>1</v>
      </c>
      <c r="AD37" s="1417">
        <v>3</v>
      </c>
      <c r="AE37" s="1417">
        <v>0</v>
      </c>
      <c r="AF37" s="210">
        <v>1</v>
      </c>
      <c r="AG37" s="209">
        <v>0</v>
      </c>
      <c r="AH37" s="211">
        <v>0</v>
      </c>
      <c r="AI37" s="210">
        <v>0</v>
      </c>
      <c r="AJ37" s="212">
        <v>1</v>
      </c>
      <c r="AK37" s="212">
        <v>0</v>
      </c>
      <c r="AL37" s="209">
        <v>0</v>
      </c>
      <c r="AM37" s="726">
        <v>0</v>
      </c>
      <c r="AN37" s="727">
        <v>0</v>
      </c>
      <c r="AO37" s="2168" t="s">
        <v>120</v>
      </c>
      <c r="AP37" s="2169"/>
    </row>
    <row r="38" spans="1:45" s="15" customFormat="1" ht="12.75" customHeight="1">
      <c r="A38" s="15">
        <v>30</v>
      </c>
      <c r="B38" s="2168" t="s">
        <v>227</v>
      </c>
      <c r="C38" s="2169"/>
      <c r="D38" s="1423">
        <v>1</v>
      </c>
      <c r="E38" s="1417">
        <v>0</v>
      </c>
      <c r="F38" s="1417">
        <v>1</v>
      </c>
      <c r="G38" s="1417">
        <v>1</v>
      </c>
      <c r="H38" s="1417">
        <v>2</v>
      </c>
      <c r="I38" s="1417">
        <v>26</v>
      </c>
      <c r="J38" s="1417">
        <v>0</v>
      </c>
      <c r="K38" s="1417">
        <v>1</v>
      </c>
      <c r="L38" s="1417">
        <v>0</v>
      </c>
      <c r="M38" s="1417">
        <v>0</v>
      </c>
      <c r="N38" s="1425">
        <v>4</v>
      </c>
      <c r="O38" s="650">
        <f t="shared" si="1"/>
        <v>36</v>
      </c>
      <c r="P38" s="1419">
        <v>4</v>
      </c>
      <c r="Q38" s="1420">
        <v>0</v>
      </c>
      <c r="R38" s="1419">
        <v>3</v>
      </c>
      <c r="S38" s="1421">
        <v>0</v>
      </c>
      <c r="T38" s="1421">
        <v>0</v>
      </c>
      <c r="U38" s="1421">
        <v>0</v>
      </c>
      <c r="V38" s="1421">
        <v>1</v>
      </c>
      <c r="W38" s="1422">
        <v>0</v>
      </c>
      <c r="X38" s="650">
        <f t="shared" si="2"/>
        <v>8</v>
      </c>
      <c r="Y38" s="209">
        <v>1</v>
      </c>
      <c r="Z38" s="1417">
        <v>3</v>
      </c>
      <c r="AA38" s="1417">
        <v>1</v>
      </c>
      <c r="AB38" s="1417">
        <v>1</v>
      </c>
      <c r="AC38" s="1417">
        <v>1</v>
      </c>
      <c r="AD38" s="1417">
        <v>3</v>
      </c>
      <c r="AE38" s="1417">
        <v>0</v>
      </c>
      <c r="AF38" s="210">
        <v>1</v>
      </c>
      <c r="AG38" s="209">
        <v>0</v>
      </c>
      <c r="AH38" s="211">
        <v>0</v>
      </c>
      <c r="AI38" s="210">
        <v>0</v>
      </c>
      <c r="AJ38" s="212">
        <v>0</v>
      </c>
      <c r="AK38" s="212">
        <v>0</v>
      </c>
      <c r="AL38" s="209">
        <v>0</v>
      </c>
      <c r="AM38" s="726">
        <v>0</v>
      </c>
      <c r="AN38" s="727">
        <v>0</v>
      </c>
      <c r="AO38" s="2168" t="s">
        <v>16</v>
      </c>
      <c r="AP38" s="2169"/>
    </row>
    <row r="39" spans="1:45" s="15" customFormat="1" ht="12.75" customHeight="1">
      <c r="A39" s="15">
        <v>31</v>
      </c>
      <c r="B39" s="2168" t="s">
        <v>228</v>
      </c>
      <c r="C39" s="2169"/>
      <c r="D39" s="1423">
        <v>1</v>
      </c>
      <c r="E39" s="1417">
        <v>0</v>
      </c>
      <c r="F39" s="1417">
        <v>1</v>
      </c>
      <c r="G39" s="1417">
        <v>0</v>
      </c>
      <c r="H39" s="1417">
        <v>4</v>
      </c>
      <c r="I39" s="1417">
        <v>38</v>
      </c>
      <c r="J39" s="1417">
        <v>0</v>
      </c>
      <c r="K39" s="1417">
        <v>1</v>
      </c>
      <c r="L39" s="1417">
        <v>1</v>
      </c>
      <c r="M39" s="1417">
        <v>0</v>
      </c>
      <c r="N39" s="1425">
        <v>2</v>
      </c>
      <c r="O39" s="650">
        <f t="shared" si="1"/>
        <v>48</v>
      </c>
      <c r="P39" s="1419">
        <v>5</v>
      </c>
      <c r="Q39" s="1420">
        <v>0</v>
      </c>
      <c r="R39" s="1419">
        <v>5</v>
      </c>
      <c r="S39" s="1421">
        <v>0</v>
      </c>
      <c r="T39" s="1421">
        <v>0</v>
      </c>
      <c r="U39" s="1421">
        <v>0</v>
      </c>
      <c r="V39" s="1421">
        <v>1</v>
      </c>
      <c r="W39" s="1422">
        <v>1</v>
      </c>
      <c r="X39" s="650">
        <f t="shared" si="2"/>
        <v>12</v>
      </c>
      <c r="Y39" s="209">
        <v>1</v>
      </c>
      <c r="Z39" s="1417">
        <v>3</v>
      </c>
      <c r="AA39" s="1417">
        <v>1</v>
      </c>
      <c r="AB39" s="1417">
        <v>1</v>
      </c>
      <c r="AC39" s="1417">
        <v>1</v>
      </c>
      <c r="AD39" s="1417">
        <v>0</v>
      </c>
      <c r="AE39" s="1417">
        <v>0</v>
      </c>
      <c r="AF39" s="210">
        <v>1</v>
      </c>
      <c r="AG39" s="209">
        <v>0</v>
      </c>
      <c r="AH39" s="211">
        <v>0</v>
      </c>
      <c r="AI39" s="210">
        <v>0</v>
      </c>
      <c r="AJ39" s="212">
        <v>0</v>
      </c>
      <c r="AK39" s="212">
        <v>0</v>
      </c>
      <c r="AL39" s="209">
        <v>1</v>
      </c>
      <c r="AM39" s="726">
        <v>0</v>
      </c>
      <c r="AN39" s="727">
        <v>0</v>
      </c>
      <c r="AO39" s="2168" t="s">
        <v>228</v>
      </c>
      <c r="AP39" s="2169"/>
    </row>
    <row r="40" spans="1:45" s="15" customFormat="1" ht="12.75" customHeight="1">
      <c r="A40" s="15">
        <v>32</v>
      </c>
      <c r="B40" s="2168" t="s">
        <v>229</v>
      </c>
      <c r="C40" s="2169"/>
      <c r="D40" s="1423">
        <v>1</v>
      </c>
      <c r="E40" s="1417">
        <v>0</v>
      </c>
      <c r="F40" s="1417">
        <v>1</v>
      </c>
      <c r="G40" s="1417">
        <v>0</v>
      </c>
      <c r="H40" s="1417">
        <v>1</v>
      </c>
      <c r="I40" s="1417">
        <v>28</v>
      </c>
      <c r="J40" s="1417">
        <v>0</v>
      </c>
      <c r="K40" s="1417">
        <v>1</v>
      </c>
      <c r="L40" s="1417">
        <v>0</v>
      </c>
      <c r="M40" s="1417">
        <v>0</v>
      </c>
      <c r="N40" s="1425">
        <v>5</v>
      </c>
      <c r="O40" s="650">
        <f t="shared" si="1"/>
        <v>37</v>
      </c>
      <c r="P40" s="1419">
        <v>4</v>
      </c>
      <c r="Q40" s="1420">
        <v>0</v>
      </c>
      <c r="R40" s="1419">
        <v>4</v>
      </c>
      <c r="S40" s="1421">
        <v>0</v>
      </c>
      <c r="T40" s="1421">
        <v>0</v>
      </c>
      <c r="U40" s="1421">
        <v>0</v>
      </c>
      <c r="V40" s="1421">
        <v>1</v>
      </c>
      <c r="W40" s="1422">
        <v>0</v>
      </c>
      <c r="X40" s="650">
        <f t="shared" si="2"/>
        <v>9</v>
      </c>
      <c r="Y40" s="209">
        <v>1</v>
      </c>
      <c r="Z40" s="1417">
        <v>3</v>
      </c>
      <c r="AA40" s="1417">
        <v>1</v>
      </c>
      <c r="AB40" s="1417">
        <v>1</v>
      </c>
      <c r="AC40" s="1417">
        <v>1</v>
      </c>
      <c r="AD40" s="1417">
        <v>0</v>
      </c>
      <c r="AE40" s="1417">
        <v>0</v>
      </c>
      <c r="AF40" s="210">
        <v>1</v>
      </c>
      <c r="AG40" s="209">
        <v>0</v>
      </c>
      <c r="AH40" s="211">
        <v>0</v>
      </c>
      <c r="AI40" s="210">
        <v>0</v>
      </c>
      <c r="AJ40" s="212">
        <v>0</v>
      </c>
      <c r="AK40" s="212">
        <v>0</v>
      </c>
      <c r="AL40" s="209">
        <v>0</v>
      </c>
      <c r="AM40" s="726">
        <v>0</v>
      </c>
      <c r="AN40" s="727">
        <v>0</v>
      </c>
      <c r="AO40" s="2168" t="s">
        <v>229</v>
      </c>
      <c r="AP40" s="2169"/>
    </row>
    <row r="41" spans="1:45" s="15" customFormat="1" ht="12.75" customHeight="1">
      <c r="A41" s="15">
        <v>33</v>
      </c>
      <c r="B41" s="40" t="s">
        <v>230</v>
      </c>
      <c r="C41" s="41" t="s">
        <v>231</v>
      </c>
      <c r="D41" s="1423">
        <v>1</v>
      </c>
      <c r="E41" s="1417">
        <v>1</v>
      </c>
      <c r="F41" s="1417">
        <v>0</v>
      </c>
      <c r="G41" s="1417">
        <v>0</v>
      </c>
      <c r="H41" s="1417">
        <v>1</v>
      </c>
      <c r="I41" s="1417">
        <v>19</v>
      </c>
      <c r="J41" s="1417">
        <v>0</v>
      </c>
      <c r="K41" s="1417">
        <v>1</v>
      </c>
      <c r="L41" s="1417">
        <v>1</v>
      </c>
      <c r="M41" s="1417">
        <v>0</v>
      </c>
      <c r="N41" s="1425">
        <v>4</v>
      </c>
      <c r="O41" s="650">
        <f t="shared" si="1"/>
        <v>28</v>
      </c>
      <c r="P41" s="1419">
        <v>4</v>
      </c>
      <c r="Q41" s="1420">
        <v>0</v>
      </c>
      <c r="R41" s="1419">
        <v>9</v>
      </c>
      <c r="S41" s="1421">
        <v>0</v>
      </c>
      <c r="T41" s="1421">
        <v>0</v>
      </c>
      <c r="U41" s="1421">
        <v>0</v>
      </c>
      <c r="V41" s="1421">
        <v>1</v>
      </c>
      <c r="W41" s="1422">
        <v>0</v>
      </c>
      <c r="X41" s="650">
        <f t="shared" si="2"/>
        <v>14</v>
      </c>
      <c r="Y41" s="209">
        <v>1</v>
      </c>
      <c r="Z41" s="1417">
        <v>3</v>
      </c>
      <c r="AA41" s="1417">
        <v>1</v>
      </c>
      <c r="AB41" s="1417">
        <v>1</v>
      </c>
      <c r="AC41" s="1417">
        <v>1</v>
      </c>
      <c r="AD41" s="1417">
        <v>3</v>
      </c>
      <c r="AE41" s="1417">
        <v>0</v>
      </c>
      <c r="AF41" s="210">
        <v>0</v>
      </c>
      <c r="AG41" s="209">
        <v>0</v>
      </c>
      <c r="AH41" s="211">
        <v>0</v>
      </c>
      <c r="AI41" s="210">
        <v>0</v>
      </c>
      <c r="AJ41" s="212">
        <v>0</v>
      </c>
      <c r="AK41" s="212">
        <v>0</v>
      </c>
      <c r="AL41" s="209">
        <v>0</v>
      </c>
      <c r="AM41" s="726">
        <v>0</v>
      </c>
      <c r="AN41" s="727">
        <v>0</v>
      </c>
      <c r="AO41" s="40" t="s">
        <v>231</v>
      </c>
      <c r="AP41" s="46" t="s">
        <v>232</v>
      </c>
    </row>
    <row r="42" spans="1:45" s="15" customFormat="1" ht="12.75" customHeight="1">
      <c r="A42" s="15">
        <v>34</v>
      </c>
      <c r="B42" s="44"/>
      <c r="C42" s="1008" t="s">
        <v>233</v>
      </c>
      <c r="D42" s="1423">
        <v>0</v>
      </c>
      <c r="E42" s="1417">
        <v>1</v>
      </c>
      <c r="F42" s="1417">
        <v>0</v>
      </c>
      <c r="G42" s="1417">
        <v>1</v>
      </c>
      <c r="H42" s="1417">
        <v>1</v>
      </c>
      <c r="I42" s="1417">
        <v>16</v>
      </c>
      <c r="J42" s="1417">
        <v>0</v>
      </c>
      <c r="K42" s="1417">
        <v>1</v>
      </c>
      <c r="L42" s="1417">
        <v>0</v>
      </c>
      <c r="M42" s="1417">
        <v>0</v>
      </c>
      <c r="N42" s="1425">
        <v>2</v>
      </c>
      <c r="O42" s="650">
        <f t="shared" si="1"/>
        <v>22</v>
      </c>
      <c r="P42" s="1419">
        <v>2</v>
      </c>
      <c r="Q42" s="1420">
        <v>0</v>
      </c>
      <c r="R42" s="1419">
        <v>3</v>
      </c>
      <c r="S42" s="1421">
        <v>0</v>
      </c>
      <c r="T42" s="1421">
        <v>0</v>
      </c>
      <c r="U42" s="1421">
        <v>0</v>
      </c>
      <c r="V42" s="1421">
        <v>1</v>
      </c>
      <c r="W42" s="1422">
        <v>0</v>
      </c>
      <c r="X42" s="650">
        <f t="shared" si="2"/>
        <v>6</v>
      </c>
      <c r="Y42" s="209">
        <v>1</v>
      </c>
      <c r="Z42" s="1417">
        <v>3</v>
      </c>
      <c r="AA42" s="1417">
        <v>1</v>
      </c>
      <c r="AB42" s="1417">
        <v>1</v>
      </c>
      <c r="AC42" s="1417">
        <v>1</v>
      </c>
      <c r="AD42" s="1417">
        <v>0</v>
      </c>
      <c r="AE42" s="1417">
        <v>0</v>
      </c>
      <c r="AF42" s="210">
        <v>1</v>
      </c>
      <c r="AG42" s="209">
        <v>0</v>
      </c>
      <c r="AH42" s="211">
        <v>0</v>
      </c>
      <c r="AI42" s="210">
        <v>0</v>
      </c>
      <c r="AJ42" s="212">
        <v>0</v>
      </c>
      <c r="AK42" s="212">
        <v>0</v>
      </c>
      <c r="AL42" s="209">
        <v>0</v>
      </c>
      <c r="AM42" s="726">
        <v>0</v>
      </c>
      <c r="AN42" s="727">
        <v>0</v>
      </c>
      <c r="AO42" s="928" t="s">
        <v>233</v>
      </c>
      <c r="AP42" s="45"/>
    </row>
    <row r="43" spans="1:45" s="15" customFormat="1" ht="12.75" customHeight="1">
      <c r="A43" s="15">
        <v>35</v>
      </c>
      <c r="B43" s="2182" t="s">
        <v>234</v>
      </c>
      <c r="C43" s="2183"/>
      <c r="D43" s="1426">
        <v>1</v>
      </c>
      <c r="E43" s="1427">
        <v>0</v>
      </c>
      <c r="F43" s="1427">
        <v>1</v>
      </c>
      <c r="G43" s="1427">
        <v>1</v>
      </c>
      <c r="H43" s="1427">
        <v>1</v>
      </c>
      <c r="I43" s="1427">
        <v>21</v>
      </c>
      <c r="J43" s="1427">
        <v>0</v>
      </c>
      <c r="K43" s="1427">
        <v>1</v>
      </c>
      <c r="L43" s="1427">
        <v>1</v>
      </c>
      <c r="M43" s="1427">
        <v>0</v>
      </c>
      <c r="N43" s="1428">
        <v>2</v>
      </c>
      <c r="O43" s="651">
        <f t="shared" si="1"/>
        <v>29</v>
      </c>
      <c r="P43" s="1429">
        <v>4</v>
      </c>
      <c r="Q43" s="1430">
        <v>0</v>
      </c>
      <c r="R43" s="1429">
        <v>1</v>
      </c>
      <c r="S43" s="1431">
        <v>0</v>
      </c>
      <c r="T43" s="1431">
        <v>0</v>
      </c>
      <c r="U43" s="1431">
        <v>0</v>
      </c>
      <c r="V43" s="1431">
        <v>1</v>
      </c>
      <c r="W43" s="1432">
        <v>0</v>
      </c>
      <c r="X43" s="653">
        <f t="shared" si="2"/>
        <v>6</v>
      </c>
      <c r="Y43" s="1433">
        <v>1</v>
      </c>
      <c r="Z43" s="1434">
        <v>3</v>
      </c>
      <c r="AA43" s="1434">
        <v>1</v>
      </c>
      <c r="AB43" s="1434">
        <v>1</v>
      </c>
      <c r="AC43" s="1434">
        <v>1</v>
      </c>
      <c r="AD43" s="1434">
        <v>0</v>
      </c>
      <c r="AE43" s="1434">
        <v>0</v>
      </c>
      <c r="AF43" s="1435">
        <v>1</v>
      </c>
      <c r="AG43" s="1433">
        <v>0</v>
      </c>
      <c r="AH43" s="1436">
        <v>0</v>
      </c>
      <c r="AI43" s="1435">
        <v>0</v>
      </c>
      <c r="AJ43" s="1437">
        <v>0</v>
      </c>
      <c r="AK43" s="1437">
        <v>0</v>
      </c>
      <c r="AL43" s="1433">
        <v>0</v>
      </c>
      <c r="AM43" s="1438">
        <v>0</v>
      </c>
      <c r="AN43" s="1439">
        <v>0</v>
      </c>
      <c r="AO43" s="2182" t="s">
        <v>138</v>
      </c>
      <c r="AP43" s="2183"/>
    </row>
    <row r="44" spans="1:45" s="51" customFormat="1" ht="12.75" customHeight="1" thickBot="1">
      <c r="B44" s="2170" t="s">
        <v>47</v>
      </c>
      <c r="C44" s="2171"/>
      <c r="D44" s="654">
        <f t="shared" ref="D44:N44" si="3">SUM(D8:D43)</f>
        <v>32</v>
      </c>
      <c r="E44" s="655">
        <f t="shared" si="3"/>
        <v>10</v>
      </c>
      <c r="F44" s="655">
        <f t="shared" si="3"/>
        <v>27</v>
      </c>
      <c r="G44" s="655">
        <f t="shared" si="3"/>
        <v>13</v>
      </c>
      <c r="H44" s="655">
        <f t="shared" si="3"/>
        <v>62</v>
      </c>
      <c r="I44" s="655">
        <f t="shared" si="3"/>
        <v>1124</v>
      </c>
      <c r="J44" s="655">
        <f t="shared" si="3"/>
        <v>0</v>
      </c>
      <c r="K44" s="655">
        <f t="shared" si="3"/>
        <v>40</v>
      </c>
      <c r="L44" s="655">
        <f t="shared" si="3"/>
        <v>20</v>
      </c>
      <c r="M44" s="655">
        <f t="shared" si="3"/>
        <v>0</v>
      </c>
      <c r="N44" s="656">
        <f t="shared" si="3"/>
        <v>120</v>
      </c>
      <c r="O44" s="652">
        <f t="shared" si="1"/>
        <v>1448</v>
      </c>
      <c r="P44" s="657">
        <f t="shared" ref="P44:W44" si="4">SUM(P8:P43)</f>
        <v>151</v>
      </c>
      <c r="Q44" s="658">
        <f t="shared" si="4"/>
        <v>0</v>
      </c>
      <c r="R44" s="654">
        <f t="shared" si="4"/>
        <v>150</v>
      </c>
      <c r="S44" s="655">
        <f t="shared" si="4"/>
        <v>0</v>
      </c>
      <c r="T44" s="655">
        <f t="shared" si="4"/>
        <v>0</v>
      </c>
      <c r="U44" s="655">
        <f t="shared" si="4"/>
        <v>0</v>
      </c>
      <c r="V44" s="655">
        <f t="shared" si="4"/>
        <v>38</v>
      </c>
      <c r="W44" s="656">
        <f t="shared" si="4"/>
        <v>8</v>
      </c>
      <c r="X44" s="652">
        <f>SUM(P44:W44)</f>
        <v>347</v>
      </c>
      <c r="Y44" s="657">
        <f t="shared" ref="Y44:AN44" si="5">SUM(Y8:Y43)</f>
        <v>36</v>
      </c>
      <c r="Z44" s="655">
        <f t="shared" si="5"/>
        <v>105</v>
      </c>
      <c r="AA44" s="655">
        <f t="shared" si="5"/>
        <v>35</v>
      </c>
      <c r="AB44" s="655">
        <f t="shared" si="5"/>
        <v>36</v>
      </c>
      <c r="AC44" s="655">
        <f t="shared" si="5"/>
        <v>36</v>
      </c>
      <c r="AD44" s="655">
        <f t="shared" si="5"/>
        <v>57</v>
      </c>
      <c r="AE44" s="655">
        <f t="shared" si="5"/>
        <v>4</v>
      </c>
      <c r="AF44" s="658">
        <f t="shared" si="5"/>
        <v>29</v>
      </c>
      <c r="AG44" s="657">
        <f t="shared" si="5"/>
        <v>0</v>
      </c>
      <c r="AH44" s="654">
        <f t="shared" si="5"/>
        <v>1</v>
      </c>
      <c r="AI44" s="658">
        <f t="shared" si="5"/>
        <v>9</v>
      </c>
      <c r="AJ44" s="659">
        <f t="shared" si="5"/>
        <v>21</v>
      </c>
      <c r="AK44" s="659">
        <f t="shared" si="5"/>
        <v>0</v>
      </c>
      <c r="AL44" s="657">
        <f t="shared" si="5"/>
        <v>12</v>
      </c>
      <c r="AM44" s="660">
        <f t="shared" si="5"/>
        <v>7</v>
      </c>
      <c r="AN44" s="661">
        <f t="shared" si="5"/>
        <v>3</v>
      </c>
      <c r="AO44" s="2170" t="s">
        <v>47</v>
      </c>
      <c r="AP44" s="2171"/>
    </row>
    <row r="45" spans="1:45" s="15" customFormat="1" ht="12.75" customHeight="1">
      <c r="B45" s="2109" t="s">
        <v>235</v>
      </c>
      <c r="C45" s="2174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4"/>
      <c r="P45" s="213"/>
      <c r="Q45" s="213"/>
      <c r="R45" s="213"/>
      <c r="S45" s="213"/>
      <c r="T45" s="213"/>
      <c r="U45" s="213"/>
      <c r="V45" s="213"/>
      <c r="W45" s="213"/>
      <c r="X45" s="214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5"/>
      <c r="AO45" s="2175" t="s">
        <v>235</v>
      </c>
      <c r="AP45" s="2176"/>
    </row>
    <row r="46" spans="1:45" s="15" customFormat="1" ht="12.75" customHeight="1">
      <c r="A46" s="15">
        <v>23</v>
      </c>
      <c r="B46" s="2177" t="s">
        <v>104</v>
      </c>
      <c r="C46" s="2178"/>
      <c r="D46" s="1440">
        <v>0</v>
      </c>
      <c r="E46" s="1441">
        <v>0</v>
      </c>
      <c r="F46" s="1441">
        <v>1</v>
      </c>
      <c r="G46" s="1441">
        <v>0</v>
      </c>
      <c r="H46" s="1441">
        <v>0</v>
      </c>
      <c r="I46" s="1441">
        <v>7</v>
      </c>
      <c r="J46" s="1441">
        <v>0</v>
      </c>
      <c r="K46" s="1441">
        <v>1</v>
      </c>
      <c r="L46" s="1441">
        <v>0</v>
      </c>
      <c r="M46" s="1441">
        <v>0</v>
      </c>
      <c r="N46" s="1442">
        <v>5</v>
      </c>
      <c r="O46" s="216">
        <f>SUM(D46:N46)</f>
        <v>14</v>
      </c>
      <c r="P46" s="217">
        <v>1</v>
      </c>
      <c r="Q46" s="218">
        <v>0</v>
      </c>
      <c r="R46" s="217">
        <v>4</v>
      </c>
      <c r="S46" s="1443">
        <v>0</v>
      </c>
      <c r="T46" s="1443">
        <v>0</v>
      </c>
      <c r="U46" s="1443">
        <v>0</v>
      </c>
      <c r="V46" s="1443">
        <v>1</v>
      </c>
      <c r="W46" s="218">
        <v>0</v>
      </c>
      <c r="X46" s="216">
        <f>SUM(P46:W46)</f>
        <v>6</v>
      </c>
      <c r="Y46" s="889">
        <v>1</v>
      </c>
      <c r="Z46" s="890"/>
      <c r="AA46" s="1444">
        <v>1</v>
      </c>
      <c r="AB46" s="1444">
        <v>1</v>
      </c>
      <c r="AC46" s="1444">
        <v>1</v>
      </c>
      <c r="AD46" s="890"/>
      <c r="AE46" s="890"/>
      <c r="AF46" s="891"/>
      <c r="AG46" s="217">
        <v>0</v>
      </c>
      <c r="AH46" s="219">
        <v>0</v>
      </c>
      <c r="AI46" s="218">
        <v>0</v>
      </c>
      <c r="AJ46" s="220">
        <v>0</v>
      </c>
      <c r="AK46" s="220">
        <v>0</v>
      </c>
      <c r="AL46" s="889">
        <v>0</v>
      </c>
      <c r="AM46" s="892">
        <v>0</v>
      </c>
      <c r="AN46" s="893">
        <v>0</v>
      </c>
      <c r="AO46" s="2177" t="s">
        <v>104</v>
      </c>
      <c r="AP46" s="2178"/>
    </row>
    <row r="47" spans="1:45" s="15" customFormat="1" ht="12.75" customHeight="1">
      <c r="A47" s="15">
        <v>25</v>
      </c>
      <c r="B47" s="2168" t="s">
        <v>111</v>
      </c>
      <c r="C47" s="2169"/>
      <c r="D47" s="1445">
        <v>0</v>
      </c>
      <c r="E47" s="1446">
        <v>0</v>
      </c>
      <c r="F47" s="1446">
        <v>1</v>
      </c>
      <c r="G47" s="1446">
        <v>0</v>
      </c>
      <c r="H47" s="1446">
        <v>1</v>
      </c>
      <c r="I47" s="1446">
        <v>14</v>
      </c>
      <c r="J47" s="1446">
        <v>0</v>
      </c>
      <c r="K47" s="1446">
        <v>1</v>
      </c>
      <c r="L47" s="1446">
        <v>0</v>
      </c>
      <c r="M47" s="1446">
        <v>0</v>
      </c>
      <c r="N47" s="1447">
        <v>4</v>
      </c>
      <c r="O47" s="221">
        <f t="shared" ref="O47:O51" si="6">SUM(D47:N47)</f>
        <v>21</v>
      </c>
      <c r="P47" s="209">
        <v>1</v>
      </c>
      <c r="Q47" s="210">
        <v>0</v>
      </c>
      <c r="R47" s="209">
        <v>6</v>
      </c>
      <c r="S47" s="1417">
        <v>0</v>
      </c>
      <c r="T47" s="1417">
        <v>1</v>
      </c>
      <c r="U47" s="1417">
        <v>0</v>
      </c>
      <c r="V47" s="1417">
        <v>1</v>
      </c>
      <c r="W47" s="210">
        <v>0</v>
      </c>
      <c r="X47" s="221">
        <f t="shared" ref="X47:X51" si="7">SUM(P47:W47)</f>
        <v>9</v>
      </c>
      <c r="Y47" s="209">
        <v>1</v>
      </c>
      <c r="Z47" s="894"/>
      <c r="AA47" s="1417">
        <v>1</v>
      </c>
      <c r="AB47" s="1417">
        <v>1</v>
      </c>
      <c r="AC47" s="1417">
        <v>1</v>
      </c>
      <c r="AD47" s="894"/>
      <c r="AE47" s="894"/>
      <c r="AF47" s="895"/>
      <c r="AG47" s="209">
        <v>0</v>
      </c>
      <c r="AH47" s="211">
        <v>0</v>
      </c>
      <c r="AI47" s="210">
        <v>0</v>
      </c>
      <c r="AJ47" s="212">
        <v>0</v>
      </c>
      <c r="AK47" s="212">
        <v>0</v>
      </c>
      <c r="AL47" s="209">
        <v>0</v>
      </c>
      <c r="AM47" s="726">
        <v>0</v>
      </c>
      <c r="AN47" s="727">
        <v>0</v>
      </c>
      <c r="AO47" s="2168" t="s">
        <v>111</v>
      </c>
      <c r="AP47" s="2169"/>
    </row>
    <row r="48" spans="1:45" s="15" customFormat="1" ht="12.75" customHeight="1">
      <c r="A48" s="15">
        <v>26</v>
      </c>
      <c r="B48" s="2168" t="s">
        <v>113</v>
      </c>
      <c r="C48" s="2169"/>
      <c r="D48" s="1445">
        <v>0</v>
      </c>
      <c r="E48" s="1446">
        <v>0</v>
      </c>
      <c r="F48" s="1446">
        <v>1</v>
      </c>
      <c r="G48" s="1446">
        <v>0</v>
      </c>
      <c r="H48" s="1446">
        <v>0</v>
      </c>
      <c r="I48" s="1446">
        <v>11</v>
      </c>
      <c r="J48" s="1446">
        <v>0</v>
      </c>
      <c r="K48" s="1446">
        <v>1</v>
      </c>
      <c r="L48" s="1446">
        <v>0</v>
      </c>
      <c r="M48" s="1446">
        <v>0</v>
      </c>
      <c r="N48" s="1447">
        <v>2</v>
      </c>
      <c r="O48" s="221">
        <f t="shared" si="6"/>
        <v>15</v>
      </c>
      <c r="P48" s="209">
        <v>1</v>
      </c>
      <c r="Q48" s="210">
        <v>0</v>
      </c>
      <c r="R48" s="209">
        <v>5</v>
      </c>
      <c r="S48" s="1417">
        <v>0</v>
      </c>
      <c r="T48" s="1417">
        <v>1</v>
      </c>
      <c r="U48" s="1417">
        <v>0</v>
      </c>
      <c r="V48" s="1417">
        <v>1</v>
      </c>
      <c r="W48" s="210">
        <v>0</v>
      </c>
      <c r="X48" s="221">
        <f t="shared" si="7"/>
        <v>8</v>
      </c>
      <c r="Y48" s="209">
        <v>1</v>
      </c>
      <c r="Z48" s="894"/>
      <c r="AA48" s="1417">
        <v>1</v>
      </c>
      <c r="AB48" s="1417">
        <v>1</v>
      </c>
      <c r="AC48" s="1417">
        <v>1</v>
      </c>
      <c r="AD48" s="894"/>
      <c r="AE48" s="894"/>
      <c r="AF48" s="895"/>
      <c r="AG48" s="209">
        <v>0</v>
      </c>
      <c r="AH48" s="211">
        <v>0</v>
      </c>
      <c r="AI48" s="210">
        <v>0</v>
      </c>
      <c r="AJ48" s="212">
        <v>0</v>
      </c>
      <c r="AK48" s="212">
        <v>0</v>
      </c>
      <c r="AL48" s="209">
        <v>0</v>
      </c>
      <c r="AM48" s="726">
        <v>0</v>
      </c>
      <c r="AN48" s="727">
        <v>0</v>
      </c>
      <c r="AO48" s="2168" t="s">
        <v>113</v>
      </c>
      <c r="AP48" s="2169"/>
    </row>
    <row r="49" spans="1:42" s="15" customFormat="1" ht="12.75" customHeight="1">
      <c r="A49" s="15">
        <v>27</v>
      </c>
      <c r="B49" s="2168" t="s">
        <v>116</v>
      </c>
      <c r="C49" s="2169"/>
      <c r="D49" s="1445">
        <v>0</v>
      </c>
      <c r="E49" s="1446">
        <v>0</v>
      </c>
      <c r="F49" s="1446">
        <v>1</v>
      </c>
      <c r="G49" s="1446">
        <v>0</v>
      </c>
      <c r="H49" s="1446">
        <v>0</v>
      </c>
      <c r="I49" s="1446">
        <v>9</v>
      </c>
      <c r="J49" s="1446">
        <v>0</v>
      </c>
      <c r="K49" s="1446">
        <v>1</v>
      </c>
      <c r="L49" s="1446">
        <v>0</v>
      </c>
      <c r="M49" s="1446">
        <v>0</v>
      </c>
      <c r="N49" s="1447">
        <v>1</v>
      </c>
      <c r="O49" s="221">
        <f t="shared" si="6"/>
        <v>12</v>
      </c>
      <c r="P49" s="209">
        <v>1</v>
      </c>
      <c r="Q49" s="210">
        <v>0</v>
      </c>
      <c r="R49" s="209">
        <v>0</v>
      </c>
      <c r="S49" s="1417">
        <v>0</v>
      </c>
      <c r="T49" s="1417">
        <v>1</v>
      </c>
      <c r="U49" s="1417">
        <v>0</v>
      </c>
      <c r="V49" s="1417">
        <v>1</v>
      </c>
      <c r="W49" s="210">
        <v>0</v>
      </c>
      <c r="X49" s="221">
        <f t="shared" si="7"/>
        <v>3</v>
      </c>
      <c r="Y49" s="209">
        <v>1</v>
      </c>
      <c r="Z49" s="894"/>
      <c r="AA49" s="1417">
        <v>1</v>
      </c>
      <c r="AB49" s="1417">
        <v>1</v>
      </c>
      <c r="AC49" s="1417">
        <v>1</v>
      </c>
      <c r="AD49" s="894"/>
      <c r="AE49" s="894"/>
      <c r="AF49" s="895"/>
      <c r="AG49" s="209">
        <v>0</v>
      </c>
      <c r="AH49" s="211">
        <v>0</v>
      </c>
      <c r="AI49" s="210">
        <v>0</v>
      </c>
      <c r="AJ49" s="212">
        <v>0</v>
      </c>
      <c r="AK49" s="212">
        <v>0</v>
      </c>
      <c r="AL49" s="209">
        <v>0</v>
      </c>
      <c r="AM49" s="726">
        <v>0</v>
      </c>
      <c r="AN49" s="727">
        <v>0</v>
      </c>
      <c r="AO49" s="2168" t="s">
        <v>116</v>
      </c>
      <c r="AP49" s="2169"/>
    </row>
    <row r="50" spans="1:42" s="15" customFormat="1" ht="12.75" customHeight="1">
      <c r="A50" s="15">
        <v>28</v>
      </c>
      <c r="B50" s="2168" t="s">
        <v>225</v>
      </c>
      <c r="C50" s="2169"/>
      <c r="D50" s="1445">
        <v>0</v>
      </c>
      <c r="E50" s="1446">
        <v>0</v>
      </c>
      <c r="F50" s="1446">
        <v>1</v>
      </c>
      <c r="G50" s="1446">
        <v>0</v>
      </c>
      <c r="H50" s="1446">
        <v>0</v>
      </c>
      <c r="I50" s="1446">
        <v>9</v>
      </c>
      <c r="J50" s="1446">
        <v>0</v>
      </c>
      <c r="K50" s="1446">
        <v>2</v>
      </c>
      <c r="L50" s="1446">
        <v>0</v>
      </c>
      <c r="M50" s="1446">
        <v>0</v>
      </c>
      <c r="N50" s="1447">
        <v>0</v>
      </c>
      <c r="O50" s="221">
        <f t="shared" si="6"/>
        <v>12</v>
      </c>
      <c r="P50" s="209">
        <v>1</v>
      </c>
      <c r="Q50" s="210">
        <v>0</v>
      </c>
      <c r="R50" s="209">
        <v>0</v>
      </c>
      <c r="S50" s="1417">
        <v>0</v>
      </c>
      <c r="T50" s="1417">
        <v>1</v>
      </c>
      <c r="U50" s="1417">
        <v>0</v>
      </c>
      <c r="V50" s="1417">
        <v>1</v>
      </c>
      <c r="W50" s="210">
        <v>0</v>
      </c>
      <c r="X50" s="221">
        <f t="shared" si="7"/>
        <v>3</v>
      </c>
      <c r="Y50" s="209">
        <v>1</v>
      </c>
      <c r="Z50" s="894"/>
      <c r="AA50" s="1417">
        <v>1</v>
      </c>
      <c r="AB50" s="1417">
        <v>1</v>
      </c>
      <c r="AC50" s="1417">
        <v>1</v>
      </c>
      <c r="AD50" s="894"/>
      <c r="AE50" s="894"/>
      <c r="AF50" s="895"/>
      <c r="AG50" s="209">
        <v>0</v>
      </c>
      <c r="AH50" s="211">
        <v>0</v>
      </c>
      <c r="AI50" s="210">
        <v>1</v>
      </c>
      <c r="AJ50" s="212">
        <v>0</v>
      </c>
      <c r="AK50" s="212">
        <v>0</v>
      </c>
      <c r="AL50" s="209">
        <v>0</v>
      </c>
      <c r="AM50" s="726">
        <v>0</v>
      </c>
      <c r="AN50" s="727">
        <v>0</v>
      </c>
      <c r="AO50" s="2168" t="s">
        <v>118</v>
      </c>
      <c r="AP50" s="2169"/>
    </row>
    <row r="51" spans="1:42" s="15" customFormat="1" ht="12.75" customHeight="1">
      <c r="A51" s="15">
        <v>20</v>
      </c>
      <c r="B51" s="49" t="s">
        <v>341</v>
      </c>
      <c r="C51" s="1010" t="s">
        <v>344</v>
      </c>
      <c r="D51" s="1448">
        <v>0</v>
      </c>
      <c r="E51" s="1449">
        <v>0</v>
      </c>
      <c r="F51" s="1449">
        <v>1</v>
      </c>
      <c r="G51" s="1449">
        <v>0</v>
      </c>
      <c r="H51" s="1449">
        <v>0</v>
      </c>
      <c r="I51" s="1449">
        <v>9</v>
      </c>
      <c r="J51" s="1449">
        <v>0</v>
      </c>
      <c r="K51" s="1449">
        <v>1</v>
      </c>
      <c r="L51" s="1449">
        <v>0</v>
      </c>
      <c r="M51" s="1449">
        <v>0</v>
      </c>
      <c r="N51" s="1450">
        <v>0</v>
      </c>
      <c r="O51" s="216">
        <f t="shared" si="6"/>
        <v>11</v>
      </c>
      <c r="P51" s="217">
        <v>1</v>
      </c>
      <c r="Q51" s="218">
        <v>0</v>
      </c>
      <c r="R51" s="217">
        <v>0</v>
      </c>
      <c r="S51" s="1443">
        <v>0</v>
      </c>
      <c r="T51" s="1443">
        <v>1</v>
      </c>
      <c r="U51" s="1443">
        <v>0</v>
      </c>
      <c r="V51" s="1443">
        <v>1</v>
      </c>
      <c r="W51" s="218">
        <v>0</v>
      </c>
      <c r="X51" s="216">
        <f t="shared" si="7"/>
        <v>3</v>
      </c>
      <c r="Y51" s="1451">
        <v>1</v>
      </c>
      <c r="Z51" s="896"/>
      <c r="AA51" s="1452">
        <v>1</v>
      </c>
      <c r="AB51" s="1452">
        <v>1</v>
      </c>
      <c r="AC51" s="1452">
        <v>1</v>
      </c>
      <c r="AD51" s="896"/>
      <c r="AE51" s="896"/>
      <c r="AF51" s="897"/>
      <c r="AG51" s="217">
        <v>0</v>
      </c>
      <c r="AH51" s="219">
        <v>0</v>
      </c>
      <c r="AI51" s="218">
        <v>0</v>
      </c>
      <c r="AJ51" s="220">
        <v>0</v>
      </c>
      <c r="AK51" s="220">
        <v>0</v>
      </c>
      <c r="AL51" s="217">
        <v>0</v>
      </c>
      <c r="AM51" s="898">
        <v>0</v>
      </c>
      <c r="AN51" s="899">
        <v>0</v>
      </c>
      <c r="AO51" s="927" t="s">
        <v>346</v>
      </c>
      <c r="AP51" s="50" t="s">
        <v>345</v>
      </c>
    </row>
    <row r="52" spans="1:42" s="51" customFormat="1" ht="12.75" customHeight="1" thickBot="1">
      <c r="B52" s="2170" t="s">
        <v>47</v>
      </c>
      <c r="C52" s="2171"/>
      <c r="D52" s="662">
        <f t="shared" ref="D52:N52" si="8">SUM(D46:D51)</f>
        <v>0</v>
      </c>
      <c r="E52" s="655">
        <f t="shared" si="8"/>
        <v>0</v>
      </c>
      <c r="F52" s="655">
        <f t="shared" si="8"/>
        <v>6</v>
      </c>
      <c r="G52" s="655">
        <f t="shared" si="8"/>
        <v>0</v>
      </c>
      <c r="H52" s="655">
        <f t="shared" si="8"/>
        <v>1</v>
      </c>
      <c r="I52" s="655">
        <f t="shared" si="8"/>
        <v>59</v>
      </c>
      <c r="J52" s="655">
        <f t="shared" si="8"/>
        <v>0</v>
      </c>
      <c r="K52" s="655">
        <f t="shared" si="8"/>
        <v>7</v>
      </c>
      <c r="L52" s="655">
        <f t="shared" si="8"/>
        <v>0</v>
      </c>
      <c r="M52" s="655">
        <f t="shared" si="8"/>
        <v>0</v>
      </c>
      <c r="N52" s="658">
        <f t="shared" si="8"/>
        <v>12</v>
      </c>
      <c r="O52" s="659">
        <f>SUM(D52:N52)</f>
        <v>85</v>
      </c>
      <c r="P52" s="657">
        <f t="shared" ref="P52:W52" si="9">SUM(P46:P51)</f>
        <v>6</v>
      </c>
      <c r="Q52" s="658">
        <f t="shared" si="9"/>
        <v>0</v>
      </c>
      <c r="R52" s="657">
        <f t="shared" si="9"/>
        <v>15</v>
      </c>
      <c r="S52" s="655">
        <f t="shared" si="9"/>
        <v>0</v>
      </c>
      <c r="T52" s="655">
        <f t="shared" si="9"/>
        <v>5</v>
      </c>
      <c r="U52" s="655">
        <f t="shared" si="9"/>
        <v>0</v>
      </c>
      <c r="V52" s="655">
        <f t="shared" si="9"/>
        <v>6</v>
      </c>
      <c r="W52" s="658">
        <f t="shared" si="9"/>
        <v>0</v>
      </c>
      <c r="X52" s="659">
        <f>SUM(P52:W52)</f>
        <v>32</v>
      </c>
      <c r="Y52" s="657">
        <f t="shared" ref="Y52:AI52" si="10">SUM(Y46:Y51)</f>
        <v>6</v>
      </c>
      <c r="Z52" s="655">
        <f t="shared" si="10"/>
        <v>0</v>
      </c>
      <c r="AA52" s="655">
        <f t="shared" si="10"/>
        <v>6</v>
      </c>
      <c r="AB52" s="655">
        <f t="shared" si="10"/>
        <v>6</v>
      </c>
      <c r="AC52" s="655">
        <f t="shared" si="10"/>
        <v>6</v>
      </c>
      <c r="AD52" s="655">
        <f t="shared" si="10"/>
        <v>0</v>
      </c>
      <c r="AE52" s="655">
        <f t="shared" si="10"/>
        <v>0</v>
      </c>
      <c r="AF52" s="658">
        <f t="shared" si="10"/>
        <v>0</v>
      </c>
      <c r="AG52" s="657">
        <f t="shared" si="10"/>
        <v>0</v>
      </c>
      <c r="AH52" s="654">
        <f t="shared" si="10"/>
        <v>0</v>
      </c>
      <c r="AI52" s="658">
        <f t="shared" si="10"/>
        <v>1</v>
      </c>
      <c r="AJ52" s="659">
        <v>0</v>
      </c>
      <c r="AK52" s="659">
        <f>SUM(AK46:AK51)</f>
        <v>0</v>
      </c>
      <c r="AL52" s="657">
        <f>SUM(AL46:AL51)</f>
        <v>0</v>
      </c>
      <c r="AM52" s="660">
        <f>SUM(AM46:AM51)</f>
        <v>0</v>
      </c>
      <c r="AN52" s="661">
        <f>SUM(AN46:AN51)</f>
        <v>0</v>
      </c>
      <c r="AO52" s="2172" t="s">
        <v>47</v>
      </c>
      <c r="AP52" s="2173"/>
    </row>
    <row r="53" spans="1:42" s="15" customFormat="1" ht="12.75" customHeight="1" thickBot="1">
      <c r="B53" s="2166" t="s">
        <v>236</v>
      </c>
      <c r="C53" s="2179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3"/>
      <c r="P53" s="222"/>
      <c r="Q53" s="222"/>
      <c r="R53" s="222"/>
      <c r="S53" s="222"/>
      <c r="T53" s="222"/>
      <c r="U53" s="222"/>
      <c r="V53" s="222"/>
      <c r="W53" s="222"/>
      <c r="X53" s="223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180" t="s">
        <v>236</v>
      </c>
      <c r="AP53" s="2181"/>
    </row>
    <row r="54" spans="1:42" s="15" customFormat="1" ht="12.75" customHeight="1" thickBot="1">
      <c r="B54" s="2166" t="s">
        <v>74</v>
      </c>
      <c r="C54" s="2167"/>
      <c r="D54" s="1453">
        <v>0</v>
      </c>
      <c r="E54" s="900">
        <v>1</v>
      </c>
      <c r="F54" s="900">
        <v>0</v>
      </c>
      <c r="G54" s="900">
        <v>0</v>
      </c>
      <c r="H54" s="900">
        <v>2</v>
      </c>
      <c r="I54" s="900">
        <v>21</v>
      </c>
      <c r="J54" s="900">
        <v>0</v>
      </c>
      <c r="K54" s="900">
        <v>0</v>
      </c>
      <c r="L54" s="900">
        <v>0</v>
      </c>
      <c r="M54" s="900"/>
      <c r="N54" s="901">
        <v>0</v>
      </c>
      <c r="O54" s="1454">
        <f>SUM(D54:N54)</f>
        <v>24</v>
      </c>
      <c r="P54" s="902">
        <v>4</v>
      </c>
      <c r="Q54" s="901">
        <v>0</v>
      </c>
      <c r="R54" s="902">
        <v>0</v>
      </c>
      <c r="S54" s="900">
        <v>0</v>
      </c>
      <c r="T54" s="900">
        <v>0</v>
      </c>
      <c r="U54" s="900">
        <v>0</v>
      </c>
      <c r="V54" s="900">
        <v>1</v>
      </c>
      <c r="W54" s="901">
        <v>0</v>
      </c>
      <c r="X54" s="1454">
        <f>SUM(P54:W54)</f>
        <v>5</v>
      </c>
      <c r="Y54" s="902">
        <v>1</v>
      </c>
      <c r="Z54" s="900">
        <v>0</v>
      </c>
      <c r="AA54" s="900">
        <v>0</v>
      </c>
      <c r="AB54" s="900">
        <v>1</v>
      </c>
      <c r="AC54" s="900">
        <v>1</v>
      </c>
      <c r="AD54" s="900">
        <v>0</v>
      </c>
      <c r="AE54" s="900">
        <v>0</v>
      </c>
      <c r="AF54" s="901">
        <v>0</v>
      </c>
      <c r="AG54" s="902">
        <v>0</v>
      </c>
      <c r="AH54" s="903">
        <v>0</v>
      </c>
      <c r="AI54" s="901">
        <v>0</v>
      </c>
      <c r="AJ54" s="904">
        <v>1</v>
      </c>
      <c r="AK54" s="904">
        <v>0</v>
      </c>
      <c r="AL54" s="902">
        <v>0</v>
      </c>
      <c r="AM54" s="222">
        <v>0</v>
      </c>
      <c r="AN54" s="905">
        <v>0</v>
      </c>
      <c r="AO54" s="2166" t="s">
        <v>74</v>
      </c>
      <c r="AP54" s="2167"/>
    </row>
    <row r="55" spans="1:42" s="15" customFormat="1" ht="12.75" customHeight="1">
      <c r="B55" s="47"/>
      <c r="C55" s="47"/>
      <c r="AO55" s="47"/>
    </row>
    <row r="56" spans="1:42" s="15" customFormat="1" ht="12.75" customHeight="1">
      <c r="B56" s="47"/>
      <c r="C56" s="47"/>
      <c r="AO56" s="47"/>
    </row>
    <row r="57" spans="1:42" s="15" customFormat="1" ht="12.75" customHeight="1">
      <c r="B57" s="47"/>
      <c r="C57" s="47"/>
      <c r="AO57" s="47"/>
    </row>
    <row r="58" spans="1:42" s="15" customFormat="1" ht="12.75" customHeight="1">
      <c r="B58" s="47"/>
      <c r="C58" s="47"/>
      <c r="AO58" s="47"/>
    </row>
    <row r="59" spans="1:42" s="15" customFormat="1" ht="12.75" customHeight="1">
      <c r="B59" s="47"/>
      <c r="C59" s="47"/>
      <c r="AO59" s="47"/>
    </row>
    <row r="60" spans="1:42" s="15" customFormat="1" ht="12.75" customHeight="1">
      <c r="B60" s="47"/>
      <c r="C60" s="47"/>
      <c r="AO60" s="47"/>
    </row>
    <row r="61" spans="1:42" s="15" customFormat="1" ht="12.75" customHeight="1">
      <c r="B61" s="47"/>
      <c r="C61" s="47"/>
      <c r="AO61" s="47"/>
    </row>
    <row r="62" spans="1:42" s="15" customFormat="1" ht="12.75" customHeight="1">
      <c r="B62" s="47"/>
      <c r="C62" s="47"/>
      <c r="AO62" s="47"/>
    </row>
    <row r="63" spans="1:42" s="15" customFormat="1" ht="12.75" customHeight="1">
      <c r="B63" s="47"/>
      <c r="C63" s="47"/>
      <c r="AO63" s="47"/>
    </row>
    <row r="64" spans="1:42" s="15" customFormat="1" ht="12.75" customHeight="1">
      <c r="B64" s="47"/>
      <c r="C64" s="47"/>
      <c r="AO64" s="47"/>
    </row>
    <row r="65" spans="2:41" s="15" customFormat="1" ht="12.75" customHeight="1">
      <c r="B65" s="47"/>
      <c r="C65" s="47"/>
      <c r="AO65" s="47"/>
    </row>
    <row r="66" spans="2:41" s="15" customFormat="1" ht="12.75" customHeight="1">
      <c r="B66" s="47"/>
      <c r="C66" s="47"/>
      <c r="AO66" s="47"/>
    </row>
    <row r="67" spans="2:41" s="15" customFormat="1" ht="12.75" customHeight="1">
      <c r="B67" s="47"/>
      <c r="C67" s="47"/>
      <c r="AO67" s="47"/>
    </row>
    <row r="68" spans="2:41" s="15" customFormat="1" ht="12.75" customHeight="1">
      <c r="B68" s="47"/>
      <c r="C68" s="47"/>
      <c r="AO68" s="47"/>
    </row>
    <row r="69" spans="2:41" s="15" customFormat="1" ht="12.75" customHeight="1">
      <c r="B69" s="47"/>
      <c r="C69" s="47"/>
      <c r="AO69" s="47"/>
    </row>
    <row r="70" spans="2:41" s="15" customFormat="1" ht="12.75" customHeight="1">
      <c r="B70" s="47"/>
      <c r="C70" s="47"/>
      <c r="AO70" s="47"/>
    </row>
    <row r="71" spans="2:41" s="15" customFormat="1" ht="12.75" customHeight="1">
      <c r="B71" s="47"/>
      <c r="C71" s="47"/>
      <c r="AO71" s="47"/>
    </row>
    <row r="72" spans="2:41" s="15" customFormat="1" ht="12.75" customHeight="1">
      <c r="B72" s="47"/>
      <c r="C72" s="47"/>
      <c r="AO72" s="47"/>
    </row>
    <row r="73" spans="2:41" s="15" customFormat="1" ht="12.75" customHeight="1">
      <c r="B73" s="47"/>
      <c r="C73" s="47"/>
      <c r="AO73" s="47"/>
    </row>
    <row r="74" spans="2:41" s="15" customFormat="1" ht="12.75" customHeight="1">
      <c r="B74" s="47"/>
      <c r="C74" s="47"/>
      <c r="AO74" s="47"/>
    </row>
    <row r="75" spans="2:41" s="15" customFormat="1" ht="12.75" customHeight="1">
      <c r="B75" s="47"/>
      <c r="C75" s="47"/>
      <c r="AO75" s="47"/>
    </row>
    <row r="76" spans="2:41" s="15" customFormat="1" ht="12.75" customHeight="1">
      <c r="B76" s="47"/>
      <c r="C76" s="47"/>
      <c r="AO76" s="47"/>
    </row>
    <row r="77" spans="2:41" s="15" customFormat="1" ht="12.75" customHeight="1">
      <c r="B77" s="47"/>
      <c r="C77" s="47"/>
      <c r="AO77" s="47"/>
    </row>
    <row r="78" spans="2:41" s="15" customFormat="1" ht="12.75" customHeight="1">
      <c r="B78" s="47"/>
      <c r="C78" s="47"/>
      <c r="AO78" s="47"/>
    </row>
    <row r="79" spans="2:41" s="15" customFormat="1" ht="12.75" customHeight="1">
      <c r="B79" s="47"/>
      <c r="C79" s="47"/>
      <c r="AO79" s="47"/>
    </row>
    <row r="80" spans="2:41" s="15" customFormat="1" ht="12.75" customHeight="1">
      <c r="B80" s="47"/>
      <c r="C80" s="47"/>
      <c r="AO80" s="47"/>
    </row>
    <row r="81" spans="2:41" s="15" customFormat="1" ht="12.75" customHeight="1">
      <c r="B81" s="47"/>
      <c r="C81" s="47"/>
      <c r="AO81" s="47"/>
    </row>
    <row r="82" spans="2:41" s="15" customFormat="1" ht="12.75" customHeight="1">
      <c r="B82" s="47"/>
      <c r="C82" s="47"/>
      <c r="AO82" s="47"/>
    </row>
    <row r="83" spans="2:41" s="15" customFormat="1" ht="12.75" customHeight="1">
      <c r="B83" s="47"/>
      <c r="C83" s="47"/>
      <c r="AO83" s="47"/>
    </row>
    <row r="84" spans="2:41" s="15" customFormat="1" ht="12.75" customHeight="1">
      <c r="B84" s="47"/>
      <c r="C84" s="47"/>
      <c r="AO84" s="47"/>
    </row>
    <row r="85" spans="2:41" s="15" customFormat="1" ht="12.75" customHeight="1">
      <c r="B85" s="47"/>
      <c r="C85" s="47"/>
      <c r="AO85" s="47"/>
    </row>
    <row r="86" spans="2:41" s="15" customFormat="1" ht="12.75" customHeight="1">
      <c r="B86" s="47"/>
      <c r="C86" s="47"/>
      <c r="AO86" s="47"/>
    </row>
    <row r="87" spans="2:41" s="15" customFormat="1" ht="12.75" customHeight="1">
      <c r="B87" s="47"/>
      <c r="C87" s="47"/>
      <c r="AO87" s="47"/>
    </row>
    <row r="88" spans="2:41" s="15" customFormat="1" ht="12.75" customHeight="1">
      <c r="B88" s="47"/>
      <c r="C88" s="47"/>
      <c r="AO88" s="47"/>
    </row>
    <row r="89" spans="2:41" s="15" customFormat="1" ht="12.75" customHeight="1">
      <c r="B89" s="47"/>
      <c r="C89" s="47"/>
      <c r="AO89" s="47"/>
    </row>
    <row r="90" spans="2:41" s="15" customFormat="1" ht="12.75" customHeight="1">
      <c r="B90" s="47"/>
      <c r="C90" s="47"/>
      <c r="AO90" s="47"/>
    </row>
    <row r="91" spans="2:41" s="15" customFormat="1" ht="12.75" customHeight="1">
      <c r="B91" s="47"/>
      <c r="C91" s="47"/>
      <c r="AO91" s="47"/>
    </row>
    <row r="92" spans="2:41" s="15" customFormat="1" ht="12.75" customHeight="1">
      <c r="B92" s="47"/>
      <c r="C92" s="47"/>
      <c r="AO92" s="47"/>
    </row>
    <row r="93" spans="2:41" s="15" customFormat="1" ht="12.75" customHeight="1">
      <c r="B93" s="47"/>
      <c r="C93" s="47"/>
      <c r="AO93" s="47"/>
    </row>
    <row r="94" spans="2:41" s="15" customFormat="1" ht="12.75" customHeight="1">
      <c r="B94" s="47"/>
      <c r="C94" s="47"/>
      <c r="AO94" s="47"/>
    </row>
    <row r="95" spans="2:41" s="15" customFormat="1" ht="12.75" customHeight="1">
      <c r="B95" s="47"/>
      <c r="C95" s="47"/>
      <c r="AO95" s="47"/>
    </row>
    <row r="96" spans="2:41" s="15" customFormat="1" ht="12.75" customHeight="1">
      <c r="B96" s="47"/>
      <c r="C96" s="47"/>
      <c r="AO96" s="47"/>
    </row>
    <row r="97" spans="31:32">
      <c r="AE97" s="722"/>
      <c r="AF97" s="722"/>
    </row>
    <row r="121" spans="21:32">
      <c r="V121" s="27">
        <v>16</v>
      </c>
      <c r="W121" s="27">
        <v>15</v>
      </c>
      <c r="AE121" s="27">
        <f>SUM(M121,P121,S121,V121,Y121,AB121)</f>
        <v>16</v>
      </c>
    </row>
    <row r="122" spans="21:32">
      <c r="AF122" s="27">
        <f>SUM(N122,Q122,T122,W122,Z122,AC122)</f>
        <v>0</v>
      </c>
    </row>
    <row r="125" spans="21:32">
      <c r="U125" s="27">
        <f>SUM(S125,T125)</f>
        <v>0</v>
      </c>
    </row>
    <row r="168" spans="11:29">
      <c r="V168" s="27">
        <v>28</v>
      </c>
      <c r="W168" s="27">
        <v>21</v>
      </c>
      <c r="Y168" s="27">
        <v>24</v>
      </c>
      <c r="Z168" s="27">
        <v>34</v>
      </c>
      <c r="AC168" s="27">
        <v>21</v>
      </c>
    </row>
    <row r="170" spans="11:29">
      <c r="K170" s="2"/>
    </row>
  </sheetData>
  <autoFilter ref="A7:AQ54" xr:uid="{00000000-0009-0000-0000-000007000000}">
    <filterColumn colId="1" showButton="0"/>
    <filterColumn colId="40" showButton="0"/>
  </autoFilter>
  <mergeCells count="117">
    <mergeCell ref="L5:L6"/>
    <mergeCell ref="M5:M6"/>
    <mergeCell ref="AO1:AP1"/>
    <mergeCell ref="B3:C6"/>
    <mergeCell ref="D3:O4"/>
    <mergeCell ref="P3:X4"/>
    <mergeCell ref="AL3:AN4"/>
    <mergeCell ref="AO3:AP6"/>
    <mergeCell ref="D5:D6"/>
    <mergeCell ref="E5:E6"/>
    <mergeCell ref="F5:F6"/>
    <mergeCell ref="G5:G6"/>
    <mergeCell ref="AK5:AK6"/>
    <mergeCell ref="AL5:AL6"/>
    <mergeCell ref="AM5:AM6"/>
    <mergeCell ref="AN5:AN6"/>
    <mergeCell ref="AJ5:AJ6"/>
    <mergeCell ref="B7:C7"/>
    <mergeCell ref="AO7:AP7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N5:N6"/>
    <mergeCell ref="O5:O6"/>
    <mergeCell ref="P5:Q5"/>
    <mergeCell ref="R5:R6"/>
    <mergeCell ref="S5:S6"/>
    <mergeCell ref="T5:T6"/>
    <mergeCell ref="H5:H6"/>
    <mergeCell ref="I5:I6"/>
    <mergeCell ref="J5:J6"/>
    <mergeCell ref="K5:K6"/>
    <mergeCell ref="B11:C11"/>
    <mergeCell ref="AO11:AP11"/>
    <mergeCell ref="B12:C12"/>
    <mergeCell ref="AO12:AP12"/>
    <mergeCell ref="B13:C13"/>
    <mergeCell ref="AO13:AP13"/>
    <mergeCell ref="B8:C8"/>
    <mergeCell ref="AO8:AP8"/>
    <mergeCell ref="B9:C9"/>
    <mergeCell ref="AO9:AP9"/>
    <mergeCell ref="B10:C10"/>
    <mergeCell ref="AO10:AP10"/>
    <mergeCell ref="B21:C21"/>
    <mergeCell ref="AO21:AP21"/>
    <mergeCell ref="B22:C22"/>
    <mergeCell ref="AO22:AP22"/>
    <mergeCell ref="B19:C19"/>
    <mergeCell ref="AO19:AP19"/>
    <mergeCell ref="B20:C20"/>
    <mergeCell ref="AO20:AP20"/>
    <mergeCell ref="B14:C14"/>
    <mergeCell ref="AO14:AP14"/>
    <mergeCell ref="B15:C15"/>
    <mergeCell ref="AO15:AP15"/>
    <mergeCell ref="B16:C16"/>
    <mergeCell ref="AO16:AP16"/>
    <mergeCell ref="B29:C29"/>
    <mergeCell ref="AO29:AP29"/>
    <mergeCell ref="B30:C30"/>
    <mergeCell ref="AO30:AP30"/>
    <mergeCell ref="B31:C31"/>
    <mergeCell ref="AO31:AP31"/>
    <mergeCell ref="B25:C25"/>
    <mergeCell ref="AO25:AP25"/>
    <mergeCell ref="B26:C26"/>
    <mergeCell ref="AO26:AP26"/>
    <mergeCell ref="B32:C32"/>
    <mergeCell ref="AO32:AP32"/>
    <mergeCell ref="B33:C33"/>
    <mergeCell ref="AO33:AP33"/>
    <mergeCell ref="B34:C34"/>
    <mergeCell ref="AO34:AP34"/>
    <mergeCell ref="B38:C38"/>
    <mergeCell ref="AO38:AP38"/>
    <mergeCell ref="B39:C39"/>
    <mergeCell ref="AO39:AP39"/>
    <mergeCell ref="B37:C37"/>
    <mergeCell ref="AO37:AP37"/>
    <mergeCell ref="B43:C43"/>
    <mergeCell ref="AO43:AP43"/>
    <mergeCell ref="B47:C47"/>
    <mergeCell ref="AO47:AP47"/>
    <mergeCell ref="B48:C48"/>
    <mergeCell ref="AO48:AP48"/>
    <mergeCell ref="B35:C35"/>
    <mergeCell ref="AO35:AP35"/>
    <mergeCell ref="B36:C36"/>
    <mergeCell ref="AO36:AP36"/>
    <mergeCell ref="B40:C40"/>
    <mergeCell ref="AO40:AP40"/>
    <mergeCell ref="B54:C54"/>
    <mergeCell ref="AO54:AP54"/>
    <mergeCell ref="B50:C50"/>
    <mergeCell ref="AO50:AP50"/>
    <mergeCell ref="B52:C52"/>
    <mergeCell ref="AO52:AP52"/>
    <mergeCell ref="B49:C49"/>
    <mergeCell ref="AO49:AP49"/>
    <mergeCell ref="B44:C44"/>
    <mergeCell ref="AO44:AP44"/>
    <mergeCell ref="B45:C45"/>
    <mergeCell ref="AO45:AP45"/>
    <mergeCell ref="B46:C46"/>
    <mergeCell ref="AO46:AP46"/>
    <mergeCell ref="B53:C53"/>
    <mergeCell ref="AO53:AP53"/>
  </mergeCells>
  <phoneticPr fontId="4"/>
  <conditionalFormatting sqref="AV13:AW20">
    <cfRule type="duplicateValues" dxfId="1" priority="2"/>
  </conditionalFormatting>
  <conditionalFormatting sqref="AS27">
    <cfRule type="duplicateValues" dxfId="0" priority="1"/>
  </conditionalFormatting>
  <printOptions horizontalCentered="1"/>
  <pageMargins left="0.70866141732283472" right="0.70866141732283472" top="0.47244094488188981" bottom="0.47244094488188981" header="0.31496062992125984" footer="0.31496062992125984"/>
  <pageSetup paperSize="9" scale="95" fitToWidth="2" pageOrder="overThenDown" orientation="portrait" r:id="rId1"/>
  <headerFooter alignWithMargins="0"/>
  <colBreaks count="1" manualBreakCount="1">
    <brk id="22" max="56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70"/>
  <sheetViews>
    <sheetView view="pageBreakPreview" zoomScale="91" zoomScaleNormal="75" zoomScaleSheetLayoutView="91" workbookViewId="0">
      <pane xSplit="2" ySplit="4" topLeftCell="C5" activePane="bottomRight" state="frozen"/>
      <selection activeCell="AL27" sqref="AL27"/>
      <selection pane="topRight" activeCell="AL27" sqref="AL27"/>
      <selection pane="bottomLeft" activeCell="AL27" sqref="AL27"/>
      <selection pane="bottomRight" activeCell="AL27" sqref="AL27"/>
    </sheetView>
  </sheetViews>
  <sheetFormatPr defaultColWidth="9" defaultRowHeight="13.2"/>
  <cols>
    <col min="1" max="1" width="10.33203125" style="5" customWidth="1"/>
    <col min="2" max="2" width="11.6640625" style="5" customWidth="1"/>
    <col min="3" max="23" width="4.77734375" style="5" customWidth="1"/>
    <col min="24" max="25" width="5.21875" style="5" customWidth="1"/>
    <col min="26" max="26" width="5.33203125" style="5" customWidth="1"/>
    <col min="27" max="27" width="10" style="5" customWidth="1"/>
    <col min="28" max="28" width="7.109375" style="5" customWidth="1"/>
    <col min="29" max="29" width="11.6640625" style="5" customWidth="1"/>
    <col min="30" max="30" width="10.33203125" style="5" customWidth="1"/>
    <col min="31" max="16384" width="9" style="5"/>
  </cols>
  <sheetData>
    <row r="1" spans="1:33" ht="16.2">
      <c r="A1" s="14" t="s">
        <v>237</v>
      </c>
      <c r="AD1" s="90"/>
    </row>
    <row r="2" spans="1:33" ht="18" customHeight="1" thickBot="1">
      <c r="A2" s="5" t="s">
        <v>326</v>
      </c>
      <c r="AC2" s="2"/>
      <c r="AD2" s="91" t="s">
        <v>19</v>
      </c>
    </row>
    <row r="3" spans="1:33" s="2" customFormat="1" ht="21" customHeight="1">
      <c r="A3" s="2239" t="s">
        <v>43</v>
      </c>
      <c r="B3" s="2240"/>
      <c r="C3" s="22" t="s">
        <v>238</v>
      </c>
      <c r="D3" s="22"/>
      <c r="E3" s="22"/>
      <c r="F3" s="92" t="s">
        <v>3</v>
      </c>
      <c r="G3" s="22"/>
      <c r="H3" s="22"/>
      <c r="I3" s="92" t="s">
        <v>4</v>
      </c>
      <c r="J3" s="22"/>
      <c r="K3" s="22"/>
      <c r="L3" s="92" t="s">
        <v>5</v>
      </c>
      <c r="M3" s="22"/>
      <c r="N3" s="22"/>
      <c r="O3" s="92" t="s">
        <v>6</v>
      </c>
      <c r="P3" s="22"/>
      <c r="Q3" s="22"/>
      <c r="R3" s="92" t="s">
        <v>7</v>
      </c>
      <c r="S3" s="22"/>
      <c r="T3" s="22"/>
      <c r="U3" s="92" t="s">
        <v>8</v>
      </c>
      <c r="V3" s="22"/>
      <c r="W3" s="22"/>
      <c r="X3" s="92" t="s">
        <v>2</v>
      </c>
      <c r="Y3" s="22"/>
      <c r="Z3" s="22"/>
      <c r="AA3" s="146" t="s">
        <v>239</v>
      </c>
      <c r="AB3" s="733" t="s">
        <v>240</v>
      </c>
      <c r="AC3" s="2239" t="s">
        <v>43</v>
      </c>
      <c r="AD3" s="2240"/>
    </row>
    <row r="4" spans="1:33" s="2" customFormat="1" ht="21" customHeight="1">
      <c r="A4" s="2241"/>
      <c r="B4" s="2242"/>
      <c r="C4" s="729" t="s">
        <v>9</v>
      </c>
      <c r="D4" s="93" t="s">
        <v>10</v>
      </c>
      <c r="E4" s="729" t="s">
        <v>11</v>
      </c>
      <c r="F4" s="730" t="s">
        <v>9</v>
      </c>
      <c r="G4" s="93" t="s">
        <v>10</v>
      </c>
      <c r="H4" s="729" t="s">
        <v>11</v>
      </c>
      <c r="I4" s="730" t="s">
        <v>9</v>
      </c>
      <c r="J4" s="93" t="s">
        <v>10</v>
      </c>
      <c r="K4" s="729" t="s">
        <v>11</v>
      </c>
      <c r="L4" s="730" t="s">
        <v>9</v>
      </c>
      <c r="M4" s="93" t="s">
        <v>10</v>
      </c>
      <c r="N4" s="729" t="s">
        <v>11</v>
      </c>
      <c r="O4" s="730" t="s">
        <v>9</v>
      </c>
      <c r="P4" s="93" t="s">
        <v>10</v>
      </c>
      <c r="Q4" s="94" t="s">
        <v>11</v>
      </c>
      <c r="R4" s="730" t="s">
        <v>9</v>
      </c>
      <c r="S4" s="93" t="s">
        <v>10</v>
      </c>
      <c r="T4" s="729" t="s">
        <v>11</v>
      </c>
      <c r="U4" s="730" t="s">
        <v>9</v>
      </c>
      <c r="V4" s="93" t="s">
        <v>10</v>
      </c>
      <c r="W4" s="729" t="s">
        <v>11</v>
      </c>
      <c r="X4" s="730" t="s">
        <v>9</v>
      </c>
      <c r="Y4" s="93" t="s">
        <v>10</v>
      </c>
      <c r="Z4" s="729" t="s">
        <v>11</v>
      </c>
      <c r="AA4" s="147" t="s">
        <v>241</v>
      </c>
      <c r="AB4" s="731" t="s">
        <v>242</v>
      </c>
      <c r="AC4" s="2241"/>
      <c r="AD4" s="2242"/>
      <c r="AF4" s="926"/>
    </row>
    <row r="5" spans="1:33" s="6" customFormat="1" ht="16.5" customHeight="1">
      <c r="A5" s="2136" t="s">
        <v>243</v>
      </c>
      <c r="B5" s="95" t="s">
        <v>244</v>
      </c>
      <c r="C5" s="1455">
        <v>1</v>
      </c>
      <c r="D5" s="1456">
        <v>1</v>
      </c>
      <c r="E5" s="1457">
        <f>SUM(C5:D5)</f>
        <v>2</v>
      </c>
      <c r="F5" s="1458">
        <v>0</v>
      </c>
      <c r="G5" s="1459">
        <v>0</v>
      </c>
      <c r="H5" s="1457">
        <f>SUM(F5:G5)</f>
        <v>0</v>
      </c>
      <c r="I5" s="1458">
        <v>0</v>
      </c>
      <c r="J5" s="1459">
        <v>0</v>
      </c>
      <c r="K5" s="1457">
        <f>SUM(I5:J5)</f>
        <v>0</v>
      </c>
      <c r="L5" s="1458">
        <v>0</v>
      </c>
      <c r="M5" s="1459">
        <v>0</v>
      </c>
      <c r="N5" s="1457">
        <f>SUM(L5:M5)</f>
        <v>0</v>
      </c>
      <c r="O5" s="1458">
        <v>0</v>
      </c>
      <c r="P5" s="1459">
        <v>0</v>
      </c>
      <c r="Q5" s="1457">
        <f>SUM(O5:P5)</f>
        <v>0</v>
      </c>
      <c r="R5" s="1458">
        <v>0</v>
      </c>
      <c r="S5" s="1459">
        <v>0</v>
      </c>
      <c r="T5" s="1457">
        <f>SUM(R5:S5)</f>
        <v>0</v>
      </c>
      <c r="U5" s="1458">
        <v>0</v>
      </c>
      <c r="V5" s="1459">
        <v>0</v>
      </c>
      <c r="W5" s="1457">
        <f>SUM(U5:V5)</f>
        <v>0</v>
      </c>
      <c r="X5" s="1460">
        <f>SUM(C5,F5,I5,L5,O5,R5,U5)</f>
        <v>1</v>
      </c>
      <c r="Y5" s="1461">
        <f>SUM(D5,G5,J5,M5,P5,S5,V5)</f>
        <v>1</v>
      </c>
      <c r="Z5" s="1462">
        <f>SUM(X5:Y5)</f>
        <v>2</v>
      </c>
      <c r="AA5" s="1463">
        <v>0</v>
      </c>
      <c r="AB5" s="1464">
        <v>0</v>
      </c>
      <c r="AC5" s="736" t="s">
        <v>244</v>
      </c>
      <c r="AD5" s="2238" t="s">
        <v>243</v>
      </c>
    </row>
    <row r="6" spans="1:33" s="6" customFormat="1" ht="16.5" customHeight="1">
      <c r="A6" s="2091"/>
      <c r="B6" s="96" t="s">
        <v>56</v>
      </c>
      <c r="C6" s="1465">
        <v>0</v>
      </c>
      <c r="D6" s="1459">
        <v>0</v>
      </c>
      <c r="E6" s="1457">
        <f t="shared" ref="E6:E9" si="0">SUM(C6:D6)</f>
        <v>0</v>
      </c>
      <c r="F6" s="1466">
        <v>1</v>
      </c>
      <c r="G6" s="1467">
        <v>0</v>
      </c>
      <c r="H6" s="1457">
        <f t="shared" ref="H6:H9" si="1">SUM(F6:G6)</f>
        <v>1</v>
      </c>
      <c r="I6" s="1466">
        <v>0</v>
      </c>
      <c r="J6" s="1456">
        <v>0</v>
      </c>
      <c r="K6" s="1457">
        <f t="shared" ref="K6:K9" si="2">SUM(I6:J6)</f>
        <v>0</v>
      </c>
      <c r="L6" s="1468">
        <v>0</v>
      </c>
      <c r="M6" s="1467">
        <v>0</v>
      </c>
      <c r="N6" s="1457">
        <f t="shared" ref="N6:N9" si="3">SUM(L6:M6)</f>
        <v>0</v>
      </c>
      <c r="O6" s="1468">
        <v>0</v>
      </c>
      <c r="P6" s="1467">
        <v>0</v>
      </c>
      <c r="Q6" s="1457">
        <f t="shared" ref="Q6:Q9" si="4">SUM(O6:P6)</f>
        <v>0</v>
      </c>
      <c r="R6" s="1466">
        <v>0</v>
      </c>
      <c r="S6" s="1456">
        <v>0</v>
      </c>
      <c r="T6" s="1457">
        <f t="shared" ref="T6:T9" si="5">SUM(R6:S6)</f>
        <v>0</v>
      </c>
      <c r="U6" s="1466">
        <v>1</v>
      </c>
      <c r="V6" s="1456">
        <v>0</v>
      </c>
      <c r="W6" s="1457">
        <f t="shared" ref="W6:W9" si="6">SUM(U6:V6)</f>
        <v>1</v>
      </c>
      <c r="X6" s="1460">
        <f t="shared" ref="X6:Y21" si="7">SUM(C6,F6,I6,L6,O6,R6,U6)</f>
        <v>2</v>
      </c>
      <c r="Y6" s="1461">
        <f t="shared" si="7"/>
        <v>0</v>
      </c>
      <c r="Z6" s="1462">
        <f t="shared" ref="Z6:Z51" si="8">SUM(X6:Y6)</f>
        <v>2</v>
      </c>
      <c r="AA6" s="1463"/>
      <c r="AB6" s="1469"/>
      <c r="AC6" s="736" t="s">
        <v>56</v>
      </c>
      <c r="AD6" s="2229"/>
    </row>
    <row r="7" spans="1:33" s="6" customFormat="1" ht="16.5" customHeight="1">
      <c r="A7" s="2091"/>
      <c r="B7" s="96" t="s">
        <v>57</v>
      </c>
      <c r="C7" s="1465">
        <v>0</v>
      </c>
      <c r="D7" s="1459">
        <v>0</v>
      </c>
      <c r="E7" s="1457">
        <f t="shared" si="0"/>
        <v>0</v>
      </c>
      <c r="F7" s="1466">
        <v>1</v>
      </c>
      <c r="G7" s="1456">
        <v>1</v>
      </c>
      <c r="H7" s="1457">
        <f t="shared" si="1"/>
        <v>2</v>
      </c>
      <c r="I7" s="1466">
        <v>1</v>
      </c>
      <c r="J7" s="1456">
        <v>0</v>
      </c>
      <c r="K7" s="1457">
        <f t="shared" si="2"/>
        <v>1</v>
      </c>
      <c r="L7" s="1466">
        <v>2</v>
      </c>
      <c r="M7" s="1456">
        <v>0</v>
      </c>
      <c r="N7" s="1457">
        <f t="shared" si="3"/>
        <v>2</v>
      </c>
      <c r="O7" s="1458">
        <v>0</v>
      </c>
      <c r="P7" s="1459">
        <v>0</v>
      </c>
      <c r="Q7" s="1457">
        <f t="shared" si="4"/>
        <v>0</v>
      </c>
      <c r="R7" s="1458">
        <v>0</v>
      </c>
      <c r="S7" s="1459">
        <v>0</v>
      </c>
      <c r="T7" s="1457">
        <f t="shared" si="5"/>
        <v>0</v>
      </c>
      <c r="U7" s="1458">
        <v>0</v>
      </c>
      <c r="V7" s="1459">
        <v>0</v>
      </c>
      <c r="W7" s="1457">
        <f t="shared" si="6"/>
        <v>0</v>
      </c>
      <c r="X7" s="1460">
        <f t="shared" si="7"/>
        <v>4</v>
      </c>
      <c r="Y7" s="1461">
        <f t="shared" si="7"/>
        <v>1</v>
      </c>
      <c r="Z7" s="1462">
        <f t="shared" si="8"/>
        <v>5</v>
      </c>
      <c r="AA7" s="1463"/>
      <c r="AB7" s="1463">
        <v>3</v>
      </c>
      <c r="AC7" s="736" t="s">
        <v>57</v>
      </c>
      <c r="AD7" s="2229"/>
    </row>
    <row r="8" spans="1:33" s="6" customFormat="1" ht="16.5" customHeight="1">
      <c r="A8" s="2091"/>
      <c r="B8" s="96" t="s">
        <v>58</v>
      </c>
      <c r="C8" s="1465">
        <v>0</v>
      </c>
      <c r="D8" s="1470">
        <v>0</v>
      </c>
      <c r="E8" s="1457">
        <f t="shared" si="0"/>
        <v>0</v>
      </c>
      <c r="F8" s="1471">
        <v>0</v>
      </c>
      <c r="G8" s="1472">
        <v>0</v>
      </c>
      <c r="H8" s="1457">
        <f t="shared" si="1"/>
        <v>0</v>
      </c>
      <c r="I8" s="1471">
        <v>1</v>
      </c>
      <c r="J8" s="1472">
        <v>2</v>
      </c>
      <c r="K8" s="1457">
        <f t="shared" si="2"/>
        <v>3</v>
      </c>
      <c r="L8" s="1471">
        <v>2</v>
      </c>
      <c r="M8" s="1472">
        <v>1</v>
      </c>
      <c r="N8" s="1457">
        <f t="shared" si="3"/>
        <v>3</v>
      </c>
      <c r="O8" s="1473">
        <v>0</v>
      </c>
      <c r="P8" s="1470">
        <v>0</v>
      </c>
      <c r="Q8" s="1457">
        <f t="shared" si="4"/>
        <v>0</v>
      </c>
      <c r="R8" s="1473">
        <v>0</v>
      </c>
      <c r="S8" s="1470">
        <v>0</v>
      </c>
      <c r="T8" s="1457">
        <f t="shared" si="5"/>
        <v>0</v>
      </c>
      <c r="U8" s="1473">
        <v>0</v>
      </c>
      <c r="V8" s="1470">
        <v>0</v>
      </c>
      <c r="W8" s="1457">
        <f t="shared" si="6"/>
        <v>0</v>
      </c>
      <c r="X8" s="1474">
        <f t="shared" si="7"/>
        <v>3</v>
      </c>
      <c r="Y8" s="1475">
        <f t="shared" si="7"/>
        <v>3</v>
      </c>
      <c r="Z8" s="1462">
        <f t="shared" si="8"/>
        <v>6</v>
      </c>
      <c r="AA8" s="1463"/>
      <c r="AB8" s="1463">
        <v>5</v>
      </c>
      <c r="AC8" s="736" t="s">
        <v>58</v>
      </c>
      <c r="AD8" s="2229"/>
    </row>
    <row r="9" spans="1:33" s="6" customFormat="1" ht="16.5" customHeight="1">
      <c r="A9" s="2091"/>
      <c r="B9" s="97" t="s">
        <v>245</v>
      </c>
      <c r="C9" s="1476">
        <v>0</v>
      </c>
      <c r="D9" s="1477">
        <v>0</v>
      </c>
      <c r="E9" s="1457">
        <f t="shared" si="0"/>
        <v>0</v>
      </c>
      <c r="F9" s="1478">
        <v>2</v>
      </c>
      <c r="G9" s="1479">
        <v>0</v>
      </c>
      <c r="H9" s="1457">
        <f t="shared" si="1"/>
        <v>2</v>
      </c>
      <c r="I9" s="1478">
        <v>2</v>
      </c>
      <c r="J9" s="1479">
        <v>0</v>
      </c>
      <c r="K9" s="1457">
        <f t="shared" si="2"/>
        <v>2</v>
      </c>
      <c r="L9" s="1478">
        <v>1</v>
      </c>
      <c r="M9" s="1479">
        <v>0</v>
      </c>
      <c r="N9" s="1457">
        <f t="shared" si="3"/>
        <v>1</v>
      </c>
      <c r="O9" s="1480">
        <v>0</v>
      </c>
      <c r="P9" s="1477">
        <v>0</v>
      </c>
      <c r="Q9" s="1457">
        <f t="shared" si="4"/>
        <v>0</v>
      </c>
      <c r="R9" s="1480">
        <v>0</v>
      </c>
      <c r="S9" s="1477">
        <v>0</v>
      </c>
      <c r="T9" s="1457">
        <f t="shared" si="5"/>
        <v>0</v>
      </c>
      <c r="U9" s="1480">
        <v>0</v>
      </c>
      <c r="V9" s="1477">
        <v>0</v>
      </c>
      <c r="W9" s="1457">
        <f t="shared" si="6"/>
        <v>0</v>
      </c>
      <c r="X9" s="1481">
        <f t="shared" si="7"/>
        <v>5</v>
      </c>
      <c r="Y9" s="1482">
        <f t="shared" si="7"/>
        <v>0</v>
      </c>
      <c r="Z9" s="1483">
        <f t="shared" si="8"/>
        <v>5</v>
      </c>
      <c r="AA9" s="1484"/>
      <c r="AB9" s="1484">
        <v>2</v>
      </c>
      <c r="AC9" s="98" t="s">
        <v>245</v>
      </c>
      <c r="AD9" s="2229"/>
      <c r="AG9" s="712"/>
    </row>
    <row r="10" spans="1:33" s="6" customFormat="1" ht="16.5" customHeight="1">
      <c r="A10" s="1980"/>
      <c r="B10" s="663" t="s">
        <v>11</v>
      </c>
      <c r="C10" s="1476">
        <f>SUM(C5:C9)</f>
        <v>1</v>
      </c>
      <c r="D10" s="1477">
        <f>SUM(D5:D9)</f>
        <v>1</v>
      </c>
      <c r="E10" s="1485">
        <f>SUM(C10:D10)</f>
        <v>2</v>
      </c>
      <c r="F10" s="1476">
        <f>SUM(F5:F9)</f>
        <v>4</v>
      </c>
      <c r="G10" s="1477">
        <f>SUM(G5:G9)</f>
        <v>1</v>
      </c>
      <c r="H10" s="1486">
        <f>SUM(F10:G10)</f>
        <v>5</v>
      </c>
      <c r="I10" s="1476">
        <f>SUM(I5:I9)</f>
        <v>4</v>
      </c>
      <c r="J10" s="1477">
        <f>SUM(J5:J9)</f>
        <v>2</v>
      </c>
      <c r="K10" s="1486">
        <f>SUM(I10:J10)</f>
        <v>6</v>
      </c>
      <c r="L10" s="1476">
        <f>SUM(L5:L9)</f>
        <v>5</v>
      </c>
      <c r="M10" s="1477">
        <f>SUM(M5:M9)</f>
        <v>1</v>
      </c>
      <c r="N10" s="1486">
        <f>SUM(L10:M10)</f>
        <v>6</v>
      </c>
      <c r="O10" s="1476">
        <f>SUM(O5:O9)</f>
        <v>0</v>
      </c>
      <c r="P10" s="1477">
        <f>SUM(P5:P9)</f>
        <v>0</v>
      </c>
      <c r="Q10" s="1486">
        <f>SUM(O10:P10)</f>
        <v>0</v>
      </c>
      <c r="R10" s="1476">
        <f>SUM(R5:R9)</f>
        <v>0</v>
      </c>
      <c r="S10" s="1477">
        <f>SUM(S5:S9)</f>
        <v>0</v>
      </c>
      <c r="T10" s="1486">
        <f>SUM(R10:S10)</f>
        <v>0</v>
      </c>
      <c r="U10" s="1476">
        <f>SUM(U5:U9)</f>
        <v>1</v>
      </c>
      <c r="V10" s="1477">
        <f>SUM(V5:V9)</f>
        <v>0</v>
      </c>
      <c r="W10" s="1486">
        <f>SUM(U10:V10)</f>
        <v>1</v>
      </c>
      <c r="X10" s="1487">
        <f>SUM(C10,F10,I10,L10,O10,R10,U10)</f>
        <v>15</v>
      </c>
      <c r="Y10" s="1482">
        <f t="shared" si="7"/>
        <v>5</v>
      </c>
      <c r="Z10" s="1483">
        <f>SUM(X10:Y10)</f>
        <v>20</v>
      </c>
      <c r="AA10" s="1483">
        <f t="shared" ref="AA10:AB10" si="9">SUM(AA5:AA9)</f>
        <v>0</v>
      </c>
      <c r="AB10" s="1483">
        <f t="shared" si="9"/>
        <v>10</v>
      </c>
      <c r="AC10" s="105" t="s">
        <v>11</v>
      </c>
      <c r="AD10" s="2237"/>
    </row>
    <row r="11" spans="1:33" s="6" customFormat="1" ht="16.5" customHeight="1">
      <c r="A11" s="2136" t="s">
        <v>246</v>
      </c>
      <c r="B11" s="96" t="s">
        <v>244</v>
      </c>
      <c r="C11" s="1455">
        <v>4</v>
      </c>
      <c r="D11" s="1472">
        <v>2</v>
      </c>
      <c r="E11" s="1485">
        <f>SUM(C11:D11)</f>
        <v>6</v>
      </c>
      <c r="F11" s="1473">
        <v>0</v>
      </c>
      <c r="G11" s="1470">
        <v>0</v>
      </c>
      <c r="H11" s="1457">
        <f>SUM(F11:G11)</f>
        <v>0</v>
      </c>
      <c r="I11" s="1473">
        <v>0</v>
      </c>
      <c r="J11" s="1470">
        <v>0</v>
      </c>
      <c r="K11" s="1457">
        <f>SUM(I11:J11)</f>
        <v>0</v>
      </c>
      <c r="L11" s="1473">
        <v>0</v>
      </c>
      <c r="M11" s="1470">
        <v>0</v>
      </c>
      <c r="N11" s="1457">
        <f>SUM(L11:M11)</f>
        <v>0</v>
      </c>
      <c r="O11" s="1473">
        <v>0</v>
      </c>
      <c r="P11" s="1470">
        <v>0</v>
      </c>
      <c r="Q11" s="1457">
        <f>SUM(O11:P11)</f>
        <v>0</v>
      </c>
      <c r="R11" s="1473">
        <v>0</v>
      </c>
      <c r="S11" s="1470">
        <v>0</v>
      </c>
      <c r="T11" s="1457">
        <f>SUM(R11:S11)</f>
        <v>0</v>
      </c>
      <c r="U11" s="1473">
        <v>0</v>
      </c>
      <c r="V11" s="1470">
        <v>0</v>
      </c>
      <c r="W11" s="1457">
        <f>SUM(U11:V11)</f>
        <v>0</v>
      </c>
      <c r="X11" s="1474">
        <f>SUM(C11,F11,I11,L11,O11,R11,U11)</f>
        <v>4</v>
      </c>
      <c r="Y11" s="1475">
        <f>SUM(D11,G11,J11,M11,P11,S11,V11)</f>
        <v>2</v>
      </c>
      <c r="Z11" s="1462">
        <f>SUM(X11:Y11)</f>
        <v>6</v>
      </c>
      <c r="AA11" s="1463"/>
      <c r="AB11" s="1463"/>
      <c r="AC11" s="736" t="s">
        <v>244</v>
      </c>
      <c r="AD11" s="2238" t="s">
        <v>246</v>
      </c>
    </row>
    <row r="12" spans="1:33" s="6" customFormat="1" ht="16.5" customHeight="1">
      <c r="A12" s="2091"/>
      <c r="B12" s="96" t="s">
        <v>56</v>
      </c>
      <c r="C12" s="1465">
        <v>0</v>
      </c>
      <c r="D12" s="1470">
        <v>0</v>
      </c>
      <c r="E12" s="1457">
        <f t="shared" ref="E12:E14" si="10">SUM(C12:D12)</f>
        <v>0</v>
      </c>
      <c r="F12" s="1471">
        <v>0</v>
      </c>
      <c r="G12" s="1472">
        <v>0</v>
      </c>
      <c r="H12" s="1457">
        <f t="shared" ref="H12:H14" si="11">SUM(F12:G12)</f>
        <v>0</v>
      </c>
      <c r="I12" s="1471">
        <v>1</v>
      </c>
      <c r="J12" s="1472">
        <v>0</v>
      </c>
      <c r="K12" s="1457">
        <f t="shared" ref="K12:K14" si="12">SUM(I12:J12)</f>
        <v>1</v>
      </c>
      <c r="L12" s="1471">
        <v>0</v>
      </c>
      <c r="M12" s="1472">
        <v>0</v>
      </c>
      <c r="N12" s="1457">
        <f t="shared" ref="N12:N14" si="13">SUM(L12:M12)</f>
        <v>0</v>
      </c>
      <c r="O12" s="1471">
        <v>0</v>
      </c>
      <c r="P12" s="1472">
        <v>1</v>
      </c>
      <c r="Q12" s="1457">
        <f t="shared" ref="Q12:Q14" si="14">SUM(O12:P12)</f>
        <v>1</v>
      </c>
      <c r="R12" s="1471">
        <v>0</v>
      </c>
      <c r="S12" s="1472">
        <v>1</v>
      </c>
      <c r="T12" s="1457">
        <f t="shared" ref="T12:T14" si="15">SUM(R12:S12)</f>
        <v>1</v>
      </c>
      <c r="U12" s="1471">
        <v>0</v>
      </c>
      <c r="V12" s="1472">
        <v>0</v>
      </c>
      <c r="W12" s="1457">
        <f t="shared" ref="W12:W14" si="16">SUM(U12:V12)</f>
        <v>0</v>
      </c>
      <c r="X12" s="1474">
        <f t="shared" ref="X12:Y14" si="17">SUM(C12,F12,I12,L12,O12,R12,U12)</f>
        <v>1</v>
      </c>
      <c r="Y12" s="1475">
        <f t="shared" si="17"/>
        <v>2</v>
      </c>
      <c r="Z12" s="1462">
        <f>SUM(X12:Y12)</f>
        <v>3</v>
      </c>
      <c r="AA12" s="1463"/>
      <c r="AB12" s="1463"/>
      <c r="AC12" s="736" t="s">
        <v>56</v>
      </c>
      <c r="AD12" s="2229"/>
    </row>
    <row r="13" spans="1:33" s="6" customFormat="1" ht="16.5" customHeight="1">
      <c r="A13" s="2091"/>
      <c r="B13" s="96" t="s">
        <v>57</v>
      </c>
      <c r="C13" s="1465">
        <v>0</v>
      </c>
      <c r="D13" s="1470">
        <v>0</v>
      </c>
      <c r="E13" s="1457">
        <f t="shared" si="10"/>
        <v>0</v>
      </c>
      <c r="F13" s="1471">
        <v>1</v>
      </c>
      <c r="G13" s="1472">
        <v>0</v>
      </c>
      <c r="H13" s="1457">
        <f t="shared" si="11"/>
        <v>1</v>
      </c>
      <c r="I13" s="1471">
        <v>0</v>
      </c>
      <c r="J13" s="1472">
        <v>0</v>
      </c>
      <c r="K13" s="1457">
        <f t="shared" si="12"/>
        <v>0</v>
      </c>
      <c r="L13" s="1471">
        <v>0</v>
      </c>
      <c r="M13" s="1472">
        <v>1</v>
      </c>
      <c r="N13" s="1457">
        <f t="shared" si="13"/>
        <v>1</v>
      </c>
      <c r="O13" s="1473">
        <v>0</v>
      </c>
      <c r="P13" s="1470">
        <v>0</v>
      </c>
      <c r="Q13" s="1457">
        <f t="shared" si="14"/>
        <v>0</v>
      </c>
      <c r="R13" s="1473">
        <v>0</v>
      </c>
      <c r="S13" s="1470">
        <v>0</v>
      </c>
      <c r="T13" s="1457">
        <f t="shared" si="15"/>
        <v>0</v>
      </c>
      <c r="U13" s="1473">
        <v>0</v>
      </c>
      <c r="V13" s="1470">
        <v>0</v>
      </c>
      <c r="W13" s="1457">
        <f t="shared" si="16"/>
        <v>0</v>
      </c>
      <c r="X13" s="1474">
        <f t="shared" si="17"/>
        <v>1</v>
      </c>
      <c r="Y13" s="1475">
        <f t="shared" si="17"/>
        <v>1</v>
      </c>
      <c r="Z13" s="1462">
        <f t="shared" si="8"/>
        <v>2</v>
      </c>
      <c r="AA13" s="1463"/>
      <c r="AB13" s="1463">
        <v>2</v>
      </c>
      <c r="AC13" s="736" t="s">
        <v>57</v>
      </c>
      <c r="AD13" s="2229"/>
      <c r="AG13" s="712"/>
    </row>
    <row r="14" spans="1:33" s="6" customFormat="1" ht="16.5" customHeight="1">
      <c r="A14" s="2091"/>
      <c r="B14" s="97" t="s">
        <v>58</v>
      </c>
      <c r="C14" s="1476">
        <v>0</v>
      </c>
      <c r="D14" s="1477">
        <v>0</v>
      </c>
      <c r="E14" s="1488">
        <f t="shared" si="10"/>
        <v>0</v>
      </c>
      <c r="F14" s="1478">
        <v>1</v>
      </c>
      <c r="G14" s="1479">
        <v>1</v>
      </c>
      <c r="H14" s="1457">
        <f t="shared" si="11"/>
        <v>2</v>
      </c>
      <c r="I14" s="1478">
        <v>1</v>
      </c>
      <c r="J14" s="1479">
        <v>0</v>
      </c>
      <c r="K14" s="1457">
        <f t="shared" si="12"/>
        <v>1</v>
      </c>
      <c r="L14" s="1478">
        <v>2</v>
      </c>
      <c r="M14" s="1479">
        <v>3</v>
      </c>
      <c r="N14" s="1488">
        <f t="shared" si="13"/>
        <v>5</v>
      </c>
      <c r="O14" s="1480">
        <v>0</v>
      </c>
      <c r="P14" s="1477">
        <v>0</v>
      </c>
      <c r="Q14" s="1457">
        <f t="shared" si="14"/>
        <v>0</v>
      </c>
      <c r="R14" s="1480">
        <v>0</v>
      </c>
      <c r="S14" s="1477">
        <v>0</v>
      </c>
      <c r="T14" s="1488">
        <f t="shared" si="15"/>
        <v>0</v>
      </c>
      <c r="U14" s="1480">
        <v>0</v>
      </c>
      <c r="V14" s="1477">
        <v>0</v>
      </c>
      <c r="W14" s="1457">
        <f t="shared" si="16"/>
        <v>0</v>
      </c>
      <c r="X14" s="1481">
        <f t="shared" si="17"/>
        <v>4</v>
      </c>
      <c r="Y14" s="1482">
        <f t="shared" si="17"/>
        <v>4</v>
      </c>
      <c r="Z14" s="1483">
        <f t="shared" si="8"/>
        <v>8</v>
      </c>
      <c r="AA14" s="1484"/>
      <c r="AB14" s="1484">
        <v>5</v>
      </c>
      <c r="AC14" s="98" t="s">
        <v>58</v>
      </c>
      <c r="AD14" s="2229"/>
    </row>
    <row r="15" spans="1:33" s="6" customFormat="1" ht="16.5" customHeight="1">
      <c r="A15" s="1980"/>
      <c r="B15" s="663" t="s">
        <v>11</v>
      </c>
      <c r="C15" s="1476">
        <f>SUM(C11:C14)</f>
        <v>4</v>
      </c>
      <c r="D15" s="1477">
        <f>SUM(D11:D14)</f>
        <v>2</v>
      </c>
      <c r="E15" s="1486">
        <f t="shared" ref="E15:E22" si="18">SUM(C15:D15)</f>
        <v>6</v>
      </c>
      <c r="F15" s="1476">
        <f>SUM(F11:F14)</f>
        <v>2</v>
      </c>
      <c r="G15" s="1477">
        <f>SUM(G11:G14)</f>
        <v>1</v>
      </c>
      <c r="H15" s="1486">
        <f t="shared" ref="H15:H22" si="19">SUM(F15:G15)</f>
        <v>3</v>
      </c>
      <c r="I15" s="1476">
        <f>SUM(I11:I14)</f>
        <v>2</v>
      </c>
      <c r="J15" s="1477">
        <f>SUM(J11:J14)</f>
        <v>0</v>
      </c>
      <c r="K15" s="1486">
        <f>SUM(I15:J15)</f>
        <v>2</v>
      </c>
      <c r="L15" s="1476">
        <f>SUM(L11:L14)</f>
        <v>2</v>
      </c>
      <c r="M15" s="1477">
        <f>SUM(M11:M14)</f>
        <v>4</v>
      </c>
      <c r="N15" s="1486">
        <f>SUM(L15:M15)</f>
        <v>6</v>
      </c>
      <c r="O15" s="1476">
        <f>SUM(O11:O14)</f>
        <v>0</v>
      </c>
      <c r="P15" s="1477">
        <f>SUM(P11:P14)</f>
        <v>1</v>
      </c>
      <c r="Q15" s="1486">
        <f>SUM(O15:P15)</f>
        <v>1</v>
      </c>
      <c r="R15" s="1476">
        <f>SUM(R11:R14)</f>
        <v>0</v>
      </c>
      <c r="S15" s="1477">
        <f>SUM(S11:S14)</f>
        <v>1</v>
      </c>
      <c r="T15" s="1486">
        <f>SUM(R15:S15)</f>
        <v>1</v>
      </c>
      <c r="U15" s="1476">
        <f>SUM(U11:U14)</f>
        <v>0</v>
      </c>
      <c r="V15" s="1477">
        <f>SUM(V11:V14)</f>
        <v>0</v>
      </c>
      <c r="W15" s="1486">
        <f>SUM(U15:V15)</f>
        <v>0</v>
      </c>
      <c r="X15" s="1481">
        <f t="shared" si="7"/>
        <v>10</v>
      </c>
      <c r="Y15" s="1482">
        <f t="shared" si="7"/>
        <v>9</v>
      </c>
      <c r="Z15" s="1483">
        <f t="shared" si="8"/>
        <v>19</v>
      </c>
      <c r="AA15" s="1483">
        <f t="shared" ref="AA15:AB15" si="20">SUM(AA11:AA14)</f>
        <v>0</v>
      </c>
      <c r="AB15" s="1483">
        <f t="shared" si="20"/>
        <v>7</v>
      </c>
      <c r="AC15" s="105" t="s">
        <v>11</v>
      </c>
      <c r="AD15" s="2237"/>
    </row>
    <row r="16" spans="1:33" s="6" customFormat="1" ht="16.5" customHeight="1">
      <c r="A16" s="2136" t="s">
        <v>247</v>
      </c>
      <c r="B16" s="96" t="s">
        <v>56</v>
      </c>
      <c r="C16" s="1460">
        <v>0</v>
      </c>
      <c r="D16" s="1475">
        <v>0</v>
      </c>
      <c r="E16" s="1489">
        <f t="shared" si="18"/>
        <v>0</v>
      </c>
      <c r="F16" s="1471">
        <v>2</v>
      </c>
      <c r="G16" s="1472">
        <v>4</v>
      </c>
      <c r="H16" s="1489">
        <f t="shared" si="19"/>
        <v>6</v>
      </c>
      <c r="I16" s="1471">
        <v>1</v>
      </c>
      <c r="J16" s="1472">
        <v>7</v>
      </c>
      <c r="K16" s="1489">
        <f>SUM(I16:J16)</f>
        <v>8</v>
      </c>
      <c r="L16" s="1471">
        <v>5</v>
      </c>
      <c r="M16" s="1472">
        <v>2</v>
      </c>
      <c r="N16" s="1490">
        <f>SUM(L16:M16)</f>
        <v>7</v>
      </c>
      <c r="O16" s="1471">
        <v>2</v>
      </c>
      <c r="P16" s="1472">
        <v>1</v>
      </c>
      <c r="Q16" s="1489">
        <f>SUM(O16:P16)</f>
        <v>3</v>
      </c>
      <c r="R16" s="1471">
        <v>1</v>
      </c>
      <c r="S16" s="1472">
        <v>2</v>
      </c>
      <c r="T16" s="1489">
        <f>SUM(R16:S16)</f>
        <v>3</v>
      </c>
      <c r="U16" s="1471">
        <v>4</v>
      </c>
      <c r="V16" s="1472">
        <v>8</v>
      </c>
      <c r="W16" s="1489">
        <f>SUM(U16:V16)</f>
        <v>12</v>
      </c>
      <c r="X16" s="1474">
        <f>SUM(C16,F16,I16,L16,O16,R16,U16)</f>
        <v>15</v>
      </c>
      <c r="Y16" s="1475">
        <f>SUM(D16,G16,J16,M16,P16,S16,V16)</f>
        <v>24</v>
      </c>
      <c r="Z16" s="1462">
        <f>SUM(X16:Y16)</f>
        <v>39</v>
      </c>
      <c r="AA16" s="1463">
        <v>2</v>
      </c>
      <c r="AB16" s="1463">
        <v>1</v>
      </c>
      <c r="AC16" s="736" t="s">
        <v>56</v>
      </c>
      <c r="AD16" s="2238" t="s">
        <v>247</v>
      </c>
    </row>
    <row r="17" spans="1:30" s="6" customFormat="1" ht="16.5" customHeight="1">
      <c r="A17" s="2091"/>
      <c r="B17" s="96" t="s">
        <v>57</v>
      </c>
      <c r="C17" s="1460">
        <v>0</v>
      </c>
      <c r="D17" s="1475">
        <v>0</v>
      </c>
      <c r="E17" s="1489">
        <f t="shared" si="18"/>
        <v>0</v>
      </c>
      <c r="F17" s="1471">
        <v>4</v>
      </c>
      <c r="G17" s="1472">
        <v>0</v>
      </c>
      <c r="H17" s="1489">
        <f t="shared" si="19"/>
        <v>4</v>
      </c>
      <c r="I17" s="1471">
        <v>7</v>
      </c>
      <c r="J17" s="1472">
        <v>4</v>
      </c>
      <c r="K17" s="1489">
        <f>SUM(I17:J17)</f>
        <v>11</v>
      </c>
      <c r="L17" s="1471">
        <v>4</v>
      </c>
      <c r="M17" s="1472">
        <v>3</v>
      </c>
      <c r="N17" s="1489">
        <f>SUM(L17:M17)</f>
        <v>7</v>
      </c>
      <c r="O17" s="1473">
        <v>0</v>
      </c>
      <c r="P17" s="1470">
        <v>0</v>
      </c>
      <c r="Q17" s="1489">
        <f>SUM(O17:P17)</f>
        <v>0</v>
      </c>
      <c r="R17" s="1473">
        <v>0</v>
      </c>
      <c r="S17" s="1470">
        <v>0</v>
      </c>
      <c r="T17" s="1489">
        <f>SUM(R17:S17)</f>
        <v>0</v>
      </c>
      <c r="U17" s="1473">
        <v>0</v>
      </c>
      <c r="V17" s="1470">
        <v>0</v>
      </c>
      <c r="W17" s="1489">
        <f>SUM(U17:V17)</f>
        <v>0</v>
      </c>
      <c r="X17" s="1474">
        <f t="shared" si="7"/>
        <v>15</v>
      </c>
      <c r="Y17" s="1475">
        <f t="shared" si="7"/>
        <v>7</v>
      </c>
      <c r="Z17" s="1462">
        <f t="shared" si="8"/>
        <v>22</v>
      </c>
      <c r="AA17" s="1463">
        <v>1</v>
      </c>
      <c r="AB17" s="1463">
        <v>3</v>
      </c>
      <c r="AC17" s="736" t="s">
        <v>57</v>
      </c>
      <c r="AD17" s="2229"/>
    </row>
    <row r="18" spans="1:30" s="6" customFormat="1" ht="16.5" customHeight="1">
      <c r="A18" s="2091"/>
      <c r="B18" s="97" t="s">
        <v>58</v>
      </c>
      <c r="C18" s="1491">
        <v>0</v>
      </c>
      <c r="D18" s="1482">
        <v>0</v>
      </c>
      <c r="E18" s="1492">
        <f t="shared" si="18"/>
        <v>0</v>
      </c>
      <c r="F18" s="1478">
        <v>4</v>
      </c>
      <c r="G18" s="1479">
        <v>4</v>
      </c>
      <c r="H18" s="1492">
        <f t="shared" si="19"/>
        <v>8</v>
      </c>
      <c r="I18" s="1478">
        <v>7</v>
      </c>
      <c r="J18" s="1479">
        <v>3</v>
      </c>
      <c r="K18" s="1492">
        <f>SUM(I18:J18)</f>
        <v>10</v>
      </c>
      <c r="L18" s="1478">
        <v>5</v>
      </c>
      <c r="M18" s="1479">
        <v>3</v>
      </c>
      <c r="N18" s="1492">
        <f>SUM(L18:M18)</f>
        <v>8</v>
      </c>
      <c r="O18" s="1480">
        <v>0</v>
      </c>
      <c r="P18" s="1477">
        <v>0</v>
      </c>
      <c r="Q18" s="1492">
        <f>SUM(O18:P18)</f>
        <v>0</v>
      </c>
      <c r="R18" s="1480">
        <v>0</v>
      </c>
      <c r="S18" s="1477">
        <v>0</v>
      </c>
      <c r="T18" s="1492">
        <f>SUM(R18:S18)</f>
        <v>0</v>
      </c>
      <c r="U18" s="1480">
        <v>0</v>
      </c>
      <c r="V18" s="1477">
        <v>0</v>
      </c>
      <c r="W18" s="1492">
        <f>SUM(U18:V18)</f>
        <v>0</v>
      </c>
      <c r="X18" s="1481">
        <f t="shared" si="7"/>
        <v>16</v>
      </c>
      <c r="Y18" s="1482">
        <f t="shared" si="7"/>
        <v>10</v>
      </c>
      <c r="Z18" s="1483">
        <f t="shared" si="8"/>
        <v>26</v>
      </c>
      <c r="AA18" s="1484">
        <v>5</v>
      </c>
      <c r="AB18" s="1484">
        <v>7</v>
      </c>
      <c r="AC18" s="98" t="s">
        <v>58</v>
      </c>
      <c r="AD18" s="2229"/>
    </row>
    <row r="19" spans="1:30" s="6" customFormat="1" ht="16.5" customHeight="1">
      <c r="A19" s="1980"/>
      <c r="B19" s="663" t="s">
        <v>11</v>
      </c>
      <c r="C19" s="1491">
        <f>SUM(C16:C18)</f>
        <v>0</v>
      </c>
      <c r="D19" s="1482">
        <f>SUM(D16:D18)</f>
        <v>0</v>
      </c>
      <c r="E19" s="1492">
        <f t="shared" si="18"/>
        <v>0</v>
      </c>
      <c r="F19" s="1481">
        <f t="shared" ref="F19:V19" si="21">SUM(F16:F18)</f>
        <v>10</v>
      </c>
      <c r="G19" s="1482">
        <f t="shared" si="21"/>
        <v>8</v>
      </c>
      <c r="H19" s="1492">
        <f t="shared" si="19"/>
        <v>18</v>
      </c>
      <c r="I19" s="1481">
        <f>SUM(I16:I18)</f>
        <v>15</v>
      </c>
      <c r="J19" s="1482">
        <f t="shared" si="21"/>
        <v>14</v>
      </c>
      <c r="K19" s="1492">
        <f t="shared" ref="K19" si="22">SUM(I19:J19)</f>
        <v>29</v>
      </c>
      <c r="L19" s="1481">
        <f>SUM(L16:L18)</f>
        <v>14</v>
      </c>
      <c r="M19" s="1482">
        <f t="shared" si="21"/>
        <v>8</v>
      </c>
      <c r="N19" s="1493">
        <f t="shared" ref="N19" si="23">SUM(L19:M19)</f>
        <v>22</v>
      </c>
      <c r="O19" s="1481">
        <f t="shared" si="21"/>
        <v>2</v>
      </c>
      <c r="P19" s="1482">
        <f t="shared" si="21"/>
        <v>1</v>
      </c>
      <c r="Q19" s="1492">
        <f t="shared" ref="Q19" si="24">SUM(O19:P19)</f>
        <v>3</v>
      </c>
      <c r="R19" s="1481">
        <f t="shared" si="21"/>
        <v>1</v>
      </c>
      <c r="S19" s="1482">
        <f t="shared" si="21"/>
        <v>2</v>
      </c>
      <c r="T19" s="1492">
        <f t="shared" ref="T19" si="25">SUM(R19:S19)</f>
        <v>3</v>
      </c>
      <c r="U19" s="1481">
        <f t="shared" si="21"/>
        <v>4</v>
      </c>
      <c r="V19" s="1482">
        <f t="shared" si="21"/>
        <v>8</v>
      </c>
      <c r="W19" s="1492">
        <f t="shared" ref="W19" si="26">SUM(U19:V19)</f>
        <v>12</v>
      </c>
      <c r="X19" s="1481">
        <f t="shared" si="7"/>
        <v>46</v>
      </c>
      <c r="Y19" s="1482">
        <f t="shared" si="7"/>
        <v>41</v>
      </c>
      <c r="Z19" s="1483">
        <f t="shared" si="8"/>
        <v>87</v>
      </c>
      <c r="AA19" s="1483">
        <f t="shared" ref="AA19:AB19" si="27">SUM(AA16:AA18)</f>
        <v>8</v>
      </c>
      <c r="AB19" s="1483">
        <f t="shared" si="27"/>
        <v>11</v>
      </c>
      <c r="AC19" s="105" t="s">
        <v>11</v>
      </c>
      <c r="AD19" s="2237"/>
    </row>
    <row r="20" spans="1:30" s="6" customFormat="1" ht="16.5" customHeight="1">
      <c r="A20" s="2136" t="s">
        <v>248</v>
      </c>
      <c r="B20" s="96" t="s">
        <v>56</v>
      </c>
      <c r="C20" s="1460">
        <v>0</v>
      </c>
      <c r="D20" s="1475">
        <v>0</v>
      </c>
      <c r="E20" s="1489">
        <f t="shared" si="18"/>
        <v>0</v>
      </c>
      <c r="F20" s="1494">
        <v>12</v>
      </c>
      <c r="G20" s="1495">
        <v>4</v>
      </c>
      <c r="H20" s="1496">
        <f t="shared" si="19"/>
        <v>16</v>
      </c>
      <c r="I20" s="1494">
        <v>23</v>
      </c>
      <c r="J20" s="1495">
        <v>6</v>
      </c>
      <c r="K20" s="1497">
        <f>SUM(I20:J20)</f>
        <v>29</v>
      </c>
      <c r="L20" s="1494">
        <v>17</v>
      </c>
      <c r="M20" s="1495">
        <v>6</v>
      </c>
      <c r="N20" s="1497">
        <f>SUM(L20:M20)</f>
        <v>23</v>
      </c>
      <c r="O20" s="1494">
        <v>8</v>
      </c>
      <c r="P20" s="1495">
        <v>3</v>
      </c>
      <c r="Q20" s="1497">
        <f>SUM(O20:P20)</f>
        <v>11</v>
      </c>
      <c r="R20" s="1494">
        <v>17</v>
      </c>
      <c r="S20" s="1495">
        <v>3</v>
      </c>
      <c r="T20" s="1497">
        <f>SUM(R20:S20)</f>
        <v>20</v>
      </c>
      <c r="U20" s="1494">
        <v>11</v>
      </c>
      <c r="V20" s="1495">
        <v>7</v>
      </c>
      <c r="W20" s="1497">
        <f>SUM(U20:V20)</f>
        <v>18</v>
      </c>
      <c r="X20" s="1474">
        <f t="shared" si="7"/>
        <v>88</v>
      </c>
      <c r="Y20" s="1475">
        <f t="shared" si="7"/>
        <v>29</v>
      </c>
      <c r="Z20" s="1462">
        <f t="shared" si="8"/>
        <v>117</v>
      </c>
      <c r="AA20" s="1463"/>
      <c r="AB20" s="1463">
        <v>0</v>
      </c>
      <c r="AC20" s="736" t="s">
        <v>56</v>
      </c>
      <c r="AD20" s="2238" t="s">
        <v>248</v>
      </c>
    </row>
    <row r="21" spans="1:30" s="6" customFormat="1" ht="16.5" customHeight="1">
      <c r="A21" s="2091"/>
      <c r="B21" s="96" t="s">
        <v>57</v>
      </c>
      <c r="C21" s="1460">
        <v>0</v>
      </c>
      <c r="D21" s="1475">
        <v>0</v>
      </c>
      <c r="E21" s="1489">
        <f t="shared" si="18"/>
        <v>0</v>
      </c>
      <c r="F21" s="1494">
        <v>23</v>
      </c>
      <c r="G21" s="1498">
        <v>4</v>
      </c>
      <c r="H21" s="1499">
        <f t="shared" si="19"/>
        <v>27</v>
      </c>
      <c r="I21" s="1494">
        <v>24</v>
      </c>
      <c r="J21" s="1498">
        <v>18</v>
      </c>
      <c r="K21" s="1497">
        <f>SUM(I21:J21)</f>
        <v>42</v>
      </c>
      <c r="L21" s="1494">
        <v>31</v>
      </c>
      <c r="M21" s="1498">
        <v>6</v>
      </c>
      <c r="N21" s="1497">
        <f>SUM(L21:M21)</f>
        <v>37</v>
      </c>
      <c r="O21" s="1494">
        <v>0</v>
      </c>
      <c r="P21" s="1498">
        <v>0</v>
      </c>
      <c r="Q21" s="1497">
        <f>SUM(O21:P21)</f>
        <v>0</v>
      </c>
      <c r="R21" s="1494">
        <v>0</v>
      </c>
      <c r="S21" s="1498">
        <v>0</v>
      </c>
      <c r="T21" s="1497">
        <f>SUM(R21:S21)</f>
        <v>0</v>
      </c>
      <c r="U21" s="1494">
        <v>0</v>
      </c>
      <c r="V21" s="1498">
        <v>0</v>
      </c>
      <c r="W21" s="1497">
        <f>SUM(U21:V21)</f>
        <v>0</v>
      </c>
      <c r="X21" s="1474">
        <f t="shared" si="7"/>
        <v>78</v>
      </c>
      <c r="Y21" s="1475">
        <f t="shared" si="7"/>
        <v>28</v>
      </c>
      <c r="Z21" s="1462">
        <f t="shared" si="8"/>
        <v>106</v>
      </c>
      <c r="AA21" s="1463"/>
      <c r="AB21" s="1463">
        <v>16</v>
      </c>
      <c r="AC21" s="736" t="s">
        <v>57</v>
      </c>
      <c r="AD21" s="2229"/>
    </row>
    <row r="22" spans="1:30" s="6" customFormat="1" ht="16.5" customHeight="1">
      <c r="A22" s="2091"/>
      <c r="B22" s="97" t="s">
        <v>58</v>
      </c>
      <c r="C22" s="1491">
        <v>0</v>
      </c>
      <c r="D22" s="1482">
        <v>0</v>
      </c>
      <c r="E22" s="1492">
        <f t="shared" si="18"/>
        <v>0</v>
      </c>
      <c r="F22" s="1500">
        <v>30</v>
      </c>
      <c r="G22" s="1501">
        <v>14</v>
      </c>
      <c r="H22" s="1502">
        <f t="shared" si="19"/>
        <v>44</v>
      </c>
      <c r="I22" s="1500">
        <v>21</v>
      </c>
      <c r="J22" s="1501">
        <v>15</v>
      </c>
      <c r="K22" s="1503">
        <f>SUM(I22:J22)</f>
        <v>36</v>
      </c>
      <c r="L22" s="1500">
        <v>25</v>
      </c>
      <c r="M22" s="1501">
        <v>18</v>
      </c>
      <c r="N22" s="1503">
        <f>SUM(L22:M22)</f>
        <v>43</v>
      </c>
      <c r="O22" s="1500">
        <v>0</v>
      </c>
      <c r="P22" s="1501">
        <v>0</v>
      </c>
      <c r="Q22" s="1503">
        <f>SUM(O22:P22)</f>
        <v>0</v>
      </c>
      <c r="R22" s="1500">
        <v>0</v>
      </c>
      <c r="S22" s="1501">
        <v>0</v>
      </c>
      <c r="T22" s="1503">
        <f>SUM(R22:S22)</f>
        <v>0</v>
      </c>
      <c r="U22" s="1500">
        <v>0</v>
      </c>
      <c r="V22" s="1501">
        <v>0</v>
      </c>
      <c r="W22" s="1503">
        <f>SUM(U22:V22)</f>
        <v>0</v>
      </c>
      <c r="X22" s="1481">
        <f t="shared" ref="X22:Y51" si="28">SUM(C22,F22,I22,L22,O22,R22,U22)</f>
        <v>76</v>
      </c>
      <c r="Y22" s="1482">
        <f t="shared" si="28"/>
        <v>47</v>
      </c>
      <c r="Z22" s="1483">
        <f t="shared" si="8"/>
        <v>123</v>
      </c>
      <c r="AA22" s="1484"/>
      <c r="AB22" s="1484">
        <v>24</v>
      </c>
      <c r="AC22" s="98" t="s">
        <v>58</v>
      </c>
      <c r="AD22" s="2229"/>
    </row>
    <row r="23" spans="1:30" s="6" customFormat="1" ht="16.5" customHeight="1">
      <c r="A23" s="1980"/>
      <c r="B23" s="663" t="s">
        <v>11</v>
      </c>
      <c r="C23" s="1491">
        <f>SUM(C20:C22)</f>
        <v>0</v>
      </c>
      <c r="D23" s="1482">
        <f t="shared" ref="D23" si="29">SUM(D20:D22)</f>
        <v>0</v>
      </c>
      <c r="E23" s="1492">
        <f t="shared" ref="E23" si="30">SUM(C23:D23)</f>
        <v>0</v>
      </c>
      <c r="F23" s="1504">
        <f t="shared" ref="F23:W23" si="31">SUM(F20:F22)</f>
        <v>65</v>
      </c>
      <c r="G23" s="1505">
        <f t="shared" si="31"/>
        <v>22</v>
      </c>
      <c r="H23" s="1502">
        <f t="shared" si="31"/>
        <v>87</v>
      </c>
      <c r="I23" s="1504">
        <f t="shared" si="31"/>
        <v>68</v>
      </c>
      <c r="J23" s="1505">
        <f t="shared" si="31"/>
        <v>39</v>
      </c>
      <c r="K23" s="1503">
        <f t="shared" si="31"/>
        <v>107</v>
      </c>
      <c r="L23" s="1504">
        <f t="shared" si="31"/>
        <v>73</v>
      </c>
      <c r="M23" s="1505">
        <f t="shared" si="31"/>
        <v>30</v>
      </c>
      <c r="N23" s="1503">
        <f t="shared" si="31"/>
        <v>103</v>
      </c>
      <c r="O23" s="1504">
        <f t="shared" si="31"/>
        <v>8</v>
      </c>
      <c r="P23" s="1505">
        <f t="shared" si="31"/>
        <v>3</v>
      </c>
      <c r="Q23" s="1503">
        <f t="shared" si="31"/>
        <v>11</v>
      </c>
      <c r="R23" s="1504">
        <f t="shared" si="31"/>
        <v>17</v>
      </c>
      <c r="S23" s="1505">
        <f t="shared" si="31"/>
        <v>3</v>
      </c>
      <c r="T23" s="1503">
        <f t="shared" si="31"/>
        <v>20</v>
      </c>
      <c r="U23" s="1504">
        <f t="shared" si="31"/>
        <v>11</v>
      </c>
      <c r="V23" s="1505">
        <f t="shared" si="31"/>
        <v>7</v>
      </c>
      <c r="W23" s="1503">
        <f t="shared" si="31"/>
        <v>18</v>
      </c>
      <c r="X23" s="1481">
        <f t="shared" si="28"/>
        <v>242</v>
      </c>
      <c r="Y23" s="1482">
        <f t="shared" si="28"/>
        <v>104</v>
      </c>
      <c r="Z23" s="1483">
        <f t="shared" si="8"/>
        <v>346</v>
      </c>
      <c r="AA23" s="1483">
        <f t="shared" ref="AA23:AB23" si="32">SUM(AA20:AA22)</f>
        <v>0</v>
      </c>
      <c r="AB23" s="1483">
        <f t="shared" si="32"/>
        <v>40</v>
      </c>
      <c r="AC23" s="105" t="s">
        <v>11</v>
      </c>
      <c r="AD23" s="2237"/>
    </row>
    <row r="24" spans="1:30" s="6" customFormat="1" ht="16.5" customHeight="1">
      <c r="A24" s="2136" t="s">
        <v>249</v>
      </c>
      <c r="B24" s="96" t="s">
        <v>56</v>
      </c>
      <c r="C24" s="1460">
        <v>0</v>
      </c>
      <c r="D24" s="1475">
        <v>0</v>
      </c>
      <c r="E24" s="1489">
        <f>SUM(C24:D24)</f>
        <v>0</v>
      </c>
      <c r="F24" s="1494">
        <v>7</v>
      </c>
      <c r="G24" s="1498">
        <v>1</v>
      </c>
      <c r="H24" s="1499">
        <f>SUM(F24:G24)</f>
        <v>8</v>
      </c>
      <c r="I24" s="1494">
        <v>7</v>
      </c>
      <c r="J24" s="1498">
        <v>4</v>
      </c>
      <c r="K24" s="1497">
        <f>SUM(I24:J24)</f>
        <v>11</v>
      </c>
      <c r="L24" s="1494">
        <v>10</v>
      </c>
      <c r="M24" s="1498">
        <v>0</v>
      </c>
      <c r="N24" s="1497">
        <f>SUM(L24:M24)</f>
        <v>10</v>
      </c>
      <c r="O24" s="1494">
        <v>5</v>
      </c>
      <c r="P24" s="1498">
        <v>2</v>
      </c>
      <c r="Q24" s="1497">
        <f>SUM(O24:P24)</f>
        <v>7</v>
      </c>
      <c r="R24" s="1494">
        <v>8</v>
      </c>
      <c r="S24" s="1498">
        <v>1</v>
      </c>
      <c r="T24" s="1497">
        <f>SUM(R24:S24)</f>
        <v>9</v>
      </c>
      <c r="U24" s="1494">
        <v>9</v>
      </c>
      <c r="V24" s="1498">
        <v>2</v>
      </c>
      <c r="W24" s="1497">
        <f>SUM(U24:V24)</f>
        <v>11</v>
      </c>
      <c r="X24" s="1474">
        <f t="shared" si="28"/>
        <v>46</v>
      </c>
      <c r="Y24" s="1475">
        <f t="shared" si="28"/>
        <v>10</v>
      </c>
      <c r="Z24" s="1462">
        <f t="shared" si="8"/>
        <v>56</v>
      </c>
      <c r="AA24" s="1463">
        <v>16</v>
      </c>
      <c r="AB24" s="1463"/>
      <c r="AC24" s="736" t="s">
        <v>56</v>
      </c>
      <c r="AD24" s="2238" t="s">
        <v>249</v>
      </c>
    </row>
    <row r="25" spans="1:30" s="6" customFormat="1" ht="16.5" customHeight="1">
      <c r="A25" s="2091"/>
      <c r="B25" s="96" t="s">
        <v>57</v>
      </c>
      <c r="C25" s="1460">
        <v>0</v>
      </c>
      <c r="D25" s="1475">
        <v>0</v>
      </c>
      <c r="E25" s="1489">
        <f>SUM(C25:D25)</f>
        <v>0</v>
      </c>
      <c r="F25" s="1494">
        <v>10</v>
      </c>
      <c r="G25" s="1498">
        <v>5</v>
      </c>
      <c r="H25" s="1499">
        <f>SUM(F25:G25)</f>
        <v>15</v>
      </c>
      <c r="I25" s="1494">
        <v>13</v>
      </c>
      <c r="J25" s="1498">
        <v>10</v>
      </c>
      <c r="K25" s="1497">
        <f>SUM(I25:J25)</f>
        <v>23</v>
      </c>
      <c r="L25" s="1494">
        <v>16</v>
      </c>
      <c r="M25" s="1498">
        <v>15</v>
      </c>
      <c r="N25" s="1497">
        <f>SUM(L25:M25)</f>
        <v>31</v>
      </c>
      <c r="O25" s="1494">
        <v>0</v>
      </c>
      <c r="P25" s="1498">
        <v>0</v>
      </c>
      <c r="Q25" s="1497">
        <f>SUM(O25:P25)</f>
        <v>0</v>
      </c>
      <c r="R25" s="1494">
        <v>0</v>
      </c>
      <c r="S25" s="1498">
        <v>0</v>
      </c>
      <c r="T25" s="1497">
        <f>SUM(R25:S25)</f>
        <v>0</v>
      </c>
      <c r="U25" s="1494">
        <v>0</v>
      </c>
      <c r="V25" s="1498">
        <v>0</v>
      </c>
      <c r="W25" s="1497">
        <f>SUM(U25:V25)</f>
        <v>0</v>
      </c>
      <c r="X25" s="1474">
        <f t="shared" si="28"/>
        <v>39</v>
      </c>
      <c r="Y25" s="1475">
        <f t="shared" si="28"/>
        <v>30</v>
      </c>
      <c r="Z25" s="1462">
        <f t="shared" si="8"/>
        <v>69</v>
      </c>
      <c r="AA25" s="1463">
        <v>11</v>
      </c>
      <c r="AB25" s="1463"/>
      <c r="AC25" s="736" t="s">
        <v>57</v>
      </c>
      <c r="AD25" s="2229"/>
    </row>
    <row r="26" spans="1:30" s="6" customFormat="1" ht="16.5" customHeight="1">
      <c r="A26" s="2091"/>
      <c r="B26" s="97" t="s">
        <v>250</v>
      </c>
      <c r="C26" s="1491">
        <v>0</v>
      </c>
      <c r="D26" s="1482">
        <v>0</v>
      </c>
      <c r="E26" s="1492">
        <f>SUM(C26:D26)</f>
        <v>0</v>
      </c>
      <c r="F26" s="1506">
        <v>34</v>
      </c>
      <c r="G26" s="1501">
        <v>15</v>
      </c>
      <c r="H26" s="1502">
        <f>SUM(F26:G26)</f>
        <v>49</v>
      </c>
      <c r="I26" s="1506">
        <v>31</v>
      </c>
      <c r="J26" s="1501">
        <v>17</v>
      </c>
      <c r="K26" s="1503">
        <f>SUM(I26:J26)</f>
        <v>48</v>
      </c>
      <c r="L26" s="1506">
        <v>22</v>
      </c>
      <c r="M26" s="1501">
        <v>12</v>
      </c>
      <c r="N26" s="1503">
        <f>SUM(L26:M26)</f>
        <v>34</v>
      </c>
      <c r="O26" s="1500">
        <v>0</v>
      </c>
      <c r="P26" s="1501">
        <v>0</v>
      </c>
      <c r="Q26" s="1503">
        <f>SUM(O26:P26)</f>
        <v>0</v>
      </c>
      <c r="R26" s="1500">
        <v>0</v>
      </c>
      <c r="S26" s="1501">
        <v>0</v>
      </c>
      <c r="T26" s="1503">
        <f>SUM(R26:S26)</f>
        <v>0</v>
      </c>
      <c r="U26" s="1500">
        <v>0</v>
      </c>
      <c r="V26" s="1501">
        <v>0</v>
      </c>
      <c r="W26" s="1503">
        <f>SUM(U26:V26)</f>
        <v>0</v>
      </c>
      <c r="X26" s="1481">
        <f t="shared" si="28"/>
        <v>87</v>
      </c>
      <c r="Y26" s="1482">
        <f t="shared" si="28"/>
        <v>44</v>
      </c>
      <c r="Z26" s="1483">
        <f t="shared" si="8"/>
        <v>131</v>
      </c>
      <c r="AA26" s="1484">
        <v>6</v>
      </c>
      <c r="AB26" s="1484"/>
      <c r="AC26" s="99" t="s">
        <v>251</v>
      </c>
      <c r="AD26" s="2229"/>
    </row>
    <row r="27" spans="1:30" s="6" customFormat="1" ht="16.5" customHeight="1">
      <c r="A27" s="1980"/>
      <c r="B27" s="663" t="s">
        <v>11</v>
      </c>
      <c r="C27" s="1491">
        <f>SUM(C24:C26)</f>
        <v>0</v>
      </c>
      <c r="D27" s="1482">
        <f t="shared" ref="D27" si="33">SUM(D24:D26)</f>
        <v>0</v>
      </c>
      <c r="E27" s="1492">
        <f t="shared" ref="E27" si="34">SUM(C27:D27)</f>
        <v>0</v>
      </c>
      <c r="F27" s="1507">
        <f t="shared" ref="F27:W27" si="35">SUM(F24:F26)</f>
        <v>51</v>
      </c>
      <c r="G27" s="1508">
        <f t="shared" si="35"/>
        <v>21</v>
      </c>
      <c r="H27" s="1509">
        <f t="shared" si="35"/>
        <v>72</v>
      </c>
      <c r="I27" s="1507">
        <f t="shared" si="35"/>
        <v>51</v>
      </c>
      <c r="J27" s="1508">
        <f t="shared" si="35"/>
        <v>31</v>
      </c>
      <c r="K27" s="1510">
        <f t="shared" si="35"/>
        <v>82</v>
      </c>
      <c r="L27" s="1507">
        <f t="shared" si="35"/>
        <v>48</v>
      </c>
      <c r="M27" s="1508">
        <f t="shared" si="35"/>
        <v>27</v>
      </c>
      <c r="N27" s="1510">
        <f t="shared" si="35"/>
        <v>75</v>
      </c>
      <c r="O27" s="1507">
        <f t="shared" si="35"/>
        <v>5</v>
      </c>
      <c r="P27" s="1508">
        <f t="shared" si="35"/>
        <v>2</v>
      </c>
      <c r="Q27" s="1510">
        <f t="shared" si="35"/>
        <v>7</v>
      </c>
      <c r="R27" s="1507">
        <f t="shared" si="35"/>
        <v>8</v>
      </c>
      <c r="S27" s="1508">
        <f t="shared" si="35"/>
        <v>1</v>
      </c>
      <c r="T27" s="1510">
        <f t="shared" si="35"/>
        <v>9</v>
      </c>
      <c r="U27" s="1507">
        <f t="shared" si="35"/>
        <v>9</v>
      </c>
      <c r="V27" s="1508">
        <f t="shared" si="35"/>
        <v>2</v>
      </c>
      <c r="W27" s="1510">
        <f t="shared" si="35"/>
        <v>11</v>
      </c>
      <c r="X27" s="1481">
        <f t="shared" si="28"/>
        <v>172</v>
      </c>
      <c r="Y27" s="1482">
        <f t="shared" si="28"/>
        <v>84</v>
      </c>
      <c r="Z27" s="1483">
        <f t="shared" si="8"/>
        <v>256</v>
      </c>
      <c r="AA27" s="1483">
        <f t="shared" ref="AA27:AB27" si="36">SUM(AA24:AA26)</f>
        <v>33</v>
      </c>
      <c r="AB27" s="1483">
        <f t="shared" si="36"/>
        <v>0</v>
      </c>
      <c r="AC27" s="105" t="s">
        <v>11</v>
      </c>
      <c r="AD27" s="2237"/>
    </row>
    <row r="28" spans="1:30" s="101" customFormat="1" ht="16.5" customHeight="1">
      <c r="A28" s="2231" t="s">
        <v>252</v>
      </c>
      <c r="B28" s="100" t="s">
        <v>56</v>
      </c>
      <c r="C28" s="1511">
        <v>0</v>
      </c>
      <c r="D28" s="1512">
        <v>0</v>
      </c>
      <c r="E28" s="1513">
        <f>SUM(C28:D28)</f>
        <v>0</v>
      </c>
      <c r="F28" s="1494">
        <v>12</v>
      </c>
      <c r="G28" s="1498">
        <v>0</v>
      </c>
      <c r="H28" s="1499">
        <f>SUM(F28:G28)</f>
        <v>12</v>
      </c>
      <c r="I28" s="1494">
        <v>7</v>
      </c>
      <c r="J28" s="1498">
        <v>2</v>
      </c>
      <c r="K28" s="1497">
        <f>SUM(I28:J28)</f>
        <v>9</v>
      </c>
      <c r="L28" s="1494">
        <v>4</v>
      </c>
      <c r="M28" s="1498">
        <v>2</v>
      </c>
      <c r="N28" s="1497">
        <f>SUM(L28:M28)</f>
        <v>6</v>
      </c>
      <c r="O28" s="1494">
        <v>6</v>
      </c>
      <c r="P28" s="1498">
        <v>1</v>
      </c>
      <c r="Q28" s="1497">
        <f>SUM(O28:P28)</f>
        <v>7</v>
      </c>
      <c r="R28" s="1494">
        <v>3</v>
      </c>
      <c r="S28" s="1498">
        <v>1</v>
      </c>
      <c r="T28" s="1497">
        <f>SUM(R28:S28)</f>
        <v>4</v>
      </c>
      <c r="U28" s="1494">
        <v>3</v>
      </c>
      <c r="V28" s="1498">
        <v>4</v>
      </c>
      <c r="W28" s="1497">
        <f>SUM(U28:V28)</f>
        <v>7</v>
      </c>
      <c r="X28" s="1514">
        <f t="shared" si="28"/>
        <v>35</v>
      </c>
      <c r="Y28" s="1512">
        <f t="shared" si="28"/>
        <v>10</v>
      </c>
      <c r="Z28" s="1515">
        <f t="shared" si="8"/>
        <v>45</v>
      </c>
      <c r="AA28" s="1516"/>
      <c r="AB28" s="1516"/>
      <c r="AC28" s="738" t="s">
        <v>56</v>
      </c>
      <c r="AD28" s="2234" t="s">
        <v>252</v>
      </c>
    </row>
    <row r="29" spans="1:30" s="101" customFormat="1" ht="16.5" customHeight="1">
      <c r="A29" s="2232"/>
      <c r="B29" s="102" t="s">
        <v>57</v>
      </c>
      <c r="C29" s="1517">
        <v>0</v>
      </c>
      <c r="D29" s="1518">
        <v>0</v>
      </c>
      <c r="E29" s="1519">
        <f>SUM(C29:D29)</f>
        <v>0</v>
      </c>
      <c r="F29" s="1500">
        <v>7</v>
      </c>
      <c r="G29" s="1501">
        <v>2</v>
      </c>
      <c r="H29" s="1502">
        <f>SUM(F29:G29)</f>
        <v>9</v>
      </c>
      <c r="I29" s="1500">
        <v>6</v>
      </c>
      <c r="J29" s="1501">
        <v>1</v>
      </c>
      <c r="K29" s="1503">
        <f>SUM(I29:J29)</f>
        <v>7</v>
      </c>
      <c r="L29" s="1500">
        <v>5</v>
      </c>
      <c r="M29" s="1501">
        <v>2</v>
      </c>
      <c r="N29" s="1503">
        <f>SUM(L29:M29)</f>
        <v>7</v>
      </c>
      <c r="O29" s="1500">
        <v>0</v>
      </c>
      <c r="P29" s="1501">
        <v>0</v>
      </c>
      <c r="Q29" s="1503">
        <f>SUM(O29:P29)</f>
        <v>0</v>
      </c>
      <c r="R29" s="1500">
        <v>0</v>
      </c>
      <c r="S29" s="1501">
        <v>0</v>
      </c>
      <c r="T29" s="1503">
        <f>SUM(R29:S29)</f>
        <v>0</v>
      </c>
      <c r="U29" s="1500">
        <v>0</v>
      </c>
      <c r="V29" s="1501">
        <v>0</v>
      </c>
      <c r="W29" s="1503">
        <f>SUM(U29:V29)</f>
        <v>0</v>
      </c>
      <c r="X29" s="1520">
        <f t="shared" si="28"/>
        <v>18</v>
      </c>
      <c r="Y29" s="1518">
        <f t="shared" si="28"/>
        <v>5</v>
      </c>
      <c r="Z29" s="1521">
        <f t="shared" si="8"/>
        <v>23</v>
      </c>
      <c r="AA29" s="1522"/>
      <c r="AB29" s="1522"/>
      <c r="AC29" s="103" t="s">
        <v>57</v>
      </c>
      <c r="AD29" s="2235"/>
    </row>
    <row r="30" spans="1:30" s="6" customFormat="1" ht="16.5" customHeight="1">
      <c r="A30" s="2233"/>
      <c r="B30" s="664" t="s">
        <v>11</v>
      </c>
      <c r="C30" s="1517">
        <f>SUM(C28,C29)</f>
        <v>0</v>
      </c>
      <c r="D30" s="1518">
        <f t="shared" ref="D30" si="37">SUM(D28,D29)</f>
        <v>0</v>
      </c>
      <c r="E30" s="1519">
        <f t="shared" ref="E30" si="38">SUM(C30:D30)</f>
        <v>0</v>
      </c>
      <c r="F30" s="1504">
        <f t="shared" ref="F30:W30" si="39">SUM(F28:F29)</f>
        <v>19</v>
      </c>
      <c r="G30" s="1505">
        <f t="shared" si="39"/>
        <v>2</v>
      </c>
      <c r="H30" s="1502">
        <f t="shared" si="39"/>
        <v>21</v>
      </c>
      <c r="I30" s="1504">
        <f t="shared" si="39"/>
        <v>13</v>
      </c>
      <c r="J30" s="1505">
        <f t="shared" si="39"/>
        <v>3</v>
      </c>
      <c r="K30" s="1503">
        <f t="shared" si="39"/>
        <v>16</v>
      </c>
      <c r="L30" s="1504">
        <f t="shared" si="39"/>
        <v>9</v>
      </c>
      <c r="M30" s="1505">
        <f t="shared" si="39"/>
        <v>4</v>
      </c>
      <c r="N30" s="1503">
        <f t="shared" si="39"/>
        <v>13</v>
      </c>
      <c r="O30" s="1504">
        <f t="shared" si="39"/>
        <v>6</v>
      </c>
      <c r="P30" s="1505">
        <f t="shared" si="39"/>
        <v>1</v>
      </c>
      <c r="Q30" s="1503">
        <f t="shared" si="39"/>
        <v>7</v>
      </c>
      <c r="R30" s="1504">
        <f t="shared" si="39"/>
        <v>3</v>
      </c>
      <c r="S30" s="1505">
        <f t="shared" si="39"/>
        <v>1</v>
      </c>
      <c r="T30" s="1503">
        <f t="shared" si="39"/>
        <v>4</v>
      </c>
      <c r="U30" s="1504">
        <f t="shared" si="39"/>
        <v>3</v>
      </c>
      <c r="V30" s="1505">
        <f t="shared" si="39"/>
        <v>4</v>
      </c>
      <c r="W30" s="1503">
        <f t="shared" si="39"/>
        <v>7</v>
      </c>
      <c r="X30" s="1520">
        <f t="shared" si="28"/>
        <v>53</v>
      </c>
      <c r="Y30" s="1518">
        <f t="shared" si="28"/>
        <v>15</v>
      </c>
      <c r="Z30" s="1521">
        <f t="shared" si="8"/>
        <v>68</v>
      </c>
      <c r="AA30" s="1521">
        <f t="shared" ref="AA30:AB30" si="40">SUM(AA28,AA29)</f>
        <v>0</v>
      </c>
      <c r="AB30" s="1521">
        <f t="shared" si="40"/>
        <v>0</v>
      </c>
      <c r="AC30" s="106" t="s">
        <v>11</v>
      </c>
      <c r="AD30" s="2236"/>
    </row>
    <row r="31" spans="1:30" s="6" customFormat="1" ht="16.5" customHeight="1">
      <c r="A31" s="2221" t="s">
        <v>253</v>
      </c>
      <c r="B31" s="96" t="s">
        <v>56</v>
      </c>
      <c r="C31" s="1460">
        <v>0</v>
      </c>
      <c r="D31" s="1475">
        <v>0</v>
      </c>
      <c r="E31" s="1489">
        <f>SUM(C31:D31)</f>
        <v>0</v>
      </c>
      <c r="F31" s="1494">
        <v>1</v>
      </c>
      <c r="G31" s="1498">
        <v>2</v>
      </c>
      <c r="H31" s="1499">
        <f>SUM(F31:G31)</f>
        <v>3</v>
      </c>
      <c r="I31" s="1494">
        <v>2</v>
      </c>
      <c r="J31" s="1498">
        <v>0</v>
      </c>
      <c r="K31" s="1497">
        <f>SUM(I31:J31)</f>
        <v>2</v>
      </c>
      <c r="L31" s="1494">
        <v>7</v>
      </c>
      <c r="M31" s="1498">
        <v>3</v>
      </c>
      <c r="N31" s="1497">
        <f>SUM(L31:M31)</f>
        <v>10</v>
      </c>
      <c r="O31" s="1494">
        <v>5</v>
      </c>
      <c r="P31" s="1498">
        <v>2</v>
      </c>
      <c r="Q31" s="1497">
        <f>SUM(O31:P31)</f>
        <v>7</v>
      </c>
      <c r="R31" s="1494">
        <v>7</v>
      </c>
      <c r="S31" s="1498">
        <v>3</v>
      </c>
      <c r="T31" s="1497">
        <f>SUM(R31:S31)</f>
        <v>10</v>
      </c>
      <c r="U31" s="1494">
        <v>4</v>
      </c>
      <c r="V31" s="1498">
        <v>1</v>
      </c>
      <c r="W31" s="1497">
        <f>SUM(U31:V31)</f>
        <v>5</v>
      </c>
      <c r="X31" s="1474">
        <f t="shared" si="28"/>
        <v>26</v>
      </c>
      <c r="Y31" s="1475">
        <f t="shared" si="28"/>
        <v>11</v>
      </c>
      <c r="Z31" s="1462">
        <f t="shared" si="8"/>
        <v>37</v>
      </c>
      <c r="AA31" s="1463"/>
      <c r="AB31" s="1523">
        <v>1</v>
      </c>
      <c r="AC31" s="736" t="s">
        <v>56</v>
      </c>
      <c r="AD31" s="2224" t="s">
        <v>254</v>
      </c>
    </row>
    <row r="32" spans="1:30" s="6" customFormat="1" ht="16.5" customHeight="1">
      <c r="A32" s="2091"/>
      <c r="B32" s="96" t="s">
        <v>57</v>
      </c>
      <c r="C32" s="1460">
        <v>0</v>
      </c>
      <c r="D32" s="1475">
        <v>0</v>
      </c>
      <c r="E32" s="1489">
        <f>SUM(C32:D32)</f>
        <v>0</v>
      </c>
      <c r="F32" s="1494">
        <v>5</v>
      </c>
      <c r="G32" s="1498">
        <v>1</v>
      </c>
      <c r="H32" s="1499">
        <f>SUM(F32:G32)</f>
        <v>6</v>
      </c>
      <c r="I32" s="1494">
        <v>4</v>
      </c>
      <c r="J32" s="1498">
        <v>6</v>
      </c>
      <c r="K32" s="1497">
        <f>SUM(I32:J32)</f>
        <v>10</v>
      </c>
      <c r="L32" s="1494">
        <v>7</v>
      </c>
      <c r="M32" s="1498">
        <v>1</v>
      </c>
      <c r="N32" s="1497">
        <f>SUM(L32:M32)</f>
        <v>8</v>
      </c>
      <c r="O32" s="1494">
        <v>0</v>
      </c>
      <c r="P32" s="1498">
        <v>0</v>
      </c>
      <c r="Q32" s="1497">
        <f>SUM(O32:P32)</f>
        <v>0</v>
      </c>
      <c r="R32" s="1494">
        <v>0</v>
      </c>
      <c r="S32" s="1498">
        <v>0</v>
      </c>
      <c r="T32" s="1497">
        <f>SUM(R32:S32)</f>
        <v>0</v>
      </c>
      <c r="U32" s="1494">
        <v>0</v>
      </c>
      <c r="V32" s="1498">
        <v>0</v>
      </c>
      <c r="W32" s="1497">
        <f>SUM(U32:V32)</f>
        <v>0</v>
      </c>
      <c r="X32" s="1474">
        <f t="shared" si="28"/>
        <v>16</v>
      </c>
      <c r="Y32" s="1475">
        <f t="shared" si="28"/>
        <v>8</v>
      </c>
      <c r="Z32" s="1462">
        <f t="shared" si="8"/>
        <v>24</v>
      </c>
      <c r="AA32" s="1463"/>
      <c r="AB32" s="1463">
        <v>7</v>
      </c>
      <c r="AC32" s="736" t="s">
        <v>57</v>
      </c>
      <c r="AD32" s="2229"/>
    </row>
    <row r="33" spans="1:32" s="6" customFormat="1" ht="16.5" customHeight="1">
      <c r="A33" s="2091"/>
      <c r="B33" s="97" t="s">
        <v>58</v>
      </c>
      <c r="C33" s="1491">
        <v>0</v>
      </c>
      <c r="D33" s="1482">
        <v>0</v>
      </c>
      <c r="E33" s="1492">
        <f>SUM(C33:D33)</f>
        <v>0</v>
      </c>
      <c r="F33" s="1500">
        <v>6</v>
      </c>
      <c r="G33" s="1501">
        <v>8</v>
      </c>
      <c r="H33" s="1502">
        <f>SUM(F33:G33)</f>
        <v>14</v>
      </c>
      <c r="I33" s="1500">
        <v>12</v>
      </c>
      <c r="J33" s="1501">
        <v>10</v>
      </c>
      <c r="K33" s="1503">
        <f>SUM(I33:J33)</f>
        <v>22</v>
      </c>
      <c r="L33" s="1500">
        <v>16</v>
      </c>
      <c r="M33" s="1501">
        <v>7</v>
      </c>
      <c r="N33" s="1503">
        <f>SUM(L33:M33)</f>
        <v>23</v>
      </c>
      <c r="O33" s="1500">
        <v>0</v>
      </c>
      <c r="P33" s="1501">
        <v>0</v>
      </c>
      <c r="Q33" s="1503">
        <f>SUM(O33:P33)</f>
        <v>0</v>
      </c>
      <c r="R33" s="1500">
        <v>0</v>
      </c>
      <c r="S33" s="1501">
        <v>0</v>
      </c>
      <c r="T33" s="1503">
        <f>SUM(R33:S33)</f>
        <v>0</v>
      </c>
      <c r="U33" s="1500">
        <v>0</v>
      </c>
      <c r="V33" s="1501">
        <v>0</v>
      </c>
      <c r="W33" s="1503">
        <f>SUM(U33:V33)</f>
        <v>0</v>
      </c>
      <c r="X33" s="1481">
        <f t="shared" si="28"/>
        <v>34</v>
      </c>
      <c r="Y33" s="1482">
        <f t="shared" si="28"/>
        <v>25</v>
      </c>
      <c r="Z33" s="1483">
        <f t="shared" si="8"/>
        <v>59</v>
      </c>
      <c r="AA33" s="1484"/>
      <c r="AB33" s="1484">
        <v>22</v>
      </c>
      <c r="AC33" s="98" t="s">
        <v>58</v>
      </c>
      <c r="AD33" s="2229"/>
    </row>
    <row r="34" spans="1:32" s="6" customFormat="1" ht="16.5" customHeight="1">
      <c r="A34" s="1980"/>
      <c r="B34" s="663" t="s">
        <v>11</v>
      </c>
      <c r="C34" s="1491">
        <f>SUM(C31:C33)</f>
        <v>0</v>
      </c>
      <c r="D34" s="1482">
        <f t="shared" ref="D34" si="41">SUM(D31:D33)</f>
        <v>0</v>
      </c>
      <c r="E34" s="1492">
        <f t="shared" ref="E34" si="42">SUM(C34:D34)</f>
        <v>0</v>
      </c>
      <c r="F34" s="1504">
        <f t="shared" ref="F34:W34" si="43">SUM(F31:F33)</f>
        <v>12</v>
      </c>
      <c r="G34" s="1505">
        <f t="shared" si="43"/>
        <v>11</v>
      </c>
      <c r="H34" s="1502">
        <f t="shared" si="43"/>
        <v>23</v>
      </c>
      <c r="I34" s="1504">
        <f t="shared" si="43"/>
        <v>18</v>
      </c>
      <c r="J34" s="1505">
        <f t="shared" si="43"/>
        <v>16</v>
      </c>
      <c r="K34" s="1503">
        <f t="shared" si="43"/>
        <v>34</v>
      </c>
      <c r="L34" s="1504">
        <f t="shared" si="43"/>
        <v>30</v>
      </c>
      <c r="M34" s="1505">
        <f t="shared" si="43"/>
        <v>11</v>
      </c>
      <c r="N34" s="1503">
        <f t="shared" si="43"/>
        <v>41</v>
      </c>
      <c r="O34" s="1504">
        <f t="shared" si="43"/>
        <v>5</v>
      </c>
      <c r="P34" s="1505">
        <f t="shared" si="43"/>
        <v>2</v>
      </c>
      <c r="Q34" s="1503">
        <f t="shared" si="43"/>
        <v>7</v>
      </c>
      <c r="R34" s="1504">
        <f t="shared" si="43"/>
        <v>7</v>
      </c>
      <c r="S34" s="1505">
        <f t="shared" si="43"/>
        <v>3</v>
      </c>
      <c r="T34" s="1503">
        <f t="shared" si="43"/>
        <v>10</v>
      </c>
      <c r="U34" s="1504">
        <f t="shared" si="43"/>
        <v>4</v>
      </c>
      <c r="V34" s="1505">
        <f t="shared" si="43"/>
        <v>1</v>
      </c>
      <c r="W34" s="1503">
        <f t="shared" si="43"/>
        <v>5</v>
      </c>
      <c r="X34" s="1481">
        <f t="shared" si="28"/>
        <v>76</v>
      </c>
      <c r="Y34" s="1482">
        <f t="shared" si="28"/>
        <v>44</v>
      </c>
      <c r="Z34" s="1483">
        <f t="shared" si="8"/>
        <v>120</v>
      </c>
      <c r="AA34" s="1483">
        <f t="shared" ref="AA34:AB34" si="44">SUM(AA31:AA33)</f>
        <v>0</v>
      </c>
      <c r="AB34" s="1483">
        <f t="shared" si="44"/>
        <v>30</v>
      </c>
      <c r="AC34" s="105" t="s">
        <v>11</v>
      </c>
      <c r="AD34" s="2237"/>
    </row>
    <row r="35" spans="1:32" s="6" customFormat="1" ht="16.5" customHeight="1">
      <c r="A35" s="2136" t="s">
        <v>255</v>
      </c>
      <c r="B35" s="96" t="s">
        <v>56</v>
      </c>
      <c r="C35" s="1460">
        <v>0</v>
      </c>
      <c r="D35" s="1475">
        <v>0</v>
      </c>
      <c r="E35" s="1489">
        <v>0</v>
      </c>
      <c r="F35" s="1524">
        <v>4</v>
      </c>
      <c r="G35" s="1495">
        <v>2</v>
      </c>
      <c r="H35" s="1499">
        <f>SUM(F35:G35)</f>
        <v>6</v>
      </c>
      <c r="I35" s="1494">
        <v>6</v>
      </c>
      <c r="J35" s="1498">
        <v>3</v>
      </c>
      <c r="K35" s="1496">
        <f>SUM(I35:J35)</f>
        <v>9</v>
      </c>
      <c r="L35" s="1524">
        <v>5</v>
      </c>
      <c r="M35" s="1495">
        <v>3</v>
      </c>
      <c r="N35" s="1525">
        <f>SUM(L35:M35)</f>
        <v>8</v>
      </c>
      <c r="O35" s="1524">
        <v>4</v>
      </c>
      <c r="P35" s="1495">
        <v>1</v>
      </c>
      <c r="Q35" s="1525">
        <f>SUM(O35:P35)</f>
        <v>5</v>
      </c>
      <c r="R35" s="1524">
        <v>6</v>
      </c>
      <c r="S35" s="1495">
        <v>2</v>
      </c>
      <c r="T35" s="1525">
        <f>SUM(R35:S35)</f>
        <v>8</v>
      </c>
      <c r="U35" s="1524">
        <v>1</v>
      </c>
      <c r="V35" s="1495">
        <v>1</v>
      </c>
      <c r="W35" s="1497">
        <f>SUM(U35:V35)</f>
        <v>2</v>
      </c>
      <c r="X35" s="1474">
        <f t="shared" si="28"/>
        <v>26</v>
      </c>
      <c r="Y35" s="1475">
        <f t="shared" si="28"/>
        <v>12</v>
      </c>
      <c r="Z35" s="1462">
        <f>SUM(X35:Y35)</f>
        <v>38</v>
      </c>
      <c r="AA35" s="1463"/>
      <c r="AB35" s="1463">
        <v>0</v>
      </c>
      <c r="AC35" s="736" t="s">
        <v>56</v>
      </c>
      <c r="AD35" s="2238" t="s">
        <v>255</v>
      </c>
    </row>
    <row r="36" spans="1:32" s="6" customFormat="1" ht="16.5" customHeight="1">
      <c r="A36" s="2091"/>
      <c r="B36" s="96" t="s">
        <v>57</v>
      </c>
      <c r="C36" s="1460">
        <v>0</v>
      </c>
      <c r="D36" s="1475">
        <v>0</v>
      </c>
      <c r="E36" s="1489">
        <v>0</v>
      </c>
      <c r="F36" s="1494">
        <v>10</v>
      </c>
      <c r="G36" s="1498">
        <v>3</v>
      </c>
      <c r="H36" s="1499">
        <f>SUM(F36:G36)</f>
        <v>13</v>
      </c>
      <c r="I36" s="1494">
        <v>9</v>
      </c>
      <c r="J36" s="1498">
        <v>4</v>
      </c>
      <c r="K36" s="1497">
        <f>SUM(I36:J36)</f>
        <v>13</v>
      </c>
      <c r="L36" s="1494">
        <v>8</v>
      </c>
      <c r="M36" s="1498">
        <v>3</v>
      </c>
      <c r="N36" s="1497">
        <f>SUM(L36:M36)</f>
        <v>11</v>
      </c>
      <c r="O36" s="1494">
        <v>0</v>
      </c>
      <c r="P36" s="1498">
        <v>0</v>
      </c>
      <c r="Q36" s="1497">
        <f>SUM(O36:P36)</f>
        <v>0</v>
      </c>
      <c r="R36" s="1494">
        <v>0</v>
      </c>
      <c r="S36" s="1498">
        <v>0</v>
      </c>
      <c r="T36" s="1497">
        <f>SUM(R36:S36)</f>
        <v>0</v>
      </c>
      <c r="U36" s="1494">
        <v>0</v>
      </c>
      <c r="V36" s="1498">
        <v>0</v>
      </c>
      <c r="W36" s="1499">
        <f>SUM(U36:V36)</f>
        <v>0</v>
      </c>
      <c r="X36" s="1474">
        <f t="shared" si="28"/>
        <v>27</v>
      </c>
      <c r="Y36" s="1475">
        <v>10</v>
      </c>
      <c r="Z36" s="1462">
        <f t="shared" si="8"/>
        <v>37</v>
      </c>
      <c r="AA36" s="1463"/>
      <c r="AB36" s="1463">
        <v>6</v>
      </c>
      <c r="AC36" s="736" t="s">
        <v>57</v>
      </c>
      <c r="AD36" s="2229"/>
    </row>
    <row r="37" spans="1:32" s="6" customFormat="1" ht="16.5" customHeight="1">
      <c r="A37" s="2091"/>
      <c r="B37" s="97" t="s">
        <v>58</v>
      </c>
      <c r="C37" s="1491">
        <v>0</v>
      </c>
      <c r="D37" s="1482">
        <v>0</v>
      </c>
      <c r="E37" s="1492">
        <v>0</v>
      </c>
      <c r="F37" s="1500">
        <v>15</v>
      </c>
      <c r="G37" s="1501">
        <v>9</v>
      </c>
      <c r="H37" s="1502">
        <f>SUM(F37:G37)</f>
        <v>24</v>
      </c>
      <c r="I37" s="1500">
        <v>13</v>
      </c>
      <c r="J37" s="1501">
        <v>8</v>
      </c>
      <c r="K37" s="1503">
        <f>SUM(I37:J37)</f>
        <v>21</v>
      </c>
      <c r="L37" s="1500">
        <v>16</v>
      </c>
      <c r="M37" s="1501">
        <v>8</v>
      </c>
      <c r="N37" s="1503">
        <f>SUM(L37:M37)</f>
        <v>24</v>
      </c>
      <c r="O37" s="1500">
        <v>0</v>
      </c>
      <c r="P37" s="1501">
        <v>0</v>
      </c>
      <c r="Q37" s="1503">
        <f>SUM(O37:P37)</f>
        <v>0</v>
      </c>
      <c r="R37" s="1500">
        <v>0</v>
      </c>
      <c r="S37" s="1501">
        <v>0</v>
      </c>
      <c r="T37" s="1503">
        <f>SUM(R37:S37)</f>
        <v>0</v>
      </c>
      <c r="U37" s="1500">
        <v>0</v>
      </c>
      <c r="V37" s="1501">
        <v>0</v>
      </c>
      <c r="W37" s="1503">
        <f>SUM(U37:V37)</f>
        <v>0</v>
      </c>
      <c r="X37" s="1481">
        <f t="shared" si="28"/>
        <v>44</v>
      </c>
      <c r="Y37" s="1482">
        <f t="shared" si="28"/>
        <v>25</v>
      </c>
      <c r="Z37" s="1483">
        <f t="shared" si="8"/>
        <v>69</v>
      </c>
      <c r="AA37" s="1484"/>
      <c r="AB37" s="1484">
        <v>20</v>
      </c>
      <c r="AC37" s="98" t="s">
        <v>58</v>
      </c>
      <c r="AD37" s="2229"/>
    </row>
    <row r="38" spans="1:32" s="6" customFormat="1" ht="16.5" customHeight="1">
      <c r="A38" s="1980"/>
      <c r="B38" s="663" t="s">
        <v>11</v>
      </c>
      <c r="C38" s="1491">
        <f>SUM(C35:C37)</f>
        <v>0</v>
      </c>
      <c r="D38" s="1482">
        <f t="shared" ref="D38" si="45">SUM(D35:D37)</f>
        <v>0</v>
      </c>
      <c r="E38" s="1492">
        <f t="shared" ref="E38" si="46">SUM(C38:D38)</f>
        <v>0</v>
      </c>
      <c r="F38" s="1504">
        <f t="shared" ref="F38:W38" si="47">SUM(F35:F37)</f>
        <v>29</v>
      </c>
      <c r="G38" s="1505">
        <f t="shared" si="47"/>
        <v>14</v>
      </c>
      <c r="H38" s="1502">
        <f t="shared" si="47"/>
        <v>43</v>
      </c>
      <c r="I38" s="1504">
        <f t="shared" si="47"/>
        <v>28</v>
      </c>
      <c r="J38" s="1505">
        <f t="shared" si="47"/>
        <v>15</v>
      </c>
      <c r="K38" s="1503">
        <f t="shared" si="47"/>
        <v>43</v>
      </c>
      <c r="L38" s="1504">
        <f t="shared" si="47"/>
        <v>29</v>
      </c>
      <c r="M38" s="1505">
        <f t="shared" si="47"/>
        <v>14</v>
      </c>
      <c r="N38" s="1503">
        <f t="shared" si="47"/>
        <v>43</v>
      </c>
      <c r="O38" s="1504">
        <f t="shared" si="47"/>
        <v>4</v>
      </c>
      <c r="P38" s="1505">
        <f t="shared" si="47"/>
        <v>1</v>
      </c>
      <c r="Q38" s="1503">
        <f t="shared" si="47"/>
        <v>5</v>
      </c>
      <c r="R38" s="1504">
        <f t="shared" si="47"/>
        <v>6</v>
      </c>
      <c r="S38" s="1505">
        <f t="shared" si="47"/>
        <v>2</v>
      </c>
      <c r="T38" s="1503">
        <f t="shared" si="47"/>
        <v>8</v>
      </c>
      <c r="U38" s="1504">
        <f t="shared" si="47"/>
        <v>1</v>
      </c>
      <c r="V38" s="1505">
        <f t="shared" si="47"/>
        <v>1</v>
      </c>
      <c r="W38" s="1503">
        <f t="shared" si="47"/>
        <v>2</v>
      </c>
      <c r="X38" s="1481">
        <f>SUM(C38,F38,I38,L38,O38,R38,U38)</f>
        <v>97</v>
      </c>
      <c r="Y38" s="1482">
        <f t="shared" si="28"/>
        <v>47</v>
      </c>
      <c r="Z38" s="1483">
        <f t="shared" si="8"/>
        <v>144</v>
      </c>
      <c r="AA38" s="1483">
        <f t="shared" ref="AA38:AB38" si="48">SUM(AA35:AA37)</f>
        <v>0</v>
      </c>
      <c r="AB38" s="1483">
        <f t="shared" si="48"/>
        <v>26</v>
      </c>
      <c r="AC38" s="105" t="s">
        <v>11</v>
      </c>
      <c r="AD38" s="2237"/>
    </row>
    <row r="39" spans="1:32" s="101" customFormat="1" ht="16.5" customHeight="1">
      <c r="A39" s="2215" t="s">
        <v>256</v>
      </c>
      <c r="B39" s="100" t="s">
        <v>56</v>
      </c>
      <c r="C39" s="1511">
        <v>0</v>
      </c>
      <c r="D39" s="1512">
        <v>0</v>
      </c>
      <c r="E39" s="1513">
        <f>SUM(C39:D39)</f>
        <v>0</v>
      </c>
      <c r="F39" s="1471">
        <v>0</v>
      </c>
      <c r="G39" s="1472">
        <v>0</v>
      </c>
      <c r="H39" s="1526">
        <f>SUM(F39:G39)</f>
        <v>0</v>
      </c>
      <c r="I39" s="1471">
        <v>0</v>
      </c>
      <c r="J39" s="1472">
        <v>0</v>
      </c>
      <c r="K39" s="1527">
        <f>SUM(I39:J39)</f>
        <v>0</v>
      </c>
      <c r="L39" s="1471">
        <v>1</v>
      </c>
      <c r="M39" s="1472">
        <v>0</v>
      </c>
      <c r="N39" s="1527">
        <f>SUM(L39:M39)</f>
        <v>1</v>
      </c>
      <c r="O39" s="1471">
        <v>3</v>
      </c>
      <c r="P39" s="1472">
        <v>0</v>
      </c>
      <c r="Q39" s="1527">
        <f>SUM(O39:P39)</f>
        <v>3</v>
      </c>
      <c r="R39" s="1471">
        <v>1</v>
      </c>
      <c r="S39" s="1472">
        <v>0</v>
      </c>
      <c r="T39" s="1527">
        <f>SUM(R39:S39)</f>
        <v>1</v>
      </c>
      <c r="U39" s="1471">
        <v>0</v>
      </c>
      <c r="V39" s="1472">
        <v>1</v>
      </c>
      <c r="W39" s="1527">
        <f>SUM(U39:V39)</f>
        <v>1</v>
      </c>
      <c r="X39" s="1514">
        <f>SUM(C39,F39,I39,L39,O39,R39,U39)</f>
        <v>5</v>
      </c>
      <c r="Y39" s="1512">
        <f t="shared" si="28"/>
        <v>1</v>
      </c>
      <c r="Z39" s="1515">
        <f>SUM(X39:Y39)</f>
        <v>6</v>
      </c>
      <c r="AA39" s="1516">
        <v>0</v>
      </c>
      <c r="AB39" s="1516">
        <v>0</v>
      </c>
      <c r="AC39" s="738" t="s">
        <v>56</v>
      </c>
      <c r="AD39" s="2218" t="s">
        <v>256</v>
      </c>
    </row>
    <row r="40" spans="1:32" s="101" customFormat="1" ht="16.5" customHeight="1">
      <c r="A40" s="2216"/>
      <c r="B40" s="102" t="s">
        <v>57</v>
      </c>
      <c r="C40" s="1517">
        <v>0</v>
      </c>
      <c r="D40" s="1518">
        <v>0</v>
      </c>
      <c r="E40" s="1513">
        <f t="shared" ref="E40:E41" si="49">SUM(C40:D40)</f>
        <v>0</v>
      </c>
      <c r="F40" s="1478">
        <v>3</v>
      </c>
      <c r="G40" s="1479">
        <v>3</v>
      </c>
      <c r="H40" s="1526">
        <f t="shared" ref="H40:H41" si="50">SUM(F40:G40)</f>
        <v>6</v>
      </c>
      <c r="I40" s="1478">
        <v>2</v>
      </c>
      <c r="J40" s="1479">
        <v>3</v>
      </c>
      <c r="K40" s="1528">
        <f t="shared" ref="K40:K41" si="51">SUM(I40:J40)</f>
        <v>5</v>
      </c>
      <c r="L40" s="1478">
        <v>1</v>
      </c>
      <c r="M40" s="1479">
        <v>3</v>
      </c>
      <c r="N40" s="1529">
        <f t="shared" ref="N40:N41" si="52">SUM(L40:M40)</f>
        <v>4</v>
      </c>
      <c r="O40" s="1480">
        <v>0</v>
      </c>
      <c r="P40" s="1477">
        <v>0</v>
      </c>
      <c r="Q40" s="1529">
        <f t="shared" ref="Q40:Q41" si="53">SUM(O40:P40)</f>
        <v>0</v>
      </c>
      <c r="R40" s="1480">
        <v>0</v>
      </c>
      <c r="S40" s="1477">
        <v>0</v>
      </c>
      <c r="T40" s="1529">
        <f t="shared" ref="T40:T41" si="54">SUM(R40:S40)</f>
        <v>0</v>
      </c>
      <c r="U40" s="1480">
        <v>0</v>
      </c>
      <c r="V40" s="1477">
        <v>0</v>
      </c>
      <c r="W40" s="1527">
        <f t="shared" ref="W40:W41" si="55">SUM(U40:V40)</f>
        <v>0</v>
      </c>
      <c r="X40" s="1520">
        <f t="shared" si="28"/>
        <v>6</v>
      </c>
      <c r="Y40" s="1518">
        <f t="shared" si="28"/>
        <v>9</v>
      </c>
      <c r="Z40" s="1521">
        <f t="shared" si="8"/>
        <v>15</v>
      </c>
      <c r="AA40" s="1522">
        <v>0</v>
      </c>
      <c r="AB40" s="1522">
        <v>0</v>
      </c>
      <c r="AC40" s="103" t="s">
        <v>57</v>
      </c>
      <c r="AD40" s="2219"/>
    </row>
    <row r="41" spans="1:32" s="6" customFormat="1" ht="16.5" customHeight="1">
      <c r="A41" s="2217"/>
      <c r="B41" s="664" t="s">
        <v>11</v>
      </c>
      <c r="C41" s="1517">
        <f>SUM(C39,C40)</f>
        <v>0</v>
      </c>
      <c r="D41" s="1518">
        <f t="shared" ref="D41" si="56">SUM(D39,D40)</f>
        <v>0</v>
      </c>
      <c r="E41" s="1530">
        <f t="shared" si="49"/>
        <v>0</v>
      </c>
      <c r="F41" s="1531">
        <v>3</v>
      </c>
      <c r="G41" s="1477">
        <v>3</v>
      </c>
      <c r="H41" s="1532">
        <f t="shared" si="50"/>
        <v>6</v>
      </c>
      <c r="I41" s="1531">
        <v>2</v>
      </c>
      <c r="J41" s="1477">
        <v>3</v>
      </c>
      <c r="K41" s="1532">
        <f t="shared" si="51"/>
        <v>5</v>
      </c>
      <c r="L41" s="1533">
        <v>2</v>
      </c>
      <c r="M41" s="1534">
        <v>3</v>
      </c>
      <c r="N41" s="1535">
        <f t="shared" si="52"/>
        <v>5</v>
      </c>
      <c r="O41" s="1533">
        <v>3</v>
      </c>
      <c r="P41" s="1534">
        <v>0</v>
      </c>
      <c r="Q41" s="1535">
        <f t="shared" si="53"/>
        <v>3</v>
      </c>
      <c r="R41" s="1533">
        <v>1</v>
      </c>
      <c r="S41" s="1534">
        <v>0</v>
      </c>
      <c r="T41" s="1535">
        <f t="shared" si="54"/>
        <v>1</v>
      </c>
      <c r="U41" s="1536">
        <v>0</v>
      </c>
      <c r="V41" s="1534">
        <v>1</v>
      </c>
      <c r="W41" s="1532">
        <f t="shared" si="55"/>
        <v>1</v>
      </c>
      <c r="X41" s="1520">
        <f t="shared" si="28"/>
        <v>11</v>
      </c>
      <c r="Y41" s="1518">
        <f t="shared" si="28"/>
        <v>10</v>
      </c>
      <c r="Z41" s="1521">
        <f t="shared" si="8"/>
        <v>21</v>
      </c>
      <c r="AA41" s="1521">
        <f t="shared" ref="AA41:AB41" si="57">SUM(AA39,AA40)</f>
        <v>0</v>
      </c>
      <c r="AB41" s="1521">
        <f t="shared" si="57"/>
        <v>0</v>
      </c>
      <c r="AC41" s="106" t="s">
        <v>11</v>
      </c>
      <c r="AD41" s="2220"/>
    </row>
    <row r="42" spans="1:32" s="6" customFormat="1" ht="16.5" customHeight="1">
      <c r="A42" s="2221" t="s">
        <v>257</v>
      </c>
      <c r="B42" s="96" t="s">
        <v>56</v>
      </c>
      <c r="C42" s="1460">
        <v>0</v>
      </c>
      <c r="D42" s="1475">
        <v>0</v>
      </c>
      <c r="E42" s="1490">
        <f>SUM(C42:D42)</f>
        <v>0</v>
      </c>
      <c r="F42" s="1494">
        <v>10</v>
      </c>
      <c r="G42" s="1498">
        <v>1</v>
      </c>
      <c r="H42" s="1499">
        <f>SUM(F42:G42)</f>
        <v>11</v>
      </c>
      <c r="I42" s="1494">
        <v>11</v>
      </c>
      <c r="J42" s="1495">
        <v>1</v>
      </c>
      <c r="K42" s="1496">
        <f>SUM(I42:J42)</f>
        <v>12</v>
      </c>
      <c r="L42" s="1494">
        <v>8</v>
      </c>
      <c r="M42" s="1498">
        <v>5</v>
      </c>
      <c r="N42" s="1497">
        <f>SUM(L42:M42)</f>
        <v>13</v>
      </c>
      <c r="O42" s="1494">
        <v>4</v>
      </c>
      <c r="P42" s="1498">
        <v>2</v>
      </c>
      <c r="Q42" s="1497">
        <f>SUM(O42:P42)</f>
        <v>6</v>
      </c>
      <c r="R42" s="1494">
        <v>8</v>
      </c>
      <c r="S42" s="1498">
        <v>3</v>
      </c>
      <c r="T42" s="1497">
        <f>SUM(R42:S42)</f>
        <v>11</v>
      </c>
      <c r="U42" s="1494">
        <v>11</v>
      </c>
      <c r="V42" s="1498">
        <v>3</v>
      </c>
      <c r="W42" s="1497">
        <f>SUM(U42:V42)</f>
        <v>14</v>
      </c>
      <c r="X42" s="1474">
        <f t="shared" si="28"/>
        <v>52</v>
      </c>
      <c r="Y42" s="1475">
        <f t="shared" si="28"/>
        <v>15</v>
      </c>
      <c r="Z42" s="1462">
        <f t="shared" si="8"/>
        <v>67</v>
      </c>
      <c r="AA42" s="1463">
        <v>1</v>
      </c>
      <c r="AB42" s="1463">
        <v>2</v>
      </c>
      <c r="AC42" s="736" t="s">
        <v>56</v>
      </c>
      <c r="AD42" s="2224" t="s">
        <v>258</v>
      </c>
    </row>
    <row r="43" spans="1:32" s="6" customFormat="1" ht="16.5" customHeight="1">
      <c r="A43" s="2222"/>
      <c r="B43" s="96" t="s">
        <v>57</v>
      </c>
      <c r="C43" s="1460">
        <v>0</v>
      </c>
      <c r="D43" s="1475">
        <v>0</v>
      </c>
      <c r="E43" s="1489">
        <f>SUM(C43:D43)</f>
        <v>0</v>
      </c>
      <c r="F43" s="1494">
        <v>5</v>
      </c>
      <c r="G43" s="1498">
        <v>8</v>
      </c>
      <c r="H43" s="1499">
        <f>SUM(F43:G43)</f>
        <v>13</v>
      </c>
      <c r="I43" s="1494">
        <v>12</v>
      </c>
      <c r="J43" s="1498">
        <v>6</v>
      </c>
      <c r="K43" s="1497">
        <f>SUM(I43:J43)</f>
        <v>18</v>
      </c>
      <c r="L43" s="1494">
        <v>10</v>
      </c>
      <c r="M43" s="1498">
        <v>6</v>
      </c>
      <c r="N43" s="1497">
        <f>SUM(L43:M43)</f>
        <v>16</v>
      </c>
      <c r="O43" s="1494">
        <v>0</v>
      </c>
      <c r="P43" s="1498">
        <v>0</v>
      </c>
      <c r="Q43" s="1497">
        <f>SUM(O43:P43)</f>
        <v>0</v>
      </c>
      <c r="R43" s="1494">
        <v>0</v>
      </c>
      <c r="S43" s="1498">
        <v>0</v>
      </c>
      <c r="T43" s="1497">
        <f>SUM(R43:S43)</f>
        <v>0</v>
      </c>
      <c r="U43" s="1494">
        <v>0</v>
      </c>
      <c r="V43" s="1498">
        <v>0</v>
      </c>
      <c r="W43" s="1497">
        <f>SUM(U43:V43)</f>
        <v>0</v>
      </c>
      <c r="X43" s="1474">
        <f t="shared" si="28"/>
        <v>27</v>
      </c>
      <c r="Y43" s="1475">
        <f t="shared" si="28"/>
        <v>20</v>
      </c>
      <c r="Z43" s="1462">
        <f t="shared" si="8"/>
        <v>47</v>
      </c>
      <c r="AA43" s="1463"/>
      <c r="AB43" s="1463">
        <v>5</v>
      </c>
      <c r="AC43" s="736" t="s">
        <v>57</v>
      </c>
      <c r="AD43" s="2225"/>
      <c r="AF43" s="926" t="s">
        <v>850</v>
      </c>
    </row>
    <row r="44" spans="1:32" s="6" customFormat="1" ht="16.5" customHeight="1">
      <c r="A44" s="2222"/>
      <c r="B44" s="97" t="s">
        <v>58</v>
      </c>
      <c r="C44" s="1491">
        <v>0</v>
      </c>
      <c r="D44" s="1482">
        <v>0</v>
      </c>
      <c r="E44" s="1492">
        <f>SUM(C44:D44)</f>
        <v>0</v>
      </c>
      <c r="F44" s="1500">
        <v>20</v>
      </c>
      <c r="G44" s="1501">
        <v>4</v>
      </c>
      <c r="H44" s="1502">
        <f>SUM(F44:G44)</f>
        <v>24</v>
      </c>
      <c r="I44" s="1500">
        <v>16</v>
      </c>
      <c r="J44" s="1501">
        <v>14</v>
      </c>
      <c r="K44" s="1503">
        <f>SUM(I44:J44)</f>
        <v>30</v>
      </c>
      <c r="L44" s="1500">
        <v>22</v>
      </c>
      <c r="M44" s="1537">
        <v>8</v>
      </c>
      <c r="N44" s="1505">
        <f>SUM(L44:M44)</f>
        <v>30</v>
      </c>
      <c r="O44" s="1500">
        <v>0</v>
      </c>
      <c r="P44" s="1501">
        <v>0</v>
      </c>
      <c r="Q44" s="1503">
        <f>SUM(O44:P44)</f>
        <v>0</v>
      </c>
      <c r="R44" s="1500">
        <v>0</v>
      </c>
      <c r="S44" s="1501">
        <v>0</v>
      </c>
      <c r="T44" s="1503">
        <f>SUM(R44:S44)</f>
        <v>0</v>
      </c>
      <c r="U44" s="1500">
        <v>0</v>
      </c>
      <c r="V44" s="1501">
        <v>0</v>
      </c>
      <c r="W44" s="1503">
        <f>SUM(U44:V44)</f>
        <v>0</v>
      </c>
      <c r="X44" s="1481">
        <f t="shared" si="28"/>
        <v>58</v>
      </c>
      <c r="Y44" s="1482">
        <f t="shared" si="28"/>
        <v>26</v>
      </c>
      <c r="Z44" s="1483">
        <f t="shared" si="8"/>
        <v>84</v>
      </c>
      <c r="AA44" s="1484"/>
      <c r="AB44" s="1484">
        <v>27</v>
      </c>
      <c r="AC44" s="98" t="s">
        <v>58</v>
      </c>
      <c r="AD44" s="2225"/>
      <c r="AF44" s="926" t="s">
        <v>851</v>
      </c>
    </row>
    <row r="45" spans="1:32" s="6" customFormat="1" ht="16.5" customHeight="1" thickBot="1">
      <c r="A45" s="2223"/>
      <c r="B45" s="665" t="s">
        <v>11</v>
      </c>
      <c r="C45" s="1538">
        <f>SUM(C42:C44)</f>
        <v>0</v>
      </c>
      <c r="D45" s="1539">
        <f t="shared" ref="D45" si="58">SUM(D42:D44)</f>
        <v>0</v>
      </c>
      <c r="E45" s="1540">
        <f t="shared" ref="E45" si="59">SUM(C45:D45)</f>
        <v>0</v>
      </c>
      <c r="F45" s="1541">
        <f t="shared" ref="F45:W45" si="60">SUM(F42:F44)</f>
        <v>35</v>
      </c>
      <c r="G45" s="1542">
        <f t="shared" si="60"/>
        <v>13</v>
      </c>
      <c r="H45" s="1543">
        <f t="shared" si="60"/>
        <v>48</v>
      </c>
      <c r="I45" s="1544">
        <f t="shared" si="60"/>
        <v>39</v>
      </c>
      <c r="J45" s="1544">
        <f t="shared" si="60"/>
        <v>21</v>
      </c>
      <c r="K45" s="1543">
        <f t="shared" si="60"/>
        <v>60</v>
      </c>
      <c r="L45" s="1544">
        <f t="shared" si="60"/>
        <v>40</v>
      </c>
      <c r="M45" s="1544">
        <f t="shared" si="60"/>
        <v>19</v>
      </c>
      <c r="N45" s="1543">
        <f t="shared" si="60"/>
        <v>59</v>
      </c>
      <c r="O45" s="1544">
        <f t="shared" si="60"/>
        <v>4</v>
      </c>
      <c r="P45" s="1545">
        <f t="shared" si="60"/>
        <v>2</v>
      </c>
      <c r="Q45" s="1543">
        <f t="shared" si="60"/>
        <v>6</v>
      </c>
      <c r="R45" s="1544">
        <f t="shared" si="60"/>
        <v>8</v>
      </c>
      <c r="S45" s="1545">
        <f t="shared" si="60"/>
        <v>3</v>
      </c>
      <c r="T45" s="1543">
        <f t="shared" si="60"/>
        <v>11</v>
      </c>
      <c r="U45" s="1544">
        <f t="shared" si="60"/>
        <v>11</v>
      </c>
      <c r="V45" s="1545">
        <f t="shared" si="60"/>
        <v>3</v>
      </c>
      <c r="W45" s="1543">
        <f t="shared" si="60"/>
        <v>14</v>
      </c>
      <c r="X45" s="1546">
        <f t="shared" si="28"/>
        <v>137</v>
      </c>
      <c r="Y45" s="1539">
        <f t="shared" si="28"/>
        <v>61</v>
      </c>
      <c r="Z45" s="1547">
        <f t="shared" si="8"/>
        <v>198</v>
      </c>
      <c r="AA45" s="1547">
        <f t="shared" ref="AA45:AB45" si="61">SUM(AA42:AA44)</f>
        <v>1</v>
      </c>
      <c r="AB45" s="1547">
        <f t="shared" si="61"/>
        <v>34</v>
      </c>
      <c r="AC45" s="107" t="s">
        <v>11</v>
      </c>
      <c r="AD45" s="2226"/>
    </row>
    <row r="46" spans="1:32" s="6" customFormat="1" ht="16.5" customHeight="1" thickTop="1">
      <c r="A46" s="2227" t="s">
        <v>259</v>
      </c>
      <c r="B46" s="666" t="s">
        <v>260</v>
      </c>
      <c r="C46" s="1460">
        <f>SUM(C5,C11)</f>
        <v>5</v>
      </c>
      <c r="D46" s="1475">
        <f>SUM(D5,D11)</f>
        <v>3</v>
      </c>
      <c r="E46" s="1489">
        <f t="shared" ref="E46:E51" si="62">SUM(C46:D46)</f>
        <v>8</v>
      </c>
      <c r="F46" s="1474">
        <f>SUM(F5,F11)</f>
        <v>0</v>
      </c>
      <c r="G46" s="1475">
        <f>SUM(G5,G11)</f>
        <v>0</v>
      </c>
      <c r="H46" s="1489">
        <f t="shared" ref="H46:H51" si="63">SUM(F46:G46)</f>
        <v>0</v>
      </c>
      <c r="I46" s="1474">
        <f>SUM(I5,I11)</f>
        <v>0</v>
      </c>
      <c r="J46" s="1475">
        <f>SUM(J5,J11)</f>
        <v>0</v>
      </c>
      <c r="K46" s="1489">
        <f t="shared" ref="K46:K51" si="64">SUM(I46:J46)</f>
        <v>0</v>
      </c>
      <c r="L46" s="1474">
        <f>SUM(L5,L11)</f>
        <v>0</v>
      </c>
      <c r="M46" s="1475">
        <f>SUM(M5,M11)</f>
        <v>0</v>
      </c>
      <c r="N46" s="1489">
        <f t="shared" ref="N46:N51" si="65">SUM(L46:M46)</f>
        <v>0</v>
      </c>
      <c r="O46" s="1474">
        <f>SUM(O5,O11)</f>
        <v>0</v>
      </c>
      <c r="P46" s="1475">
        <f>SUM(P5,P11)</f>
        <v>0</v>
      </c>
      <c r="Q46" s="1548">
        <f t="shared" ref="Q46:Q51" si="66">SUM(O46:P46)</f>
        <v>0</v>
      </c>
      <c r="R46" s="1474">
        <f>SUM(R5,R11)</f>
        <v>0</v>
      </c>
      <c r="S46" s="1475">
        <f>SUM(S5,S11)</f>
        <v>0</v>
      </c>
      <c r="T46" s="1489">
        <f t="shared" ref="T46:T51" si="67">SUM(R46:S46)</f>
        <v>0</v>
      </c>
      <c r="U46" s="1474">
        <f>SUM(U5,U11)</f>
        <v>0</v>
      </c>
      <c r="V46" s="1475">
        <f>SUM(V5,V11)</f>
        <v>0</v>
      </c>
      <c r="W46" s="1489">
        <f t="shared" ref="W46:W51" si="68">SUM(U46:V46)</f>
        <v>0</v>
      </c>
      <c r="X46" s="1474">
        <f>SUM(X5,X11)</f>
        <v>5</v>
      </c>
      <c r="Y46" s="1475">
        <f>SUM(Y5,Y11)</f>
        <v>3</v>
      </c>
      <c r="Z46" s="1462">
        <f t="shared" si="8"/>
        <v>8</v>
      </c>
      <c r="AA46" s="1462">
        <f>SUM(AA5,AA11)</f>
        <v>0</v>
      </c>
      <c r="AB46" s="1462">
        <f>SUM(AB5,AB11)</f>
        <v>0</v>
      </c>
      <c r="AC46" s="108" t="s">
        <v>244</v>
      </c>
      <c r="AD46" s="2228" t="s">
        <v>259</v>
      </c>
    </row>
    <row r="47" spans="1:32" s="6" customFormat="1" ht="16.5" customHeight="1">
      <c r="A47" s="2091"/>
      <c r="B47" s="666" t="s">
        <v>261</v>
      </c>
      <c r="C47" s="1460">
        <f>SUM(C6,C12,C16,C20,C24,C28,C31,C35,C39,C42)</f>
        <v>0</v>
      </c>
      <c r="D47" s="1461">
        <f>SUM(D6,D12,D16,D20,D24,D28,D31,D35,D39,D42)</f>
        <v>0</v>
      </c>
      <c r="E47" s="1549">
        <f t="shared" si="62"/>
        <v>0</v>
      </c>
      <c r="F47" s="1460">
        <f>SUM(F6,F12,F16,F20,F24,F28,F31,F35,F39,F42)</f>
        <v>49</v>
      </c>
      <c r="G47" s="1461">
        <f>SUM(G6,G12,G16,G20,G24,G28,G31,G35,G39,G42)</f>
        <v>14</v>
      </c>
      <c r="H47" s="1549">
        <f t="shared" si="63"/>
        <v>63</v>
      </c>
      <c r="I47" s="1460">
        <f>SUM(I6,I12,I16,I20,I24,I28,I31,I35,I39,I42)</f>
        <v>58</v>
      </c>
      <c r="J47" s="1461">
        <f>SUM(J6,J12,J16,J20,J24,J28,J31,J35,J39,J42)</f>
        <v>23</v>
      </c>
      <c r="K47" s="1549">
        <f t="shared" si="64"/>
        <v>81</v>
      </c>
      <c r="L47" s="1460">
        <f>SUM(L6,L12,L16,L20,L24,L28,L31,L35,L39,L42)</f>
        <v>57</v>
      </c>
      <c r="M47" s="1461">
        <f>SUM(M6,M12,M16,M20,M24,M28,M31,M35,M39,M42)</f>
        <v>21</v>
      </c>
      <c r="N47" s="1549">
        <f t="shared" si="65"/>
        <v>78</v>
      </c>
      <c r="O47" s="1460">
        <f>SUM(O6,O12,O16,O20,O24,O28,O31,O35,O39,O42)</f>
        <v>37</v>
      </c>
      <c r="P47" s="1461">
        <f>SUM(P6,P12,P16,P20,P24,P28,P31,P35,P39,P42)</f>
        <v>13</v>
      </c>
      <c r="Q47" s="1550">
        <f t="shared" si="66"/>
        <v>50</v>
      </c>
      <c r="R47" s="1460">
        <f>SUM(R6,R12,R16,R20,R24,R28,R31,R35,R39,R42)</f>
        <v>51</v>
      </c>
      <c r="S47" s="1461">
        <f>SUM(S6,S12,S16,S20,S24,S28,S31,S35,S39,S42)</f>
        <v>16</v>
      </c>
      <c r="T47" s="1549">
        <f t="shared" si="67"/>
        <v>67</v>
      </c>
      <c r="U47" s="1460">
        <f>SUM(U6,U12,U16,U20,U24,U28,U31,U35,U39,U42)</f>
        <v>44</v>
      </c>
      <c r="V47" s="1461">
        <f>SUM(V6,V12,V16,V20,V24,V28,V31,V35,V39,V42)</f>
        <v>27</v>
      </c>
      <c r="W47" s="1549">
        <f t="shared" si="68"/>
        <v>71</v>
      </c>
      <c r="X47" s="1460">
        <f>SUM(X6,X12,X16,X20,X24,X28,X31,X35,X39,X42)</f>
        <v>296</v>
      </c>
      <c r="Y47" s="1461">
        <f>SUM(Y6,Y12,Y16,Y20,Y24,Y28,Y31,Y35,Y39,Y42)</f>
        <v>114</v>
      </c>
      <c r="Z47" s="1462">
        <f t="shared" si="8"/>
        <v>410</v>
      </c>
      <c r="AA47" s="1462">
        <f>SUM(AA6,AA12,AA16,AA20,AA24,AA28,AA31,AA35,AA39,AA42)</f>
        <v>19</v>
      </c>
      <c r="AB47" s="1462">
        <f>SUM(AB6,AB12,AB16,AB20,AB24,AB28,AB31,AB35,AB39,AB42)</f>
        <v>4</v>
      </c>
      <c r="AC47" s="108" t="s">
        <v>56</v>
      </c>
      <c r="AD47" s="2229"/>
    </row>
    <row r="48" spans="1:32" s="6" customFormat="1" ht="16.5" customHeight="1">
      <c r="A48" s="2091"/>
      <c r="B48" s="666" t="s">
        <v>57</v>
      </c>
      <c r="C48" s="1460">
        <f>SUM(C7,C13,C17,C21,C25,C29,C32,C36,C40,C43)</f>
        <v>0</v>
      </c>
      <c r="D48" s="1461">
        <f t="shared" ref="D48" si="69">SUM(D7,D13,D17,D21,D25,D29,D32,D36,D40,D43)</f>
        <v>0</v>
      </c>
      <c r="E48" s="1549">
        <f t="shared" si="62"/>
        <v>0</v>
      </c>
      <c r="F48" s="1460">
        <f>SUM(F7,F13,F17,F21,F25,F29,F32,F36,F40,F43)</f>
        <v>69</v>
      </c>
      <c r="G48" s="1461">
        <f t="shared" ref="G48" si="70">SUM(G7,G13,G17,G21,G25,G29,G32,G36,G40,G43)</f>
        <v>27</v>
      </c>
      <c r="H48" s="1549">
        <f t="shared" si="63"/>
        <v>96</v>
      </c>
      <c r="I48" s="1460">
        <f>SUM(I7,I13,I17,I21,I25,I29,I32,I36,I40,I43)</f>
        <v>78</v>
      </c>
      <c r="J48" s="1461">
        <f t="shared" ref="J48" si="71">SUM(J7,J13,J17,J21,J25,J29,J32,J36,J40,J43)</f>
        <v>52</v>
      </c>
      <c r="K48" s="1549">
        <f t="shared" si="64"/>
        <v>130</v>
      </c>
      <c r="L48" s="1460">
        <f>SUM(L7,L13,L17,L21,L25,L29,L32,L36,L40,L43)</f>
        <v>84</v>
      </c>
      <c r="M48" s="1461">
        <f t="shared" ref="M48" si="72">SUM(M7,M13,M17,M21,M25,M29,M32,M36,M40,M43)</f>
        <v>40</v>
      </c>
      <c r="N48" s="1549">
        <f t="shared" si="65"/>
        <v>124</v>
      </c>
      <c r="O48" s="1460">
        <f>SUM(O7,O13,O17,O21,O25,O29,O32,O36,O40,O43)</f>
        <v>0</v>
      </c>
      <c r="P48" s="1461">
        <f t="shared" ref="P48" si="73">SUM(P7,P13,P17,P21,P25,P29,P32,P36,P40,P43)</f>
        <v>0</v>
      </c>
      <c r="Q48" s="1550">
        <f t="shared" si="66"/>
        <v>0</v>
      </c>
      <c r="R48" s="1460">
        <f>SUM(R7,R13,R17,R21,R25,R29,R32,R36,R40,R43)</f>
        <v>0</v>
      </c>
      <c r="S48" s="1461">
        <f t="shared" ref="S48" si="74">SUM(S7,S13,S17,S21,S25,S29,S32,S36,S40,S43)</f>
        <v>0</v>
      </c>
      <c r="T48" s="1549">
        <f t="shared" si="67"/>
        <v>0</v>
      </c>
      <c r="U48" s="1460">
        <f>SUM(U7,U13,U17,U21,U25,U29,U32,U36,U40,U43)</f>
        <v>0</v>
      </c>
      <c r="V48" s="1461">
        <f t="shared" ref="V48" si="75">SUM(V7,V13,V17,V21,V25,V29,V32,V36,V40,V43)</f>
        <v>0</v>
      </c>
      <c r="W48" s="1549">
        <f t="shared" si="68"/>
        <v>0</v>
      </c>
      <c r="X48" s="1460">
        <f>SUM(X7,X13,X17,X21,X25,X29,X32,X36,X40,X43)</f>
        <v>231</v>
      </c>
      <c r="Y48" s="1461">
        <f t="shared" ref="Y48" si="76">SUM(Y7,Y13,Y17,Y21,Y25,Y29,Y32,Y36,Y40,Y43)</f>
        <v>119</v>
      </c>
      <c r="Z48" s="1462">
        <f t="shared" si="8"/>
        <v>350</v>
      </c>
      <c r="AA48" s="1462">
        <f>SUM(AA7,AA13,AA17,AA21,AA25,AA29,AA32,AA36,AA40,AA43)</f>
        <v>12</v>
      </c>
      <c r="AB48" s="1462">
        <f>SUM(AB7,AB13,AB17,AB21,AB25,AB29,AB32,AB36,AB40,AB43)</f>
        <v>42</v>
      </c>
      <c r="AC48" s="108" t="s">
        <v>57</v>
      </c>
      <c r="AD48" s="2229"/>
    </row>
    <row r="49" spans="1:30" s="6" customFormat="1" ht="16.5" customHeight="1">
      <c r="A49" s="2091"/>
      <c r="B49" s="666" t="s">
        <v>262</v>
      </c>
      <c r="C49" s="1460">
        <f>SUM(C8,C14,C18,C22,C26,C33,C37,C44)</f>
        <v>0</v>
      </c>
      <c r="D49" s="1461">
        <f>SUM(D8,D14,D18,D22,D26,D33,D37,D44)</f>
        <v>0</v>
      </c>
      <c r="E49" s="1549">
        <f t="shared" si="62"/>
        <v>0</v>
      </c>
      <c r="F49" s="1460">
        <f>SUM(F8,F14,F18,F22,F26,F33,F37,F44)</f>
        <v>110</v>
      </c>
      <c r="G49" s="1461">
        <f>SUM(G8,G14,G18,G22,G26,G33,G37,G44)</f>
        <v>55</v>
      </c>
      <c r="H49" s="1549">
        <f t="shared" si="63"/>
        <v>165</v>
      </c>
      <c r="I49" s="1460">
        <f>SUM(I8,I14,I18,I22,I26,I33,I37,I44)</f>
        <v>102</v>
      </c>
      <c r="J49" s="1461">
        <f>SUM(J8,J14,J18,J22,J26,J33,J37,J44)</f>
        <v>69</v>
      </c>
      <c r="K49" s="1549">
        <f t="shared" si="64"/>
        <v>171</v>
      </c>
      <c r="L49" s="1460">
        <f>SUM(L8,L14,L18,L22,L26,L33,L37,L44)</f>
        <v>110</v>
      </c>
      <c r="M49" s="1461">
        <f>SUM(M8,M14,M18,M22,M26,M33,M37,M44)</f>
        <v>60</v>
      </c>
      <c r="N49" s="1549">
        <f t="shared" si="65"/>
        <v>170</v>
      </c>
      <c r="O49" s="1460">
        <f>SUM(O8,O14,O18,O22,O26,O33,O37,O44)</f>
        <v>0</v>
      </c>
      <c r="P49" s="1461">
        <f>SUM(P8,P14,P18,P22,P26,P33,P37,P44)</f>
        <v>0</v>
      </c>
      <c r="Q49" s="1550">
        <f t="shared" si="66"/>
        <v>0</v>
      </c>
      <c r="R49" s="1460">
        <f>SUM(R8,R14,R18,R22,R26,R33,R37,R44)</f>
        <v>0</v>
      </c>
      <c r="S49" s="1461">
        <f>SUM(S8,S14,S18,S22,S26,S33,S37,S44)</f>
        <v>0</v>
      </c>
      <c r="T49" s="1549">
        <f t="shared" si="67"/>
        <v>0</v>
      </c>
      <c r="U49" s="1460">
        <f>SUM(U8,U14,U18,U22,U26,U33,U37,U44)</f>
        <v>0</v>
      </c>
      <c r="V49" s="1461">
        <f>SUM(V8,V14,V18,V22,V26,V33,V37,V44)</f>
        <v>0</v>
      </c>
      <c r="W49" s="1549">
        <f t="shared" si="68"/>
        <v>0</v>
      </c>
      <c r="X49" s="1460">
        <f>SUM(X8,X14,X18,X22,X26,X33,X37,X44)</f>
        <v>322</v>
      </c>
      <c r="Y49" s="1461">
        <f>SUM(Y8,Y14,Y18,Y22,Y26,Y33,Y37,Y44)</f>
        <v>184</v>
      </c>
      <c r="Z49" s="1462">
        <f t="shared" si="8"/>
        <v>506</v>
      </c>
      <c r="AA49" s="1462">
        <f>SUM(AA8,AA14,AA18,AA22,AA26,AA33,AA37,AA44)</f>
        <v>11</v>
      </c>
      <c r="AB49" s="1462">
        <f>SUM(AB8,AB14,AB18,AB22,AB26,AB33,AB37,AB44)</f>
        <v>110</v>
      </c>
      <c r="AC49" s="108" t="s">
        <v>262</v>
      </c>
      <c r="AD49" s="2229"/>
    </row>
    <row r="50" spans="1:30" s="6" customFormat="1" ht="16.5" customHeight="1">
      <c r="A50" s="2091"/>
      <c r="B50" s="663" t="s">
        <v>263</v>
      </c>
      <c r="C50" s="1491">
        <f>C9</f>
        <v>0</v>
      </c>
      <c r="D50" s="1551">
        <f t="shared" ref="D50" si="77">D9</f>
        <v>0</v>
      </c>
      <c r="E50" s="1552">
        <f t="shared" si="62"/>
        <v>0</v>
      </c>
      <c r="F50" s="1553">
        <f>F9</f>
        <v>2</v>
      </c>
      <c r="G50" s="1551">
        <f t="shared" ref="G50" si="78">G9</f>
        <v>0</v>
      </c>
      <c r="H50" s="1552">
        <f t="shared" si="63"/>
        <v>2</v>
      </c>
      <c r="I50" s="1553">
        <f>I9</f>
        <v>2</v>
      </c>
      <c r="J50" s="1551">
        <f t="shared" ref="J50" si="79">J9</f>
        <v>0</v>
      </c>
      <c r="K50" s="1552">
        <f t="shared" si="64"/>
        <v>2</v>
      </c>
      <c r="L50" s="1553">
        <f>L9</f>
        <v>1</v>
      </c>
      <c r="M50" s="1551">
        <f t="shared" ref="M50" si="80">M9</f>
        <v>0</v>
      </c>
      <c r="N50" s="1552">
        <f t="shared" si="65"/>
        <v>1</v>
      </c>
      <c r="O50" s="1491">
        <f>O9</f>
        <v>0</v>
      </c>
      <c r="P50" s="1551">
        <f t="shared" ref="P50" si="81">P9</f>
        <v>0</v>
      </c>
      <c r="Q50" s="1554">
        <f t="shared" si="66"/>
        <v>0</v>
      </c>
      <c r="R50" s="1491">
        <f>R9</f>
        <v>0</v>
      </c>
      <c r="S50" s="1551">
        <f t="shared" ref="S50" si="82">S9</f>
        <v>0</v>
      </c>
      <c r="T50" s="1552">
        <f t="shared" si="67"/>
        <v>0</v>
      </c>
      <c r="U50" s="1491">
        <f>U9</f>
        <v>0</v>
      </c>
      <c r="V50" s="1551">
        <f t="shared" ref="V50" si="83">V9</f>
        <v>0</v>
      </c>
      <c r="W50" s="1552">
        <f t="shared" si="68"/>
        <v>0</v>
      </c>
      <c r="X50" s="1491">
        <f>X9</f>
        <v>5</v>
      </c>
      <c r="Y50" s="1551">
        <f t="shared" ref="Y50" si="84">Y9</f>
        <v>0</v>
      </c>
      <c r="Z50" s="1483">
        <f t="shared" si="8"/>
        <v>5</v>
      </c>
      <c r="AA50" s="1483">
        <f>AA9</f>
        <v>0</v>
      </c>
      <c r="AB50" s="1483">
        <f>AB9</f>
        <v>2</v>
      </c>
      <c r="AC50" s="105" t="s">
        <v>263</v>
      </c>
      <c r="AD50" s="2229"/>
    </row>
    <row r="51" spans="1:30" s="145" customFormat="1" ht="16.5" customHeight="1" thickBot="1">
      <c r="A51" s="2138"/>
      <c r="B51" s="667" t="s">
        <v>11</v>
      </c>
      <c r="C51" s="1555">
        <f>SUM(C46:C50)</f>
        <v>5</v>
      </c>
      <c r="D51" s="1556">
        <f t="shared" ref="D51:V51" si="85">SUM(D46:D50)</f>
        <v>3</v>
      </c>
      <c r="E51" s="1557">
        <f t="shared" si="62"/>
        <v>8</v>
      </c>
      <c r="F51" s="1555">
        <f t="shared" si="85"/>
        <v>230</v>
      </c>
      <c r="G51" s="1556">
        <f t="shared" si="85"/>
        <v>96</v>
      </c>
      <c r="H51" s="1557">
        <f t="shared" si="63"/>
        <v>326</v>
      </c>
      <c r="I51" s="1555">
        <f t="shared" si="85"/>
        <v>240</v>
      </c>
      <c r="J51" s="1556">
        <f t="shared" si="85"/>
        <v>144</v>
      </c>
      <c r="K51" s="1557">
        <f t="shared" si="64"/>
        <v>384</v>
      </c>
      <c r="L51" s="1555">
        <f t="shared" si="85"/>
        <v>252</v>
      </c>
      <c r="M51" s="1556">
        <f t="shared" si="85"/>
        <v>121</v>
      </c>
      <c r="N51" s="1557">
        <f t="shared" si="65"/>
        <v>373</v>
      </c>
      <c r="O51" s="1555">
        <f t="shared" si="85"/>
        <v>37</v>
      </c>
      <c r="P51" s="1556">
        <f t="shared" si="85"/>
        <v>13</v>
      </c>
      <c r="Q51" s="1558">
        <f t="shared" si="66"/>
        <v>50</v>
      </c>
      <c r="R51" s="1555">
        <f t="shared" si="85"/>
        <v>51</v>
      </c>
      <c r="S51" s="1556">
        <f t="shared" si="85"/>
        <v>16</v>
      </c>
      <c r="T51" s="1557">
        <f t="shared" si="67"/>
        <v>67</v>
      </c>
      <c r="U51" s="1555">
        <f t="shared" si="85"/>
        <v>44</v>
      </c>
      <c r="V51" s="1556">
        <f t="shared" si="85"/>
        <v>27</v>
      </c>
      <c r="W51" s="1557">
        <f t="shared" si="68"/>
        <v>71</v>
      </c>
      <c r="X51" s="1555">
        <f t="shared" si="28"/>
        <v>859</v>
      </c>
      <c r="Y51" s="1556">
        <f t="shared" si="28"/>
        <v>420</v>
      </c>
      <c r="Z51" s="1559">
        <f t="shared" si="8"/>
        <v>1279</v>
      </c>
      <c r="AA51" s="1559">
        <f>SUM(AA46:AA50)</f>
        <v>42</v>
      </c>
      <c r="AB51" s="1559">
        <f>SUM(AB46:AB50)</f>
        <v>158</v>
      </c>
      <c r="AC51" s="144" t="s">
        <v>11</v>
      </c>
      <c r="AD51" s="2230"/>
    </row>
    <row r="52" spans="1:30" s="6" customFormat="1" ht="13.5" customHeight="1">
      <c r="A52" s="104"/>
      <c r="B52" s="104"/>
      <c r="AC52" s="104"/>
      <c r="AD52" s="104"/>
    </row>
    <row r="53" spans="1:30" s="6" customFormat="1" ht="13.5" customHeight="1">
      <c r="A53" s="104"/>
      <c r="B53" s="104"/>
      <c r="AC53" s="104"/>
      <c r="AD53" s="104"/>
    </row>
    <row r="54" spans="1:30" s="6" customFormat="1" ht="13.5" customHeight="1">
      <c r="A54" s="104"/>
      <c r="B54" s="104"/>
      <c r="AC54" s="104"/>
      <c r="AD54" s="104"/>
    </row>
    <row r="55" spans="1:30" s="6" customFormat="1" ht="13.5" customHeight="1">
      <c r="A55" s="104"/>
      <c r="B55" s="104"/>
      <c r="AC55" s="104"/>
      <c r="AD55" s="104"/>
    </row>
    <row r="56" spans="1:30" s="6" customFormat="1" ht="13.5" customHeight="1">
      <c r="A56" s="104"/>
      <c r="B56" s="104"/>
      <c r="AC56" s="104"/>
      <c r="AD56" s="104"/>
    </row>
    <row r="57" spans="1:30" s="6" customFormat="1" ht="13.5" customHeight="1">
      <c r="A57" s="104"/>
      <c r="B57" s="104"/>
      <c r="AB57" s="6">
        <v>3</v>
      </c>
      <c r="AC57" s="104"/>
      <c r="AD57" s="104"/>
    </row>
    <row r="58" spans="1:30" s="6" customFormat="1" ht="13.5" customHeight="1">
      <c r="A58" s="104"/>
      <c r="B58" s="104"/>
      <c r="AC58" s="104"/>
      <c r="AD58" s="104"/>
    </row>
    <row r="59" spans="1:30" s="6" customFormat="1" ht="13.5" customHeight="1">
      <c r="A59" s="104"/>
      <c r="B59" s="104"/>
      <c r="AC59" s="104"/>
      <c r="AD59" s="104"/>
    </row>
    <row r="60" spans="1:30" s="6" customFormat="1" ht="13.5" customHeight="1">
      <c r="A60" s="104"/>
      <c r="B60" s="104"/>
      <c r="AC60" s="104"/>
      <c r="AD60" s="104"/>
    </row>
    <row r="61" spans="1:30" s="6" customFormat="1" ht="13.5" customHeight="1">
      <c r="A61" s="104"/>
      <c r="B61" s="104"/>
      <c r="AC61" s="104"/>
      <c r="AD61" s="104"/>
    </row>
    <row r="62" spans="1:30" s="6" customFormat="1" ht="13.5" customHeight="1">
      <c r="A62" s="104"/>
      <c r="B62" s="104"/>
      <c r="AC62" s="104"/>
      <c r="AD62" s="104"/>
    </row>
    <row r="63" spans="1:30" s="6" customFormat="1" ht="13.5" customHeight="1">
      <c r="A63" s="104"/>
      <c r="B63" s="104"/>
      <c r="AC63" s="104"/>
      <c r="AD63" s="104"/>
    </row>
    <row r="64" spans="1:30" s="6" customFormat="1" ht="13.5" customHeight="1">
      <c r="A64" s="104"/>
      <c r="B64" s="104"/>
      <c r="AC64" s="104"/>
      <c r="AD64" s="104"/>
    </row>
    <row r="65" spans="1:30" s="6" customFormat="1" ht="13.5" customHeight="1">
      <c r="A65" s="104"/>
      <c r="B65" s="104"/>
      <c r="AC65" s="104"/>
      <c r="AD65" s="104"/>
    </row>
    <row r="66" spans="1:30" s="6" customFormat="1" ht="13.5" customHeight="1">
      <c r="A66" s="104"/>
      <c r="B66" s="104"/>
      <c r="AC66" s="104"/>
      <c r="AD66" s="104"/>
    </row>
    <row r="67" spans="1:30" s="6" customFormat="1" ht="13.5" customHeight="1">
      <c r="A67" s="104"/>
      <c r="B67" s="104"/>
      <c r="AC67" s="104"/>
      <c r="AD67" s="104"/>
    </row>
    <row r="68" spans="1:30" s="6" customFormat="1" ht="13.5" customHeight="1">
      <c r="A68" s="104"/>
      <c r="B68" s="104"/>
      <c r="AC68" s="104"/>
      <c r="AD68" s="104"/>
    </row>
    <row r="69" spans="1:30" s="6" customFormat="1" ht="13.5" customHeight="1">
      <c r="A69" s="104"/>
      <c r="B69" s="104"/>
      <c r="AC69" s="104"/>
      <c r="AD69" s="104"/>
    </row>
    <row r="70" spans="1:30" s="6" customFormat="1" ht="13.5" customHeight="1">
      <c r="A70" s="104"/>
      <c r="B70" s="104"/>
      <c r="AC70" s="104"/>
      <c r="AD70" s="104"/>
    </row>
    <row r="71" spans="1:30" s="6" customFormat="1" ht="13.5" customHeight="1">
      <c r="A71" s="104"/>
      <c r="B71" s="104"/>
      <c r="AC71" s="104"/>
      <c r="AD71" s="104"/>
    </row>
    <row r="72" spans="1:30" s="6" customFormat="1" ht="13.5" customHeight="1">
      <c r="A72" s="104"/>
      <c r="B72" s="104"/>
      <c r="AC72" s="104"/>
      <c r="AD72" s="104"/>
    </row>
    <row r="73" spans="1:30" s="6" customFormat="1" ht="13.5" customHeight="1">
      <c r="A73" s="104"/>
      <c r="B73" s="104"/>
      <c r="AC73" s="104"/>
      <c r="AD73" s="104"/>
    </row>
    <row r="74" spans="1:30" s="6" customFormat="1" ht="13.5" customHeight="1">
      <c r="A74" s="104"/>
      <c r="B74" s="104"/>
      <c r="AC74" s="104"/>
      <c r="AD74" s="104"/>
    </row>
    <row r="75" spans="1:30" s="6" customFormat="1" ht="13.5" customHeight="1">
      <c r="A75" s="104"/>
      <c r="B75" s="104"/>
      <c r="AC75" s="104"/>
      <c r="AD75" s="104"/>
    </row>
    <row r="76" spans="1:30" s="6" customFormat="1" ht="13.5" customHeight="1">
      <c r="A76" s="104"/>
      <c r="B76" s="104"/>
      <c r="AC76" s="104"/>
      <c r="AD76" s="104"/>
    </row>
    <row r="77" spans="1:30" s="6" customFormat="1" ht="13.5" customHeight="1">
      <c r="A77" s="104"/>
      <c r="B77" s="104"/>
      <c r="AC77" s="104"/>
      <c r="AD77" s="104"/>
    </row>
    <row r="78" spans="1:30" s="6" customFormat="1" ht="13.5" customHeight="1">
      <c r="A78" s="104"/>
      <c r="B78" s="104"/>
      <c r="AC78" s="104"/>
      <c r="AD78" s="104"/>
    </row>
    <row r="79" spans="1:30" s="6" customFormat="1" ht="13.5" customHeight="1">
      <c r="A79" s="104"/>
      <c r="B79" s="104"/>
      <c r="AC79" s="104"/>
      <c r="AD79" s="104"/>
    </row>
    <row r="80" spans="1:30" s="6" customFormat="1" ht="13.5" customHeight="1">
      <c r="A80" s="104"/>
      <c r="B80" s="104"/>
      <c r="AC80" s="104"/>
      <c r="AD80" s="104"/>
    </row>
    <row r="81" spans="1:30" s="6" customFormat="1" ht="13.5" customHeight="1">
      <c r="A81" s="104"/>
      <c r="B81" s="104"/>
      <c r="AC81" s="104"/>
      <c r="AD81" s="104"/>
    </row>
    <row r="82" spans="1:30" s="6" customFormat="1" ht="13.5" customHeight="1">
      <c r="A82" s="104"/>
      <c r="B82" s="104"/>
      <c r="AC82" s="104"/>
      <c r="AD82" s="104"/>
    </row>
    <row r="83" spans="1:30" s="6" customFormat="1" ht="13.5" customHeight="1">
      <c r="A83" s="104"/>
      <c r="B83" s="104"/>
      <c r="AC83" s="104"/>
      <c r="AD83" s="104"/>
    </row>
    <row r="84" spans="1:30" s="6" customFormat="1" ht="13.5" customHeight="1">
      <c r="A84" s="104"/>
      <c r="B84" s="104"/>
      <c r="AC84" s="104"/>
      <c r="AD84" s="104"/>
    </row>
    <row r="85" spans="1:30" s="6" customFormat="1" ht="13.5" customHeight="1">
      <c r="A85" s="104"/>
      <c r="B85" s="104"/>
      <c r="AC85" s="104"/>
      <c r="AD85" s="104"/>
    </row>
    <row r="86" spans="1:30" s="6" customFormat="1" ht="13.5" customHeight="1">
      <c r="A86" s="104"/>
      <c r="B86" s="104"/>
      <c r="AC86" s="104"/>
      <c r="AD86" s="104"/>
    </row>
    <row r="87" spans="1:30" s="6" customFormat="1" ht="13.5" customHeight="1">
      <c r="A87" s="104"/>
      <c r="B87" s="104"/>
      <c r="AC87" s="104"/>
      <c r="AD87" s="104"/>
    </row>
    <row r="88" spans="1:30" s="6" customFormat="1" ht="13.5" customHeight="1">
      <c r="A88" s="104"/>
      <c r="B88" s="104"/>
      <c r="AC88" s="104"/>
      <c r="AD88" s="104"/>
    </row>
    <row r="89" spans="1:30" s="6" customFormat="1" ht="13.5" customHeight="1">
      <c r="A89" s="104"/>
      <c r="B89" s="104"/>
      <c r="AC89" s="104"/>
      <c r="AD89" s="104"/>
    </row>
    <row r="90" spans="1:30" s="6" customFormat="1" ht="13.5" customHeight="1">
      <c r="A90" s="104"/>
      <c r="B90" s="104"/>
      <c r="AC90" s="104"/>
      <c r="AD90" s="104"/>
    </row>
    <row r="91" spans="1:30" s="6" customFormat="1" ht="13.5" customHeight="1">
      <c r="A91" s="104"/>
      <c r="B91" s="104"/>
      <c r="AC91" s="104"/>
      <c r="AD91" s="104"/>
    </row>
    <row r="92" spans="1:30" s="6" customFormat="1" ht="13.5" customHeight="1">
      <c r="A92" s="104"/>
      <c r="B92" s="104"/>
      <c r="AC92" s="104"/>
      <c r="AD92" s="104"/>
    </row>
    <row r="93" spans="1:30" s="6" customFormat="1" ht="13.5" customHeight="1">
      <c r="A93" s="104"/>
      <c r="B93" s="104"/>
      <c r="AC93" s="104"/>
      <c r="AD93" s="104"/>
    </row>
    <row r="94" spans="1:30" s="6" customFormat="1" ht="13.5" customHeight="1">
      <c r="A94" s="104"/>
      <c r="B94" s="104"/>
      <c r="AC94" s="104"/>
      <c r="AD94" s="104"/>
    </row>
    <row r="95" spans="1:30" s="6" customFormat="1" ht="13.5" customHeight="1">
      <c r="A95" s="104"/>
      <c r="B95" s="104"/>
      <c r="AC95" s="104"/>
      <c r="AD95" s="104"/>
    </row>
    <row r="96" spans="1:30" s="6" customFormat="1" ht="13.5" customHeight="1">
      <c r="A96" s="104"/>
      <c r="B96" s="104"/>
      <c r="AC96" s="104"/>
      <c r="AD96" s="104"/>
    </row>
    <row r="97" spans="1:32" s="6" customFormat="1" ht="13.5" customHeight="1">
      <c r="A97" s="104"/>
      <c r="B97" s="104"/>
      <c r="AC97" s="104"/>
      <c r="AD97" s="104"/>
      <c r="AE97" s="721"/>
      <c r="AF97" s="721"/>
    </row>
    <row r="98" spans="1:32" s="6" customFormat="1" ht="13.5" customHeight="1">
      <c r="A98" s="104"/>
      <c r="B98" s="104"/>
      <c r="AC98" s="104"/>
      <c r="AD98" s="104"/>
    </row>
    <row r="99" spans="1:32" s="6" customFormat="1" ht="13.5" customHeight="1">
      <c r="A99" s="104"/>
      <c r="B99" s="104"/>
      <c r="AC99" s="104"/>
      <c r="AD99" s="104"/>
    </row>
    <row r="100" spans="1:32" s="6" customFormat="1" ht="13.5" customHeight="1">
      <c r="A100" s="104"/>
      <c r="B100" s="104"/>
      <c r="AC100" s="104"/>
      <c r="AD100" s="104"/>
    </row>
    <row r="101" spans="1:32" s="6" customFormat="1" ht="13.5" customHeight="1">
      <c r="A101" s="104"/>
      <c r="B101" s="104"/>
      <c r="AC101" s="104"/>
      <c r="AD101" s="104"/>
    </row>
    <row r="102" spans="1:32" s="6" customFormat="1" ht="13.5" customHeight="1">
      <c r="A102" s="104"/>
      <c r="B102" s="104"/>
      <c r="AC102" s="104"/>
      <c r="AD102" s="104"/>
    </row>
    <row r="121" spans="21:32">
      <c r="V121" s="5">
        <v>16</v>
      </c>
      <c r="W121" s="5">
        <v>15</v>
      </c>
      <c r="AE121" s="5">
        <f>SUM(M121,P121,S121,V121,Y121,AB121)</f>
        <v>16</v>
      </c>
    </row>
    <row r="122" spans="21:32">
      <c r="AF122" s="5">
        <f>SUM(N122,Q122,T122,W122,Z122,AC122)</f>
        <v>0</v>
      </c>
    </row>
    <row r="125" spans="21:32">
      <c r="U125" s="5">
        <f>SUM(S125,T125)</f>
        <v>0</v>
      </c>
    </row>
    <row r="168" spans="11:29">
      <c r="V168" s="5">
        <v>28</v>
      </c>
      <c r="W168" s="5">
        <v>21</v>
      </c>
      <c r="Y168" s="5">
        <v>24</v>
      </c>
      <c r="Z168" s="5">
        <v>34</v>
      </c>
      <c r="AC168" s="5">
        <v>21</v>
      </c>
    </row>
    <row r="170" spans="11:29">
      <c r="K170" s="2"/>
    </row>
  </sheetData>
  <mergeCells count="24">
    <mergeCell ref="A3:B4"/>
    <mergeCell ref="AC3:AD4"/>
    <mergeCell ref="A5:A10"/>
    <mergeCell ref="AD5:AD10"/>
    <mergeCell ref="A11:A15"/>
    <mergeCell ref="AD11:AD15"/>
    <mergeCell ref="A16:A19"/>
    <mergeCell ref="AD16:AD19"/>
    <mergeCell ref="A20:A23"/>
    <mergeCell ref="AD20:AD23"/>
    <mergeCell ref="A24:A27"/>
    <mergeCell ref="AD24:AD27"/>
    <mergeCell ref="A28:A30"/>
    <mergeCell ref="AD28:AD30"/>
    <mergeCell ref="A31:A34"/>
    <mergeCell ref="AD31:AD34"/>
    <mergeCell ref="A35:A38"/>
    <mergeCell ref="AD35:AD38"/>
    <mergeCell ref="A39:A41"/>
    <mergeCell ref="AD39:AD41"/>
    <mergeCell ref="A42:A45"/>
    <mergeCell ref="AD42:AD45"/>
    <mergeCell ref="A46:A51"/>
    <mergeCell ref="AD46:AD51"/>
  </mergeCells>
  <phoneticPr fontId="4"/>
  <pageMargins left="0.70866141732283472" right="0.70866141732283472" top="0.37" bottom="0.35" header="0.26" footer="0.23"/>
  <pageSetup paperSize="9" scale="95" fitToWidth="2" fitToHeight="0" orientation="portrait" r:id="rId1"/>
  <headerFooter alignWithMargins="0"/>
  <colBreaks count="1" manualBreakCount="1">
    <brk id="16" max="50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E168"/>
  <sheetViews>
    <sheetView view="pageBreakPreview" topLeftCell="A25" zoomScale="85" zoomScaleNormal="100" zoomScaleSheetLayoutView="85" workbookViewId="0">
      <pane xSplit="1" topLeftCell="B1" activePane="topRight" state="frozen"/>
      <selection activeCell="AL27" sqref="AL27"/>
      <selection pane="topRight" activeCell="AL27" sqref="AL27"/>
    </sheetView>
  </sheetViews>
  <sheetFormatPr defaultColWidth="9" defaultRowHeight="10.8"/>
  <cols>
    <col min="1" max="1" width="16.77734375" style="2" customWidth="1"/>
    <col min="2" max="41" width="3" style="2" customWidth="1"/>
    <col min="42" max="46" width="3.21875" style="2" customWidth="1"/>
    <col min="47" max="49" width="4" style="2" customWidth="1"/>
    <col min="50" max="50" width="17" style="2" customWidth="1"/>
    <col min="51" max="51" width="3.77734375" style="2" customWidth="1"/>
    <col min="52" max="52" width="12.33203125" style="2" customWidth="1"/>
    <col min="53" max="54" width="3.21875" style="2" customWidth="1"/>
    <col min="55" max="55" width="16.21875" style="2" customWidth="1"/>
    <col min="56" max="16384" width="9" style="2"/>
  </cols>
  <sheetData>
    <row r="1" spans="1:34" ht="20.25" customHeight="1">
      <c r="A1" s="5" t="s">
        <v>327</v>
      </c>
      <c r="AD1" s="2" t="s">
        <v>55</v>
      </c>
    </row>
    <row r="2" spans="1:34" ht="6.75" customHeight="1" thickBot="1"/>
    <row r="3" spans="1:34" ht="23.25" customHeight="1">
      <c r="A3" s="52"/>
      <c r="B3" s="53"/>
      <c r="C3" s="2313" t="s">
        <v>264</v>
      </c>
      <c r="D3" s="2314"/>
      <c r="E3" s="2314"/>
      <c r="F3" s="2314"/>
      <c r="G3" s="2314"/>
      <c r="H3" s="2314"/>
      <c r="I3" s="2314"/>
      <c r="J3" s="2314"/>
      <c r="K3" s="2314"/>
      <c r="L3" s="2315"/>
      <c r="M3" s="2313" t="s">
        <v>265</v>
      </c>
      <c r="N3" s="2314"/>
      <c r="O3" s="2314"/>
      <c r="P3" s="2314"/>
      <c r="Q3" s="2314"/>
      <c r="R3" s="2314"/>
      <c r="S3" s="2315"/>
      <c r="T3" s="2316" t="s">
        <v>266</v>
      </c>
      <c r="U3" s="2317"/>
      <c r="V3" s="2317"/>
      <c r="W3" s="2317"/>
      <c r="X3" s="2317"/>
      <c r="Y3" s="2317"/>
      <c r="Z3" s="2317"/>
      <c r="AA3" s="2318"/>
      <c r="AB3" s="2319" t="s">
        <v>267</v>
      </c>
      <c r="AC3" s="1977"/>
      <c r="AD3" s="1978"/>
      <c r="AE3" s="1978"/>
      <c r="AF3" s="1978"/>
      <c r="AG3" s="1978"/>
      <c r="AH3" s="2031"/>
    </row>
    <row r="4" spans="1:34" ht="23.25" customHeight="1">
      <c r="A4" s="54"/>
      <c r="B4" s="55" t="s">
        <v>268</v>
      </c>
      <c r="C4" s="2118" t="s">
        <v>1</v>
      </c>
      <c r="D4" s="2119"/>
      <c r="E4" s="2119"/>
      <c r="F4" s="2119"/>
      <c r="G4" s="2119"/>
      <c r="H4" s="2120"/>
      <c r="I4" s="56"/>
      <c r="J4" s="56"/>
      <c r="K4" s="56"/>
      <c r="L4" s="57"/>
      <c r="M4" s="2321" t="s">
        <v>269</v>
      </c>
      <c r="N4" s="2322"/>
      <c r="O4" s="2323"/>
      <c r="P4" s="58"/>
      <c r="Q4" s="58"/>
      <c r="R4" s="58"/>
      <c r="S4" s="15"/>
      <c r="T4" s="2074" t="s">
        <v>270</v>
      </c>
      <c r="U4" s="2075"/>
      <c r="V4" s="2075"/>
      <c r="W4" s="58"/>
      <c r="X4" s="58"/>
      <c r="Y4" s="59"/>
      <c r="Z4" s="60"/>
      <c r="AA4" s="61"/>
      <c r="AB4" s="2320"/>
      <c r="AC4" s="991"/>
      <c r="AD4" s="998"/>
      <c r="AE4" s="998"/>
      <c r="AF4" s="998"/>
      <c r="AG4" s="998"/>
      <c r="AH4" s="1004"/>
    </row>
    <row r="5" spans="1:34" ht="71.099999999999994" customHeight="1">
      <c r="A5" s="26" t="s">
        <v>21</v>
      </c>
      <c r="B5" s="62" t="s">
        <v>271</v>
      </c>
      <c r="C5" s="63" t="s">
        <v>272</v>
      </c>
      <c r="D5" s="64" t="s">
        <v>273</v>
      </c>
      <c r="E5" s="64" t="s">
        <v>274</v>
      </c>
      <c r="F5" s="64" t="s">
        <v>275</v>
      </c>
      <c r="G5" s="64" t="s">
        <v>276</v>
      </c>
      <c r="H5" s="65" t="s">
        <v>277</v>
      </c>
      <c r="I5" s="66" t="s">
        <v>278</v>
      </c>
      <c r="J5" s="66" t="s">
        <v>11</v>
      </c>
      <c r="K5" s="67" t="s">
        <v>347</v>
      </c>
      <c r="L5" s="68" t="s">
        <v>348</v>
      </c>
      <c r="M5" s="63" t="s">
        <v>272</v>
      </c>
      <c r="N5" s="64" t="s">
        <v>273</v>
      </c>
      <c r="O5" s="65" t="s">
        <v>274</v>
      </c>
      <c r="P5" s="66" t="s">
        <v>278</v>
      </c>
      <c r="Q5" s="66" t="s">
        <v>11</v>
      </c>
      <c r="R5" s="67" t="s">
        <v>347</v>
      </c>
      <c r="S5" s="68" t="s">
        <v>348</v>
      </c>
      <c r="T5" s="63" t="s">
        <v>272</v>
      </c>
      <c r="U5" s="64" t="s">
        <v>273</v>
      </c>
      <c r="V5" s="69" t="s">
        <v>274</v>
      </c>
      <c r="W5" s="66" t="s">
        <v>279</v>
      </c>
      <c r="X5" s="66" t="s">
        <v>280</v>
      </c>
      <c r="Y5" s="1021" t="s">
        <v>281</v>
      </c>
      <c r="Z5" s="67" t="s">
        <v>347</v>
      </c>
      <c r="AA5" s="68" t="s">
        <v>348</v>
      </c>
      <c r="AB5" s="2320"/>
      <c r="AC5" s="2091" t="s">
        <v>282</v>
      </c>
      <c r="AD5" s="2165"/>
      <c r="AE5" s="2165"/>
      <c r="AF5" s="2165"/>
      <c r="AG5" s="2165"/>
      <c r="AH5" s="2202"/>
    </row>
    <row r="6" spans="1:34" ht="14.25" customHeight="1" thickBot="1">
      <c r="A6" s="70"/>
      <c r="B6" s="71"/>
      <c r="C6" s="72"/>
      <c r="D6" s="73"/>
      <c r="E6" s="73"/>
      <c r="F6" s="73"/>
      <c r="G6" s="73"/>
      <c r="H6" s="74"/>
      <c r="I6" s="75"/>
      <c r="J6" s="75"/>
      <c r="K6" s="75"/>
      <c r="L6" s="1022"/>
      <c r="M6" s="72"/>
      <c r="N6" s="73"/>
      <c r="O6" s="74"/>
      <c r="P6" s="75"/>
      <c r="Q6" s="75"/>
      <c r="R6" s="75"/>
      <c r="S6" s="76"/>
      <c r="T6" s="72"/>
      <c r="U6" s="73"/>
      <c r="V6" s="77"/>
      <c r="W6" s="75"/>
      <c r="X6" s="75"/>
      <c r="Y6" s="1019"/>
      <c r="Z6" s="75"/>
      <c r="AA6" s="1022"/>
      <c r="AB6" s="78"/>
      <c r="AC6" s="1002"/>
      <c r="AD6" s="1031"/>
      <c r="AE6" s="1031"/>
      <c r="AF6" s="1031"/>
      <c r="AG6" s="1031"/>
      <c r="AH6" s="1005"/>
    </row>
    <row r="7" spans="1:34" s="3" customFormat="1" ht="21.75" customHeight="1">
      <c r="A7" s="743" t="s">
        <v>243</v>
      </c>
      <c r="B7" s="1560">
        <v>1</v>
      </c>
      <c r="C7" s="1561">
        <v>1</v>
      </c>
      <c r="D7" s="1562">
        <v>0</v>
      </c>
      <c r="E7" s="1562">
        <v>0</v>
      </c>
      <c r="F7" s="1562">
        <v>0</v>
      </c>
      <c r="G7" s="1562">
        <v>0</v>
      </c>
      <c r="H7" s="1563">
        <v>1</v>
      </c>
      <c r="I7" s="1560">
        <v>0</v>
      </c>
      <c r="J7" s="1564">
        <f>SUM(C7:I7)</f>
        <v>2</v>
      </c>
      <c r="K7" s="1565"/>
      <c r="L7" s="1566">
        <v>0</v>
      </c>
      <c r="M7" s="1567">
        <v>1</v>
      </c>
      <c r="N7" s="1568">
        <v>0</v>
      </c>
      <c r="O7" s="1569">
        <v>0</v>
      </c>
      <c r="P7" s="1566">
        <v>2</v>
      </c>
      <c r="Q7" s="1564">
        <f>SUM(M7:P7)</f>
        <v>3</v>
      </c>
      <c r="R7" s="1565"/>
      <c r="S7" s="1566">
        <v>0</v>
      </c>
      <c r="T7" s="1567">
        <v>0</v>
      </c>
      <c r="U7" s="1568">
        <v>2</v>
      </c>
      <c r="V7" s="1569">
        <v>2</v>
      </c>
      <c r="W7" s="1566">
        <v>3</v>
      </c>
      <c r="X7" s="1566">
        <v>0</v>
      </c>
      <c r="Y7" s="1564">
        <f>SUM(T7:X7)</f>
        <v>7</v>
      </c>
      <c r="Z7" s="1570"/>
      <c r="AA7" s="1566">
        <v>0</v>
      </c>
      <c r="AB7" s="1571">
        <f>SUM(B7,J7,Q7,Y7)</f>
        <v>13</v>
      </c>
      <c r="AC7" s="2324" t="s">
        <v>243</v>
      </c>
      <c r="AD7" s="2016"/>
      <c r="AE7" s="2016"/>
      <c r="AF7" s="2016"/>
      <c r="AG7" s="2016"/>
      <c r="AH7" s="2190"/>
    </row>
    <row r="8" spans="1:34" s="3" customFormat="1" ht="21.75" customHeight="1">
      <c r="A8" s="743" t="s">
        <v>246</v>
      </c>
      <c r="B8" s="1572">
        <v>2</v>
      </c>
      <c r="C8" s="1561">
        <v>0</v>
      </c>
      <c r="D8" s="1562">
        <v>0</v>
      </c>
      <c r="E8" s="1562">
        <v>0</v>
      </c>
      <c r="F8" s="1562">
        <v>0</v>
      </c>
      <c r="G8" s="1562">
        <v>1</v>
      </c>
      <c r="H8" s="1563">
        <v>0</v>
      </c>
      <c r="I8" s="1560">
        <v>1</v>
      </c>
      <c r="J8" s="1573">
        <f t="shared" ref="J8:J17" si="0">SUM(C8:I8)</f>
        <v>2</v>
      </c>
      <c r="K8" s="1574"/>
      <c r="L8" s="1575">
        <v>0</v>
      </c>
      <c r="M8" s="1576">
        <v>1</v>
      </c>
      <c r="N8" s="1577">
        <v>0</v>
      </c>
      <c r="O8" s="1374">
        <v>1</v>
      </c>
      <c r="P8" s="1575">
        <v>0</v>
      </c>
      <c r="Q8" s="1573">
        <f t="shared" ref="Q8:Q16" si="1">SUM(M8:P8)</f>
        <v>2</v>
      </c>
      <c r="R8" s="1574"/>
      <c r="S8" s="1575">
        <v>0</v>
      </c>
      <c r="T8" s="1576">
        <v>1</v>
      </c>
      <c r="U8" s="1577">
        <v>1</v>
      </c>
      <c r="V8" s="1374">
        <v>1</v>
      </c>
      <c r="W8" s="1575">
        <v>0</v>
      </c>
      <c r="X8" s="1575">
        <v>0</v>
      </c>
      <c r="Y8" s="1573">
        <f t="shared" ref="Y8:Y17" si="2">SUM(T8:X8)</f>
        <v>3</v>
      </c>
      <c r="Z8" s="1578"/>
      <c r="AA8" s="1575">
        <v>0</v>
      </c>
      <c r="AB8" s="1579">
        <f t="shared" ref="AB8:AB16" si="3">SUM(B8,J8,Q8,Y8)</f>
        <v>9</v>
      </c>
      <c r="AC8" s="2301" t="s">
        <v>834</v>
      </c>
      <c r="AD8" s="2302"/>
      <c r="AE8" s="2302"/>
      <c r="AF8" s="2302"/>
      <c r="AG8" s="2302"/>
      <c r="AH8" s="2303"/>
    </row>
    <row r="9" spans="1:34" s="3" customFormat="1" ht="21.75" customHeight="1">
      <c r="A9" s="743" t="s">
        <v>283</v>
      </c>
      <c r="B9" s="1572">
        <v>0</v>
      </c>
      <c r="C9" s="1561">
        <v>2</v>
      </c>
      <c r="D9" s="1562">
        <v>2</v>
      </c>
      <c r="E9" s="1562">
        <v>2</v>
      </c>
      <c r="F9" s="1562">
        <v>0</v>
      </c>
      <c r="G9" s="1562">
        <v>0</v>
      </c>
      <c r="H9" s="1563">
        <v>4</v>
      </c>
      <c r="I9" s="1560">
        <v>7</v>
      </c>
      <c r="J9" s="1573">
        <f t="shared" si="0"/>
        <v>17</v>
      </c>
      <c r="K9" s="1574"/>
      <c r="L9" s="1575">
        <v>2</v>
      </c>
      <c r="M9" s="1576">
        <v>2</v>
      </c>
      <c r="N9" s="1577">
        <v>4</v>
      </c>
      <c r="O9" s="1374">
        <v>3</v>
      </c>
      <c r="P9" s="1575">
        <v>3</v>
      </c>
      <c r="Q9" s="1573">
        <f t="shared" si="1"/>
        <v>12</v>
      </c>
      <c r="R9" s="1574"/>
      <c r="S9" s="1575">
        <v>1</v>
      </c>
      <c r="T9" s="1576">
        <v>4</v>
      </c>
      <c r="U9" s="1577">
        <v>4</v>
      </c>
      <c r="V9" s="1374">
        <v>4</v>
      </c>
      <c r="W9" s="1575">
        <v>0</v>
      </c>
      <c r="X9" s="1575">
        <v>0</v>
      </c>
      <c r="Y9" s="1573">
        <f t="shared" si="2"/>
        <v>12</v>
      </c>
      <c r="Z9" s="1578"/>
      <c r="AA9" s="1575">
        <v>2</v>
      </c>
      <c r="AB9" s="1579">
        <f t="shared" si="3"/>
        <v>41</v>
      </c>
      <c r="AC9" s="2301" t="s">
        <v>284</v>
      </c>
      <c r="AD9" s="2302"/>
      <c r="AE9" s="2302"/>
      <c r="AF9" s="2302"/>
      <c r="AG9" s="2302"/>
      <c r="AH9" s="2303"/>
    </row>
    <row r="10" spans="1:34" s="3" customFormat="1" ht="21.75" customHeight="1">
      <c r="A10" s="743" t="s">
        <v>285</v>
      </c>
      <c r="B10" s="1572">
        <v>0</v>
      </c>
      <c r="C10" s="1561">
        <v>3</v>
      </c>
      <c r="D10" s="1562">
        <v>5</v>
      </c>
      <c r="E10" s="1562">
        <v>4</v>
      </c>
      <c r="F10" s="1562">
        <v>2</v>
      </c>
      <c r="G10" s="1562">
        <v>4</v>
      </c>
      <c r="H10" s="1563">
        <v>3</v>
      </c>
      <c r="I10" s="1560">
        <v>0</v>
      </c>
      <c r="J10" s="1573">
        <f t="shared" si="0"/>
        <v>21</v>
      </c>
      <c r="K10" s="1574"/>
      <c r="L10" s="1575">
        <v>0</v>
      </c>
      <c r="M10" s="1576">
        <v>5</v>
      </c>
      <c r="N10" s="1577">
        <v>7</v>
      </c>
      <c r="O10" s="1374">
        <v>6</v>
      </c>
      <c r="P10" s="1575">
        <v>1</v>
      </c>
      <c r="Q10" s="1573">
        <f t="shared" si="1"/>
        <v>19</v>
      </c>
      <c r="R10" s="1574"/>
      <c r="S10" s="1575">
        <v>0</v>
      </c>
      <c r="T10" s="1576">
        <v>6</v>
      </c>
      <c r="U10" s="1577">
        <v>6</v>
      </c>
      <c r="V10" s="1374">
        <v>7</v>
      </c>
      <c r="W10" s="1575">
        <v>0</v>
      </c>
      <c r="X10" s="1575">
        <v>0</v>
      </c>
      <c r="Y10" s="1573">
        <f t="shared" si="2"/>
        <v>19</v>
      </c>
      <c r="Z10" s="1578"/>
      <c r="AA10" s="1575">
        <v>0</v>
      </c>
      <c r="AB10" s="1579">
        <f t="shared" si="3"/>
        <v>59</v>
      </c>
      <c r="AC10" s="2301" t="s">
        <v>286</v>
      </c>
      <c r="AD10" s="2302"/>
      <c r="AE10" s="2302"/>
      <c r="AF10" s="2302"/>
      <c r="AG10" s="2302"/>
      <c r="AH10" s="2303"/>
    </row>
    <row r="11" spans="1:34" s="3" customFormat="1" ht="21.75" customHeight="1">
      <c r="A11" s="743" t="s">
        <v>287</v>
      </c>
      <c r="B11" s="1572">
        <v>0</v>
      </c>
      <c r="C11" s="1561">
        <v>2</v>
      </c>
      <c r="D11" s="1562">
        <v>3</v>
      </c>
      <c r="E11" s="1562">
        <v>3</v>
      </c>
      <c r="F11" s="1562">
        <v>1</v>
      </c>
      <c r="G11" s="1562">
        <v>2</v>
      </c>
      <c r="H11" s="1563">
        <v>4</v>
      </c>
      <c r="I11" s="1560">
        <v>6</v>
      </c>
      <c r="J11" s="1573">
        <f t="shared" si="0"/>
        <v>21</v>
      </c>
      <c r="K11" s="1574"/>
      <c r="L11" s="1575">
        <v>5</v>
      </c>
      <c r="M11" s="1576">
        <v>5</v>
      </c>
      <c r="N11" s="1577">
        <v>6</v>
      </c>
      <c r="O11" s="1374">
        <v>6</v>
      </c>
      <c r="P11" s="1575">
        <v>3</v>
      </c>
      <c r="Q11" s="1573">
        <f t="shared" si="1"/>
        <v>20</v>
      </c>
      <c r="R11" s="1574"/>
      <c r="S11" s="1575">
        <v>5</v>
      </c>
      <c r="T11" s="1576">
        <v>11</v>
      </c>
      <c r="U11" s="1577">
        <v>11</v>
      </c>
      <c r="V11" s="1374">
        <v>8</v>
      </c>
      <c r="W11" s="1575">
        <v>0</v>
      </c>
      <c r="X11" s="1575">
        <v>0</v>
      </c>
      <c r="Y11" s="1573">
        <f t="shared" si="2"/>
        <v>30</v>
      </c>
      <c r="Z11" s="1578"/>
      <c r="AA11" s="1575">
        <v>3</v>
      </c>
      <c r="AB11" s="1579">
        <f t="shared" si="3"/>
        <v>71</v>
      </c>
      <c r="AC11" s="2301" t="s">
        <v>288</v>
      </c>
      <c r="AD11" s="2302"/>
      <c r="AE11" s="2302"/>
      <c r="AF11" s="2302"/>
      <c r="AG11" s="2302"/>
      <c r="AH11" s="2303"/>
    </row>
    <row r="12" spans="1:34" s="80" customFormat="1" ht="21.75" customHeight="1">
      <c r="A12" s="79" t="s">
        <v>289</v>
      </c>
      <c r="B12" s="1580">
        <v>0</v>
      </c>
      <c r="C12" s="1581">
        <v>2</v>
      </c>
      <c r="D12" s="1582">
        <v>2</v>
      </c>
      <c r="E12" s="1582">
        <v>1</v>
      </c>
      <c r="F12" s="1582">
        <v>2</v>
      </c>
      <c r="G12" s="1582">
        <v>1</v>
      </c>
      <c r="H12" s="1583">
        <v>2</v>
      </c>
      <c r="I12" s="1584">
        <v>1</v>
      </c>
      <c r="J12" s="1585">
        <f t="shared" si="0"/>
        <v>11</v>
      </c>
      <c r="K12" s="1586"/>
      <c r="L12" s="1587">
        <v>0</v>
      </c>
      <c r="M12" s="1588">
        <v>2</v>
      </c>
      <c r="N12" s="1589">
        <v>1</v>
      </c>
      <c r="O12" s="1590">
        <v>1</v>
      </c>
      <c r="P12" s="1587">
        <v>1</v>
      </c>
      <c r="Q12" s="1585">
        <f t="shared" si="1"/>
        <v>5</v>
      </c>
      <c r="R12" s="1586"/>
      <c r="S12" s="1587">
        <v>0</v>
      </c>
      <c r="T12" s="1588">
        <v>0</v>
      </c>
      <c r="U12" s="1589">
        <v>0</v>
      </c>
      <c r="V12" s="1590">
        <v>0</v>
      </c>
      <c r="W12" s="1587">
        <v>0</v>
      </c>
      <c r="X12" s="1587">
        <v>0</v>
      </c>
      <c r="Y12" s="1585">
        <f t="shared" si="2"/>
        <v>0</v>
      </c>
      <c r="Z12" s="1591"/>
      <c r="AA12" s="1587">
        <v>0</v>
      </c>
      <c r="AB12" s="1592">
        <f t="shared" si="3"/>
        <v>16</v>
      </c>
      <c r="AC12" s="2304" t="s">
        <v>290</v>
      </c>
      <c r="AD12" s="2305"/>
      <c r="AE12" s="2305"/>
      <c r="AF12" s="2305"/>
      <c r="AG12" s="2305"/>
      <c r="AH12" s="2306"/>
    </row>
    <row r="13" spans="1:34" s="3" customFormat="1" ht="21.75" customHeight="1">
      <c r="A13" s="743" t="s">
        <v>291</v>
      </c>
      <c r="B13" s="1572">
        <v>0</v>
      </c>
      <c r="C13" s="1561">
        <v>1</v>
      </c>
      <c r="D13" s="1562">
        <v>1</v>
      </c>
      <c r="E13" s="1562">
        <v>2</v>
      </c>
      <c r="F13" s="1562">
        <v>1</v>
      </c>
      <c r="G13" s="1562">
        <v>2</v>
      </c>
      <c r="H13" s="1563">
        <v>3</v>
      </c>
      <c r="I13" s="1560">
        <v>3</v>
      </c>
      <c r="J13" s="1573">
        <f t="shared" si="0"/>
        <v>13</v>
      </c>
      <c r="K13" s="1574"/>
      <c r="L13" s="1575">
        <v>0</v>
      </c>
      <c r="M13" s="1576">
        <v>1</v>
      </c>
      <c r="N13" s="1577">
        <v>2</v>
      </c>
      <c r="O13" s="1374">
        <v>2</v>
      </c>
      <c r="P13" s="1575">
        <v>2</v>
      </c>
      <c r="Q13" s="1573">
        <f t="shared" si="1"/>
        <v>7</v>
      </c>
      <c r="R13" s="1574"/>
      <c r="S13" s="1575">
        <v>0</v>
      </c>
      <c r="T13" s="1576">
        <v>3</v>
      </c>
      <c r="U13" s="1577">
        <v>5</v>
      </c>
      <c r="V13" s="1374">
        <v>5</v>
      </c>
      <c r="W13" s="1575">
        <v>0</v>
      </c>
      <c r="X13" s="1575">
        <v>0</v>
      </c>
      <c r="Y13" s="1573">
        <f t="shared" si="2"/>
        <v>13</v>
      </c>
      <c r="Z13" s="1578"/>
      <c r="AA13" s="1575">
        <v>0</v>
      </c>
      <c r="AB13" s="1579">
        <f t="shared" si="3"/>
        <v>33</v>
      </c>
      <c r="AC13" s="2301" t="s">
        <v>292</v>
      </c>
      <c r="AD13" s="2302"/>
      <c r="AE13" s="2302"/>
      <c r="AF13" s="2302"/>
      <c r="AG13" s="2302"/>
      <c r="AH13" s="2303"/>
    </row>
    <row r="14" spans="1:34" s="3" customFormat="1" ht="21.75" customHeight="1">
      <c r="A14" s="743" t="s">
        <v>255</v>
      </c>
      <c r="B14" s="1572">
        <v>0</v>
      </c>
      <c r="C14" s="1561">
        <v>1</v>
      </c>
      <c r="D14" s="1562">
        <v>3</v>
      </c>
      <c r="E14" s="1562">
        <v>2</v>
      </c>
      <c r="F14" s="1562">
        <v>2</v>
      </c>
      <c r="G14" s="1562">
        <v>2</v>
      </c>
      <c r="H14" s="1563">
        <v>2</v>
      </c>
      <c r="I14" s="1560">
        <v>0</v>
      </c>
      <c r="J14" s="1573">
        <f t="shared" si="0"/>
        <v>12</v>
      </c>
      <c r="K14" s="1574"/>
      <c r="L14" s="1575">
        <v>0</v>
      </c>
      <c r="M14" s="1576">
        <v>3</v>
      </c>
      <c r="N14" s="1577">
        <v>2</v>
      </c>
      <c r="O14" s="1374">
        <v>2</v>
      </c>
      <c r="P14" s="1575">
        <v>2</v>
      </c>
      <c r="Q14" s="1573">
        <f t="shared" si="1"/>
        <v>9</v>
      </c>
      <c r="R14" s="1574"/>
      <c r="S14" s="1575">
        <v>0</v>
      </c>
      <c r="T14" s="1576">
        <v>5</v>
      </c>
      <c r="U14" s="1577">
        <v>5</v>
      </c>
      <c r="V14" s="1374">
        <v>5</v>
      </c>
      <c r="W14" s="1575">
        <v>0</v>
      </c>
      <c r="X14" s="1575">
        <v>0</v>
      </c>
      <c r="Y14" s="1573">
        <f t="shared" si="2"/>
        <v>15</v>
      </c>
      <c r="Z14" s="1578"/>
      <c r="AA14" s="1575">
        <v>0</v>
      </c>
      <c r="AB14" s="1579">
        <f t="shared" si="3"/>
        <v>36</v>
      </c>
      <c r="AC14" s="2301" t="s">
        <v>293</v>
      </c>
      <c r="AD14" s="2302"/>
      <c r="AE14" s="2302"/>
      <c r="AF14" s="2302"/>
      <c r="AG14" s="2302"/>
      <c r="AH14" s="2303"/>
    </row>
    <row r="15" spans="1:34" s="80" customFormat="1" ht="21.75" customHeight="1">
      <c r="A15" s="79" t="s">
        <v>294</v>
      </c>
      <c r="B15" s="1580">
        <v>0</v>
      </c>
      <c r="C15" s="1581">
        <v>0</v>
      </c>
      <c r="D15" s="1582">
        <v>0</v>
      </c>
      <c r="E15" s="1582">
        <v>1</v>
      </c>
      <c r="F15" s="1582">
        <v>1</v>
      </c>
      <c r="G15" s="1582">
        <v>1</v>
      </c>
      <c r="H15" s="1583">
        <v>1</v>
      </c>
      <c r="I15" s="1584">
        <v>0</v>
      </c>
      <c r="J15" s="1585">
        <f t="shared" si="0"/>
        <v>4</v>
      </c>
      <c r="K15" s="1586"/>
      <c r="L15" s="1587">
        <v>0</v>
      </c>
      <c r="M15" s="1588">
        <v>1</v>
      </c>
      <c r="N15" s="1589">
        <v>1</v>
      </c>
      <c r="O15" s="1590">
        <v>1</v>
      </c>
      <c r="P15" s="1587">
        <v>0</v>
      </c>
      <c r="Q15" s="1585">
        <f t="shared" si="1"/>
        <v>3</v>
      </c>
      <c r="R15" s="1586"/>
      <c r="S15" s="1587">
        <v>0</v>
      </c>
      <c r="T15" s="1588">
        <v>0</v>
      </c>
      <c r="U15" s="1589">
        <v>0</v>
      </c>
      <c r="V15" s="1590">
        <v>0</v>
      </c>
      <c r="W15" s="1587">
        <v>0</v>
      </c>
      <c r="X15" s="1587">
        <v>0</v>
      </c>
      <c r="Y15" s="1585">
        <f t="shared" si="2"/>
        <v>0</v>
      </c>
      <c r="Z15" s="1591"/>
      <c r="AA15" s="1587">
        <v>0</v>
      </c>
      <c r="AB15" s="1592">
        <f t="shared" si="3"/>
        <v>7</v>
      </c>
      <c r="AC15" s="2304" t="s">
        <v>295</v>
      </c>
      <c r="AD15" s="2305"/>
      <c r="AE15" s="2305"/>
      <c r="AF15" s="2305"/>
      <c r="AG15" s="2305"/>
      <c r="AH15" s="2306"/>
    </row>
    <row r="16" spans="1:34" s="3" customFormat="1" ht="21.75" customHeight="1">
      <c r="A16" s="81" t="s">
        <v>296</v>
      </c>
      <c r="B16" s="1593">
        <v>0</v>
      </c>
      <c r="C16" s="1594">
        <v>2</v>
      </c>
      <c r="D16" s="1595">
        <v>2</v>
      </c>
      <c r="E16" s="1595">
        <v>3</v>
      </c>
      <c r="F16" s="1595">
        <v>1</v>
      </c>
      <c r="G16" s="1595">
        <v>3</v>
      </c>
      <c r="H16" s="1596">
        <v>4</v>
      </c>
      <c r="I16" s="1593">
        <v>2</v>
      </c>
      <c r="J16" s="1573">
        <f t="shared" si="0"/>
        <v>17</v>
      </c>
      <c r="K16" s="1597"/>
      <c r="L16" s="1598">
        <v>1</v>
      </c>
      <c r="M16" s="1599">
        <v>2</v>
      </c>
      <c r="N16" s="1600">
        <v>3</v>
      </c>
      <c r="O16" s="1347">
        <v>4</v>
      </c>
      <c r="P16" s="1598">
        <v>1</v>
      </c>
      <c r="Q16" s="1601">
        <f t="shared" si="1"/>
        <v>10</v>
      </c>
      <c r="R16" s="1597"/>
      <c r="S16" s="1598">
        <v>0</v>
      </c>
      <c r="T16" s="1599">
        <v>4</v>
      </c>
      <c r="U16" s="1600">
        <v>6</v>
      </c>
      <c r="V16" s="1347">
        <v>5</v>
      </c>
      <c r="W16" s="1598">
        <v>0</v>
      </c>
      <c r="X16" s="1598">
        <v>0</v>
      </c>
      <c r="Y16" s="1601">
        <f t="shared" si="2"/>
        <v>15</v>
      </c>
      <c r="Z16" s="1602"/>
      <c r="AA16" s="1598">
        <v>0</v>
      </c>
      <c r="AB16" s="1603">
        <f t="shared" si="3"/>
        <v>42</v>
      </c>
      <c r="AC16" s="2307" t="s">
        <v>296</v>
      </c>
      <c r="AD16" s="2308"/>
      <c r="AE16" s="2308"/>
      <c r="AF16" s="2308"/>
      <c r="AG16" s="2308"/>
      <c r="AH16" s="2309"/>
    </row>
    <row r="17" spans="1:56" s="89" customFormat="1" ht="21.75" customHeight="1" thickBot="1">
      <c r="A17" s="88" t="s">
        <v>297</v>
      </c>
      <c r="B17" s="1604">
        <f>SUM(B7:B16)</f>
        <v>3</v>
      </c>
      <c r="C17" s="1605">
        <f>SUM(C7:C16)</f>
        <v>14</v>
      </c>
      <c r="D17" s="1606">
        <f t="shared" ref="D17:AA17" si="4">SUM(D7:D16)</f>
        <v>18</v>
      </c>
      <c r="E17" s="1606">
        <f t="shared" si="4"/>
        <v>18</v>
      </c>
      <c r="F17" s="1606">
        <f t="shared" si="4"/>
        <v>10</v>
      </c>
      <c r="G17" s="1606">
        <f t="shared" si="4"/>
        <v>16</v>
      </c>
      <c r="H17" s="1607">
        <f t="shared" si="4"/>
        <v>24</v>
      </c>
      <c r="I17" s="1608">
        <f t="shared" si="4"/>
        <v>20</v>
      </c>
      <c r="J17" s="1609">
        <f t="shared" si="0"/>
        <v>120</v>
      </c>
      <c r="K17" s="1610"/>
      <c r="L17" s="1608">
        <f t="shared" si="4"/>
        <v>8</v>
      </c>
      <c r="M17" s="1605">
        <f>SUM(M7:M16)</f>
        <v>23</v>
      </c>
      <c r="N17" s="1606">
        <f>SUM(N7:N16)</f>
        <v>26</v>
      </c>
      <c r="O17" s="1607">
        <f>SUM(O7:O16)</f>
        <v>26</v>
      </c>
      <c r="P17" s="1608">
        <f>SUM(P7:P16)</f>
        <v>15</v>
      </c>
      <c r="Q17" s="1608">
        <f>SUM(M17:P17)</f>
        <v>90</v>
      </c>
      <c r="R17" s="1610"/>
      <c r="S17" s="1608">
        <f t="shared" si="4"/>
        <v>6</v>
      </c>
      <c r="T17" s="1605">
        <f t="shared" si="4"/>
        <v>34</v>
      </c>
      <c r="U17" s="1606">
        <f t="shared" si="4"/>
        <v>40</v>
      </c>
      <c r="V17" s="1607">
        <f t="shared" si="4"/>
        <v>37</v>
      </c>
      <c r="W17" s="1608">
        <f t="shared" si="4"/>
        <v>3</v>
      </c>
      <c r="X17" s="1608">
        <f t="shared" si="4"/>
        <v>0</v>
      </c>
      <c r="Y17" s="1608">
        <f t="shared" si="2"/>
        <v>114</v>
      </c>
      <c r="Z17" s="1611"/>
      <c r="AA17" s="1608">
        <f t="shared" si="4"/>
        <v>5</v>
      </c>
      <c r="AB17" s="1610">
        <f>SUM(B17,J17,Q17,Y17)</f>
        <v>327</v>
      </c>
      <c r="AC17" s="2310" t="s">
        <v>2</v>
      </c>
      <c r="AD17" s="2311"/>
      <c r="AE17" s="2311"/>
      <c r="AF17" s="2311"/>
      <c r="AG17" s="2311"/>
      <c r="AH17" s="2312"/>
    </row>
    <row r="18" spans="1:56" s="15" customFormat="1" ht="35.25" customHeight="1">
      <c r="A18" s="82"/>
    </row>
    <row r="19" spans="1:56" s="15" customFormat="1" ht="18.75" customHeight="1">
      <c r="A19" s="83" t="s">
        <v>328</v>
      </c>
      <c r="AU19" s="28"/>
      <c r="AV19" s="28"/>
      <c r="AW19" s="28"/>
      <c r="AX19" s="16" t="s">
        <v>19</v>
      </c>
    </row>
    <row r="20" spans="1:56" s="15" customFormat="1" ht="5.25" customHeight="1" thickBot="1">
      <c r="A20" s="19"/>
      <c r="AU20" s="28"/>
      <c r="AV20" s="28"/>
      <c r="AW20" s="28"/>
      <c r="AX20" s="16"/>
    </row>
    <row r="21" spans="1:56" s="15" customFormat="1" ht="23.25" customHeight="1">
      <c r="A21" s="742"/>
      <c r="B21" s="2204" t="s">
        <v>298</v>
      </c>
      <c r="C21" s="2204"/>
      <c r="D21" s="2204"/>
      <c r="E21" s="2204"/>
      <c r="F21" s="2204"/>
      <c r="G21" s="2204"/>
      <c r="H21" s="2204"/>
      <c r="I21" s="2204"/>
      <c r="J21" s="2204"/>
      <c r="K21" s="2204"/>
      <c r="L21" s="2204"/>
      <c r="M21" s="2204"/>
      <c r="N21" s="2291" t="s">
        <v>42</v>
      </c>
      <c r="O21" s="2204"/>
      <c r="P21" s="2204"/>
      <c r="Q21" s="2204"/>
      <c r="R21" s="2204"/>
      <c r="S21" s="2204"/>
      <c r="T21" s="2204"/>
      <c r="U21" s="2204"/>
      <c r="V21" s="2204"/>
      <c r="W21" s="2204"/>
      <c r="X21" s="2204"/>
      <c r="Y21" s="2204"/>
      <c r="Z21" s="2205"/>
      <c r="AA21" s="2291" t="s">
        <v>299</v>
      </c>
      <c r="AB21" s="2204"/>
      <c r="AC21" s="2205"/>
      <c r="AD21" s="2295" t="s">
        <v>300</v>
      </c>
      <c r="AE21" s="2296"/>
      <c r="AF21" s="2296"/>
      <c r="AG21" s="2296"/>
      <c r="AH21" s="2296"/>
      <c r="AI21" s="2296"/>
      <c r="AJ21" s="2296"/>
      <c r="AK21" s="2296"/>
      <c r="AL21" s="2296"/>
      <c r="AM21" s="2296"/>
      <c r="AN21" s="2296"/>
      <c r="AO21" s="2297"/>
      <c r="AP21" s="2273" t="s">
        <v>301</v>
      </c>
      <c r="AQ21" s="2274"/>
      <c r="AR21" s="2274"/>
      <c r="AS21" s="2274"/>
      <c r="AT21" s="2275"/>
      <c r="AU21" s="2018" t="s">
        <v>302</v>
      </c>
      <c r="AV21" s="2279"/>
      <c r="AW21" s="2280"/>
      <c r="AX21" s="1033"/>
    </row>
    <row r="22" spans="1:56" s="15" customFormat="1" ht="23.25" customHeight="1">
      <c r="A22" s="84"/>
      <c r="B22" s="2206"/>
      <c r="C22" s="2206"/>
      <c r="D22" s="2206"/>
      <c r="E22" s="2206"/>
      <c r="F22" s="2206"/>
      <c r="G22" s="2206"/>
      <c r="H22" s="2206"/>
      <c r="I22" s="2206"/>
      <c r="J22" s="2206"/>
      <c r="K22" s="2206"/>
      <c r="L22" s="2206"/>
      <c r="M22" s="2290"/>
      <c r="N22" s="2292"/>
      <c r="O22" s="2290"/>
      <c r="P22" s="2290"/>
      <c r="Q22" s="2290"/>
      <c r="R22" s="2290"/>
      <c r="S22" s="2290"/>
      <c r="T22" s="2290"/>
      <c r="U22" s="2290"/>
      <c r="V22" s="2290"/>
      <c r="W22" s="2290"/>
      <c r="X22" s="2290"/>
      <c r="Y22" s="2290"/>
      <c r="Z22" s="2207"/>
      <c r="AA22" s="2293"/>
      <c r="AB22" s="2206"/>
      <c r="AC22" s="2294"/>
      <c r="AD22" s="2298"/>
      <c r="AE22" s="2299"/>
      <c r="AF22" s="2299"/>
      <c r="AG22" s="2299"/>
      <c r="AH22" s="2299"/>
      <c r="AI22" s="2299"/>
      <c r="AJ22" s="2299"/>
      <c r="AK22" s="2299"/>
      <c r="AL22" s="2299"/>
      <c r="AM22" s="2299"/>
      <c r="AN22" s="2299"/>
      <c r="AO22" s="2300"/>
      <c r="AP22" s="2276"/>
      <c r="AQ22" s="2277"/>
      <c r="AR22" s="2277"/>
      <c r="AS22" s="2277"/>
      <c r="AT22" s="2278"/>
      <c r="AU22" s="2281"/>
      <c r="AV22" s="2282"/>
      <c r="AW22" s="2283"/>
      <c r="AX22" s="84"/>
    </row>
    <row r="23" spans="1:56" s="15" customFormat="1" ht="23.25" customHeight="1">
      <c r="A23" s="17"/>
      <c r="B23" s="2284" t="s">
        <v>175</v>
      </c>
      <c r="C23" s="2249" t="s">
        <v>22</v>
      </c>
      <c r="D23" s="2249" t="s">
        <v>176</v>
      </c>
      <c r="E23" s="2249" t="s">
        <v>23</v>
      </c>
      <c r="F23" s="2249" t="s">
        <v>24</v>
      </c>
      <c r="G23" s="2287" t="s">
        <v>25</v>
      </c>
      <c r="H23" s="2287" t="s">
        <v>26</v>
      </c>
      <c r="I23" s="2249" t="s">
        <v>177</v>
      </c>
      <c r="J23" s="2249" t="s">
        <v>178</v>
      </c>
      <c r="K23" s="2249" t="s">
        <v>27</v>
      </c>
      <c r="L23" s="2268" t="s">
        <v>48</v>
      </c>
      <c r="M23" s="2271" t="s">
        <v>18</v>
      </c>
      <c r="N23" s="2118" t="s">
        <v>20</v>
      </c>
      <c r="O23" s="2119"/>
      <c r="P23" s="2120"/>
      <c r="Q23" s="2118" t="s">
        <v>303</v>
      </c>
      <c r="R23" s="2119"/>
      <c r="S23" s="2119"/>
      <c r="T23" s="2119"/>
      <c r="U23" s="2119"/>
      <c r="V23" s="2119"/>
      <c r="W23" s="2119"/>
      <c r="X23" s="2119"/>
      <c r="Y23" s="2120"/>
      <c r="Z23" s="2243" t="s">
        <v>304</v>
      </c>
      <c r="AA23" s="2246" t="s">
        <v>29</v>
      </c>
      <c r="AB23" s="2249" t="s">
        <v>30</v>
      </c>
      <c r="AC23" s="2252" t="s">
        <v>31</v>
      </c>
      <c r="AD23" s="2246" t="s">
        <v>305</v>
      </c>
      <c r="AE23" s="2249" t="s">
        <v>306</v>
      </c>
      <c r="AF23" s="2249" t="s">
        <v>32</v>
      </c>
      <c r="AG23" s="2249" t="s">
        <v>33</v>
      </c>
      <c r="AH23" s="2249" t="s">
        <v>34</v>
      </c>
      <c r="AI23" s="2249" t="s">
        <v>182</v>
      </c>
      <c r="AJ23" s="2249" t="s">
        <v>183</v>
      </c>
      <c r="AK23" s="2249" t="s">
        <v>184</v>
      </c>
      <c r="AL23" s="2249" t="s">
        <v>307</v>
      </c>
      <c r="AM23" s="2249" t="s">
        <v>308</v>
      </c>
      <c r="AN23" s="2249" t="s">
        <v>309</v>
      </c>
      <c r="AO23" s="2252" t="s">
        <v>310</v>
      </c>
      <c r="AP23" s="2118" t="s">
        <v>187</v>
      </c>
      <c r="AQ23" s="2119"/>
      <c r="AR23" s="2120"/>
      <c r="AS23" s="2265" t="s">
        <v>36</v>
      </c>
      <c r="AT23" s="2265" t="s">
        <v>360</v>
      </c>
      <c r="AU23" s="2246" t="s">
        <v>37</v>
      </c>
      <c r="AV23" s="2255" t="s">
        <v>189</v>
      </c>
      <c r="AW23" s="2258" t="s">
        <v>833</v>
      </c>
      <c r="AX23" s="17"/>
    </row>
    <row r="24" spans="1:56" s="15" customFormat="1" ht="78.75" customHeight="1">
      <c r="A24" s="26" t="s">
        <v>21</v>
      </c>
      <c r="B24" s="2285"/>
      <c r="C24" s="2250"/>
      <c r="D24" s="2250"/>
      <c r="E24" s="2250"/>
      <c r="F24" s="2250"/>
      <c r="G24" s="2288"/>
      <c r="H24" s="2288"/>
      <c r="I24" s="2250"/>
      <c r="J24" s="2250"/>
      <c r="K24" s="2250"/>
      <c r="L24" s="2269"/>
      <c r="M24" s="2271"/>
      <c r="N24" s="2261" t="s">
        <v>28</v>
      </c>
      <c r="O24" s="2263" t="s">
        <v>311</v>
      </c>
      <c r="P24" s="2252" t="s">
        <v>61</v>
      </c>
      <c r="Q24" s="2246" t="s">
        <v>312</v>
      </c>
      <c r="R24" s="2249" t="s">
        <v>361</v>
      </c>
      <c r="S24" s="2249" t="s">
        <v>311</v>
      </c>
      <c r="T24" s="2249" t="s">
        <v>313</v>
      </c>
      <c r="U24" s="2249" t="s">
        <v>60</v>
      </c>
      <c r="V24" s="2249" t="s">
        <v>61</v>
      </c>
      <c r="W24" s="2249" t="s">
        <v>59</v>
      </c>
      <c r="X24" s="2249" t="s">
        <v>50</v>
      </c>
      <c r="Y24" s="2252" t="s">
        <v>352</v>
      </c>
      <c r="Z24" s="2244"/>
      <c r="AA24" s="2247"/>
      <c r="AB24" s="2250"/>
      <c r="AC24" s="2253"/>
      <c r="AD24" s="2247"/>
      <c r="AE24" s="2250"/>
      <c r="AF24" s="2250"/>
      <c r="AG24" s="2250"/>
      <c r="AH24" s="2250"/>
      <c r="AI24" s="2250"/>
      <c r="AJ24" s="2250"/>
      <c r="AK24" s="2250"/>
      <c r="AL24" s="2250"/>
      <c r="AM24" s="2250"/>
      <c r="AN24" s="2250"/>
      <c r="AO24" s="2253"/>
      <c r="AP24" s="2246" t="s">
        <v>314</v>
      </c>
      <c r="AQ24" s="2249" t="s">
        <v>194</v>
      </c>
      <c r="AR24" s="2252" t="s">
        <v>192</v>
      </c>
      <c r="AS24" s="2266"/>
      <c r="AT24" s="2266"/>
      <c r="AU24" s="2247"/>
      <c r="AV24" s="2256"/>
      <c r="AW24" s="2259"/>
      <c r="AX24" s="26" t="s">
        <v>21</v>
      </c>
    </row>
    <row r="25" spans="1:56" s="15" customFormat="1" ht="14.25" customHeight="1" thickBot="1">
      <c r="A25" s="741"/>
      <c r="B25" s="2286"/>
      <c r="C25" s="2251"/>
      <c r="D25" s="2251"/>
      <c r="E25" s="2251"/>
      <c r="F25" s="2251"/>
      <c r="G25" s="2289"/>
      <c r="H25" s="2289"/>
      <c r="I25" s="2251"/>
      <c r="J25" s="2251"/>
      <c r="K25" s="2251"/>
      <c r="L25" s="2270"/>
      <c r="M25" s="2272"/>
      <c r="N25" s="2262"/>
      <c r="O25" s="2264"/>
      <c r="P25" s="2254"/>
      <c r="Q25" s="2248"/>
      <c r="R25" s="2251"/>
      <c r="S25" s="2251"/>
      <c r="T25" s="2251"/>
      <c r="U25" s="2251"/>
      <c r="V25" s="2251"/>
      <c r="W25" s="2251"/>
      <c r="X25" s="2251"/>
      <c r="Y25" s="2254"/>
      <c r="Z25" s="2245"/>
      <c r="AA25" s="2248"/>
      <c r="AB25" s="2251"/>
      <c r="AC25" s="2254"/>
      <c r="AD25" s="2248"/>
      <c r="AE25" s="2251"/>
      <c r="AF25" s="2251"/>
      <c r="AG25" s="2251"/>
      <c r="AH25" s="2251"/>
      <c r="AI25" s="2251"/>
      <c r="AJ25" s="2251"/>
      <c r="AK25" s="2251"/>
      <c r="AL25" s="2251"/>
      <c r="AM25" s="2251"/>
      <c r="AN25" s="2251"/>
      <c r="AO25" s="2254"/>
      <c r="AP25" s="2248"/>
      <c r="AQ25" s="2251"/>
      <c r="AR25" s="2254"/>
      <c r="AS25" s="2267"/>
      <c r="AT25" s="2267"/>
      <c r="AU25" s="2248"/>
      <c r="AV25" s="2257"/>
      <c r="AW25" s="2260"/>
      <c r="AX25" s="1024"/>
    </row>
    <row r="26" spans="1:56" s="3" customFormat="1" ht="21.75" customHeight="1">
      <c r="A26" s="743" t="s">
        <v>243</v>
      </c>
      <c r="B26" s="1612">
        <v>1</v>
      </c>
      <c r="C26" s="1613">
        <v>0</v>
      </c>
      <c r="D26" s="1613">
        <v>1</v>
      </c>
      <c r="E26" s="1613">
        <v>0</v>
      </c>
      <c r="F26" s="1613">
        <v>1</v>
      </c>
      <c r="G26" s="1613">
        <v>38</v>
      </c>
      <c r="H26" s="1613">
        <v>0</v>
      </c>
      <c r="I26" s="1613">
        <v>1</v>
      </c>
      <c r="J26" s="1613">
        <v>0</v>
      </c>
      <c r="K26" s="1613">
        <v>1</v>
      </c>
      <c r="L26" s="1614">
        <v>4</v>
      </c>
      <c r="M26" s="930">
        <f>SUM(B26:L26)</f>
        <v>47</v>
      </c>
      <c r="N26" s="1615">
        <v>4</v>
      </c>
      <c r="O26" s="1613">
        <v>16</v>
      </c>
      <c r="P26" s="1614">
        <v>0</v>
      </c>
      <c r="Q26" s="1615">
        <v>0</v>
      </c>
      <c r="R26" s="1613">
        <v>0</v>
      </c>
      <c r="S26" s="1613">
        <v>0</v>
      </c>
      <c r="T26" s="1613">
        <v>4</v>
      </c>
      <c r="U26" s="1613">
        <v>0</v>
      </c>
      <c r="V26" s="1613">
        <v>0</v>
      </c>
      <c r="W26" s="1613">
        <v>0</v>
      </c>
      <c r="X26" s="1613">
        <v>1</v>
      </c>
      <c r="Y26" s="1614">
        <v>0</v>
      </c>
      <c r="Z26" s="931">
        <f>SUM(N26:Y26)</f>
        <v>25</v>
      </c>
      <c r="AA26" s="1616">
        <v>3</v>
      </c>
      <c r="AB26" s="1617">
        <v>1</v>
      </c>
      <c r="AC26" s="1618">
        <v>1</v>
      </c>
      <c r="AD26" s="1616">
        <v>3</v>
      </c>
      <c r="AE26" s="1617">
        <v>21</v>
      </c>
      <c r="AF26" s="1617">
        <v>1</v>
      </c>
      <c r="AG26" s="1613">
        <v>0</v>
      </c>
      <c r="AH26" s="1617">
        <v>1</v>
      </c>
      <c r="AI26" s="1617">
        <v>1</v>
      </c>
      <c r="AJ26" s="1617">
        <v>1</v>
      </c>
      <c r="AK26" s="1617">
        <v>1</v>
      </c>
      <c r="AL26" s="1617">
        <v>1</v>
      </c>
      <c r="AM26" s="1617">
        <v>0</v>
      </c>
      <c r="AN26" s="1617">
        <v>0</v>
      </c>
      <c r="AO26" s="1618">
        <v>4</v>
      </c>
      <c r="AP26" s="1616">
        <v>0</v>
      </c>
      <c r="AQ26" s="1619">
        <v>0</v>
      </c>
      <c r="AR26" s="1618">
        <v>0</v>
      </c>
      <c r="AS26" s="1620">
        <v>0</v>
      </c>
      <c r="AT26" s="1620">
        <v>0</v>
      </c>
      <c r="AU26" s="1616">
        <v>0</v>
      </c>
      <c r="AV26" s="1621">
        <v>0</v>
      </c>
      <c r="AW26" s="1622">
        <v>0</v>
      </c>
      <c r="AX26" s="1034" t="s">
        <v>243</v>
      </c>
      <c r="BA26" s="713"/>
      <c r="BD26" s="713"/>
    </row>
    <row r="27" spans="1:56" s="3" customFormat="1" ht="21.75" customHeight="1">
      <c r="A27" s="743" t="s">
        <v>246</v>
      </c>
      <c r="B27" s="1612">
        <v>1</v>
      </c>
      <c r="C27" s="1613">
        <v>0</v>
      </c>
      <c r="D27" s="1613">
        <v>1</v>
      </c>
      <c r="E27" s="1613">
        <v>0</v>
      </c>
      <c r="F27" s="1613">
        <v>3</v>
      </c>
      <c r="G27" s="1613">
        <v>27</v>
      </c>
      <c r="H27" s="1613">
        <v>0</v>
      </c>
      <c r="I27" s="1613">
        <v>1</v>
      </c>
      <c r="J27" s="1613">
        <v>0</v>
      </c>
      <c r="K27" s="1613">
        <v>1</v>
      </c>
      <c r="L27" s="1614">
        <v>3</v>
      </c>
      <c r="M27" s="930">
        <f t="shared" ref="M27:M35" si="5">SUM(B27:L27)</f>
        <v>37</v>
      </c>
      <c r="N27" s="1615">
        <v>4</v>
      </c>
      <c r="O27" s="1613">
        <v>10</v>
      </c>
      <c r="P27" s="1614">
        <v>0</v>
      </c>
      <c r="Q27" s="1615">
        <v>0</v>
      </c>
      <c r="R27" s="1613">
        <v>0</v>
      </c>
      <c r="S27" s="1613">
        <v>0</v>
      </c>
      <c r="T27" s="1613">
        <v>4</v>
      </c>
      <c r="U27" s="1613">
        <v>0</v>
      </c>
      <c r="V27" s="1613">
        <v>0</v>
      </c>
      <c r="W27" s="1613">
        <v>5</v>
      </c>
      <c r="X27" s="1613">
        <v>1</v>
      </c>
      <c r="Y27" s="1614">
        <v>0</v>
      </c>
      <c r="Z27" s="930">
        <f t="shared" ref="Z27:Z36" si="6">SUM(N27:Y27)</f>
        <v>24</v>
      </c>
      <c r="AA27" s="1616">
        <v>3</v>
      </c>
      <c r="AB27" s="1617">
        <v>1</v>
      </c>
      <c r="AC27" s="1618">
        <v>1</v>
      </c>
      <c r="AD27" s="1616">
        <v>4</v>
      </c>
      <c r="AE27" s="1617">
        <v>23</v>
      </c>
      <c r="AF27" s="1617">
        <v>1</v>
      </c>
      <c r="AG27" s="1613">
        <v>0</v>
      </c>
      <c r="AH27" s="1617">
        <v>1</v>
      </c>
      <c r="AI27" s="1617">
        <v>1</v>
      </c>
      <c r="AJ27" s="1617">
        <v>1</v>
      </c>
      <c r="AK27" s="1617">
        <v>0</v>
      </c>
      <c r="AL27" s="1617">
        <v>1</v>
      </c>
      <c r="AM27" s="1617">
        <v>0</v>
      </c>
      <c r="AN27" s="1617">
        <v>1</v>
      </c>
      <c r="AO27" s="1618">
        <v>2</v>
      </c>
      <c r="AP27" s="1616">
        <v>0</v>
      </c>
      <c r="AQ27" s="1619">
        <v>0</v>
      </c>
      <c r="AR27" s="1618">
        <v>0</v>
      </c>
      <c r="AS27" s="1620">
        <v>0</v>
      </c>
      <c r="AT27" s="1620">
        <v>0</v>
      </c>
      <c r="AU27" s="1616">
        <v>0</v>
      </c>
      <c r="AV27" s="1621">
        <v>0</v>
      </c>
      <c r="AW27" s="1622">
        <v>0</v>
      </c>
      <c r="AX27" s="1034" t="s">
        <v>246</v>
      </c>
      <c r="BA27" s="11"/>
    </row>
    <row r="28" spans="1:56" s="3" customFormat="1" ht="21.75" customHeight="1">
      <c r="A28" s="743" t="s">
        <v>315</v>
      </c>
      <c r="B28" s="1612">
        <v>1</v>
      </c>
      <c r="C28" s="1613">
        <v>1</v>
      </c>
      <c r="D28" s="1613">
        <v>2</v>
      </c>
      <c r="E28" s="1613">
        <v>1</v>
      </c>
      <c r="F28" s="1613">
        <v>0</v>
      </c>
      <c r="G28" s="1613">
        <v>82</v>
      </c>
      <c r="H28" s="1613">
        <v>0</v>
      </c>
      <c r="I28" s="1613">
        <v>2</v>
      </c>
      <c r="J28" s="1613">
        <v>2</v>
      </c>
      <c r="K28" s="1613">
        <v>1</v>
      </c>
      <c r="L28" s="1614">
        <v>14</v>
      </c>
      <c r="M28" s="930">
        <f t="shared" si="5"/>
        <v>106</v>
      </c>
      <c r="N28" s="1615">
        <v>5</v>
      </c>
      <c r="O28" s="1613">
        <v>24</v>
      </c>
      <c r="P28" s="1614">
        <v>0</v>
      </c>
      <c r="Q28" s="1615">
        <v>0</v>
      </c>
      <c r="R28" s="1613">
        <v>0</v>
      </c>
      <c r="S28" s="1613">
        <v>0</v>
      </c>
      <c r="T28" s="1613">
        <v>3</v>
      </c>
      <c r="U28" s="1613">
        <v>0</v>
      </c>
      <c r="V28" s="1613">
        <v>0</v>
      </c>
      <c r="W28" s="1613">
        <v>7</v>
      </c>
      <c r="X28" s="1613">
        <v>2</v>
      </c>
      <c r="Y28" s="1614">
        <v>7</v>
      </c>
      <c r="Z28" s="930">
        <f t="shared" si="6"/>
        <v>48</v>
      </c>
      <c r="AA28" s="1616">
        <v>4</v>
      </c>
      <c r="AB28" s="1617">
        <v>1</v>
      </c>
      <c r="AC28" s="1618">
        <v>1</v>
      </c>
      <c r="AD28" s="1616">
        <v>5</v>
      </c>
      <c r="AE28" s="1617">
        <v>75</v>
      </c>
      <c r="AF28" s="1617">
        <v>2</v>
      </c>
      <c r="AG28" s="1613">
        <v>0</v>
      </c>
      <c r="AH28" s="1617">
        <v>1</v>
      </c>
      <c r="AI28" s="1617">
        <v>2</v>
      </c>
      <c r="AJ28" s="1617">
        <v>2</v>
      </c>
      <c r="AK28" s="1617">
        <v>0</v>
      </c>
      <c r="AL28" s="1617">
        <v>1</v>
      </c>
      <c r="AM28" s="1617">
        <v>0</v>
      </c>
      <c r="AN28" s="1617">
        <v>3</v>
      </c>
      <c r="AO28" s="1618">
        <v>7</v>
      </c>
      <c r="AP28" s="1616">
        <v>0</v>
      </c>
      <c r="AQ28" s="1619">
        <v>0</v>
      </c>
      <c r="AR28" s="1618">
        <v>0</v>
      </c>
      <c r="AS28" s="1620">
        <v>2</v>
      </c>
      <c r="AT28" s="1620">
        <v>0</v>
      </c>
      <c r="AU28" s="1616">
        <v>0</v>
      </c>
      <c r="AV28" s="1621">
        <v>0</v>
      </c>
      <c r="AW28" s="1622">
        <v>0</v>
      </c>
      <c r="AX28" s="1034" t="s">
        <v>315</v>
      </c>
      <c r="BA28" s="11"/>
    </row>
    <row r="29" spans="1:56" s="3" customFormat="1" ht="21.75" customHeight="1">
      <c r="A29" s="743" t="s">
        <v>316</v>
      </c>
      <c r="B29" s="1612">
        <v>1</v>
      </c>
      <c r="C29" s="1613">
        <v>1</v>
      </c>
      <c r="D29" s="1613">
        <v>1</v>
      </c>
      <c r="E29" s="1613">
        <v>1</v>
      </c>
      <c r="F29" s="1613">
        <v>0</v>
      </c>
      <c r="G29" s="1613">
        <v>107</v>
      </c>
      <c r="H29" s="1613">
        <v>0</v>
      </c>
      <c r="I29" s="1613">
        <v>2</v>
      </c>
      <c r="J29" s="1613">
        <v>1</v>
      </c>
      <c r="K29" s="1613">
        <v>1</v>
      </c>
      <c r="L29" s="1614">
        <v>22</v>
      </c>
      <c r="M29" s="930">
        <f t="shared" si="5"/>
        <v>137</v>
      </c>
      <c r="N29" s="1615">
        <v>7</v>
      </c>
      <c r="O29" s="1613">
        <v>27</v>
      </c>
      <c r="P29" s="1614">
        <v>0</v>
      </c>
      <c r="Q29" s="1615">
        <v>0</v>
      </c>
      <c r="R29" s="1613">
        <v>0</v>
      </c>
      <c r="S29" s="1613">
        <v>0</v>
      </c>
      <c r="T29" s="1613">
        <v>2</v>
      </c>
      <c r="U29" s="1613">
        <v>0</v>
      </c>
      <c r="V29" s="1613">
        <v>0</v>
      </c>
      <c r="W29" s="1613">
        <v>8</v>
      </c>
      <c r="X29" s="1613">
        <v>2</v>
      </c>
      <c r="Y29" s="1614">
        <v>6</v>
      </c>
      <c r="Z29" s="930">
        <f t="shared" si="6"/>
        <v>52</v>
      </c>
      <c r="AA29" s="1616">
        <v>5</v>
      </c>
      <c r="AB29" s="1617">
        <v>1</v>
      </c>
      <c r="AC29" s="1618">
        <v>1</v>
      </c>
      <c r="AD29" s="1616">
        <v>3</v>
      </c>
      <c r="AE29" s="1617">
        <v>84</v>
      </c>
      <c r="AF29" s="1617">
        <v>1</v>
      </c>
      <c r="AG29" s="1613">
        <v>0</v>
      </c>
      <c r="AH29" s="1617">
        <v>1</v>
      </c>
      <c r="AI29" s="1617">
        <v>2</v>
      </c>
      <c r="AJ29" s="1617">
        <v>2</v>
      </c>
      <c r="AK29" s="1617">
        <v>0</v>
      </c>
      <c r="AL29" s="1617">
        <v>1</v>
      </c>
      <c r="AM29" s="1617">
        <v>0</v>
      </c>
      <c r="AN29" s="1617">
        <v>3</v>
      </c>
      <c r="AO29" s="1618">
        <v>2</v>
      </c>
      <c r="AP29" s="1616">
        <v>0</v>
      </c>
      <c r="AQ29" s="1619">
        <v>0</v>
      </c>
      <c r="AR29" s="1618">
        <v>3</v>
      </c>
      <c r="AS29" s="1620">
        <v>3</v>
      </c>
      <c r="AT29" s="1620">
        <v>0</v>
      </c>
      <c r="AU29" s="1616">
        <v>0</v>
      </c>
      <c r="AV29" s="1621">
        <v>0</v>
      </c>
      <c r="AW29" s="1622">
        <v>0</v>
      </c>
      <c r="AX29" s="1034" t="s">
        <v>316</v>
      </c>
      <c r="BA29" s="11"/>
    </row>
    <row r="30" spans="1:56" s="3" customFormat="1" ht="21.75" customHeight="1">
      <c r="A30" s="743" t="s">
        <v>317</v>
      </c>
      <c r="B30" s="1612">
        <v>1</v>
      </c>
      <c r="C30" s="1613">
        <v>1</v>
      </c>
      <c r="D30" s="1613">
        <v>2</v>
      </c>
      <c r="E30" s="1613">
        <v>0</v>
      </c>
      <c r="F30" s="1613">
        <v>1</v>
      </c>
      <c r="G30" s="1613">
        <v>107</v>
      </c>
      <c r="H30" s="1613">
        <v>0</v>
      </c>
      <c r="I30" s="1613">
        <v>2</v>
      </c>
      <c r="J30" s="1613">
        <v>1</v>
      </c>
      <c r="K30" s="1613">
        <v>1</v>
      </c>
      <c r="L30" s="1614">
        <v>30</v>
      </c>
      <c r="M30" s="930">
        <f t="shared" si="5"/>
        <v>146</v>
      </c>
      <c r="N30" s="1615">
        <v>5</v>
      </c>
      <c r="O30" s="1613">
        <v>0</v>
      </c>
      <c r="P30" s="1614">
        <v>0</v>
      </c>
      <c r="Q30" s="1623">
        <v>0</v>
      </c>
      <c r="R30" s="1613">
        <v>0</v>
      </c>
      <c r="S30" s="1613">
        <v>0</v>
      </c>
      <c r="T30" s="1613">
        <v>2</v>
      </c>
      <c r="U30" s="1613">
        <v>0</v>
      </c>
      <c r="V30" s="1613">
        <v>0</v>
      </c>
      <c r="W30" s="1613">
        <v>0</v>
      </c>
      <c r="X30" s="1613">
        <v>1</v>
      </c>
      <c r="Y30" s="1614">
        <v>4</v>
      </c>
      <c r="Z30" s="930">
        <f t="shared" si="6"/>
        <v>12</v>
      </c>
      <c r="AA30" s="1616">
        <v>4</v>
      </c>
      <c r="AB30" s="1617">
        <v>1</v>
      </c>
      <c r="AC30" s="1618">
        <v>1</v>
      </c>
      <c r="AD30" s="1616">
        <v>3</v>
      </c>
      <c r="AE30" s="1617">
        <v>87</v>
      </c>
      <c r="AF30" s="1617">
        <v>2</v>
      </c>
      <c r="AG30" s="1613">
        <v>0</v>
      </c>
      <c r="AH30" s="1617">
        <v>1</v>
      </c>
      <c r="AI30" s="1617">
        <v>2</v>
      </c>
      <c r="AJ30" s="1617">
        <v>2</v>
      </c>
      <c r="AK30" s="1617">
        <v>0</v>
      </c>
      <c r="AL30" s="1617">
        <v>0</v>
      </c>
      <c r="AM30" s="1617">
        <v>0</v>
      </c>
      <c r="AN30" s="1617">
        <v>3</v>
      </c>
      <c r="AO30" s="1618">
        <v>0</v>
      </c>
      <c r="AP30" s="1616">
        <v>0</v>
      </c>
      <c r="AQ30" s="1619">
        <v>0</v>
      </c>
      <c r="AR30" s="1618">
        <v>1</v>
      </c>
      <c r="AS30" s="1620">
        <v>2</v>
      </c>
      <c r="AT30" s="1620">
        <v>0</v>
      </c>
      <c r="AU30" s="1616">
        <v>1</v>
      </c>
      <c r="AV30" s="1621">
        <v>1</v>
      </c>
      <c r="AW30" s="1622">
        <v>0</v>
      </c>
      <c r="AX30" s="1034" t="s">
        <v>317</v>
      </c>
      <c r="AZ30" s="80"/>
      <c r="BB30" s="80"/>
      <c r="BC30" s="80"/>
      <c r="BD30" s="80"/>
    </row>
    <row r="31" spans="1:56" s="80" customFormat="1" ht="21.75" customHeight="1">
      <c r="A31" s="79" t="s">
        <v>289</v>
      </c>
      <c r="B31" s="1624">
        <v>0</v>
      </c>
      <c r="C31" s="1625">
        <v>0</v>
      </c>
      <c r="D31" s="1625">
        <v>1</v>
      </c>
      <c r="E31" s="1625">
        <v>0</v>
      </c>
      <c r="F31" s="1625">
        <v>1</v>
      </c>
      <c r="G31" s="1625">
        <v>16</v>
      </c>
      <c r="H31" s="1625">
        <v>0</v>
      </c>
      <c r="I31" s="1625">
        <v>0</v>
      </c>
      <c r="J31" s="1625">
        <v>1</v>
      </c>
      <c r="K31" s="1625">
        <v>0</v>
      </c>
      <c r="L31" s="1626">
        <v>10</v>
      </c>
      <c r="M31" s="932">
        <f t="shared" si="5"/>
        <v>29</v>
      </c>
      <c r="N31" s="1623">
        <v>0</v>
      </c>
      <c r="O31" s="1625">
        <v>0</v>
      </c>
      <c r="P31" s="1626">
        <v>0</v>
      </c>
      <c r="Q31" s="1623">
        <v>0</v>
      </c>
      <c r="R31" s="1625">
        <v>0</v>
      </c>
      <c r="S31" s="1625">
        <v>0</v>
      </c>
      <c r="T31" s="1625">
        <v>0</v>
      </c>
      <c r="U31" s="1625">
        <v>0</v>
      </c>
      <c r="V31" s="1625">
        <v>0</v>
      </c>
      <c r="W31" s="1625">
        <v>0</v>
      </c>
      <c r="X31" s="1625">
        <v>0</v>
      </c>
      <c r="Y31" s="1626">
        <v>1</v>
      </c>
      <c r="Z31" s="932">
        <f t="shared" si="6"/>
        <v>1</v>
      </c>
      <c r="AA31" s="1616">
        <v>4</v>
      </c>
      <c r="AB31" s="1627">
        <v>1</v>
      </c>
      <c r="AC31" s="1628">
        <v>1</v>
      </c>
      <c r="AD31" s="1629">
        <v>2</v>
      </c>
      <c r="AE31" s="1627">
        <v>14</v>
      </c>
      <c r="AF31" s="1627">
        <v>1</v>
      </c>
      <c r="AG31" s="1613">
        <v>0</v>
      </c>
      <c r="AH31" s="1627">
        <v>1</v>
      </c>
      <c r="AI31" s="1627">
        <v>1</v>
      </c>
      <c r="AJ31" s="1627">
        <v>1</v>
      </c>
      <c r="AK31" s="1627">
        <v>0</v>
      </c>
      <c r="AL31" s="1627">
        <v>0</v>
      </c>
      <c r="AM31" s="1627">
        <v>0</v>
      </c>
      <c r="AN31" s="1627">
        <v>0</v>
      </c>
      <c r="AO31" s="1628">
        <v>0</v>
      </c>
      <c r="AP31" s="1629">
        <v>0</v>
      </c>
      <c r="AQ31" s="1630">
        <v>0</v>
      </c>
      <c r="AR31" s="1628">
        <v>0</v>
      </c>
      <c r="AS31" s="1631">
        <v>2</v>
      </c>
      <c r="AT31" s="1631">
        <v>0</v>
      </c>
      <c r="AU31" s="1629">
        <v>0</v>
      </c>
      <c r="AV31" s="1632">
        <v>0</v>
      </c>
      <c r="AW31" s="1633">
        <v>0</v>
      </c>
      <c r="AX31" s="79" t="s">
        <v>318</v>
      </c>
      <c r="AZ31" s="11"/>
      <c r="BA31" s="11"/>
    </row>
    <row r="32" spans="1:56" s="11" customFormat="1" ht="21.75" customHeight="1">
      <c r="A32" s="743" t="s">
        <v>291</v>
      </c>
      <c r="B32" s="1612">
        <v>1</v>
      </c>
      <c r="C32" s="1613">
        <v>1</v>
      </c>
      <c r="D32" s="1613">
        <v>1</v>
      </c>
      <c r="E32" s="1613">
        <v>0</v>
      </c>
      <c r="F32" s="1613">
        <v>2</v>
      </c>
      <c r="G32" s="1613">
        <v>60</v>
      </c>
      <c r="H32" s="1613">
        <v>0</v>
      </c>
      <c r="I32" s="1613">
        <v>2</v>
      </c>
      <c r="J32" s="1613">
        <v>2</v>
      </c>
      <c r="K32" s="1613">
        <v>1</v>
      </c>
      <c r="L32" s="1614">
        <v>18</v>
      </c>
      <c r="M32" s="930">
        <f t="shared" si="5"/>
        <v>88</v>
      </c>
      <c r="N32" s="1615">
        <v>6</v>
      </c>
      <c r="O32" s="1613">
        <v>21</v>
      </c>
      <c r="P32" s="1614">
        <v>0</v>
      </c>
      <c r="Q32" s="1615">
        <v>0</v>
      </c>
      <c r="R32" s="1613">
        <v>0</v>
      </c>
      <c r="S32" s="1613">
        <v>0</v>
      </c>
      <c r="T32" s="1613">
        <v>2</v>
      </c>
      <c r="U32" s="1613">
        <v>0</v>
      </c>
      <c r="V32" s="1613">
        <v>0</v>
      </c>
      <c r="W32" s="1613">
        <v>6</v>
      </c>
      <c r="X32" s="1613">
        <v>1</v>
      </c>
      <c r="Y32" s="1614">
        <v>4</v>
      </c>
      <c r="Z32" s="930">
        <f t="shared" si="6"/>
        <v>40</v>
      </c>
      <c r="AA32" s="1616">
        <v>5</v>
      </c>
      <c r="AB32" s="1617">
        <v>1</v>
      </c>
      <c r="AC32" s="1618">
        <v>1</v>
      </c>
      <c r="AD32" s="1616">
        <v>3</v>
      </c>
      <c r="AE32" s="1617">
        <v>0</v>
      </c>
      <c r="AF32" s="1617">
        <v>1</v>
      </c>
      <c r="AG32" s="1613">
        <v>0</v>
      </c>
      <c r="AH32" s="1617">
        <v>1</v>
      </c>
      <c r="AI32" s="1617">
        <v>1</v>
      </c>
      <c r="AJ32" s="1617">
        <v>1</v>
      </c>
      <c r="AK32" s="1617">
        <v>0</v>
      </c>
      <c r="AL32" s="1617">
        <v>1</v>
      </c>
      <c r="AM32" s="1617">
        <v>0</v>
      </c>
      <c r="AN32" s="1617">
        <v>2</v>
      </c>
      <c r="AO32" s="1618">
        <v>3</v>
      </c>
      <c r="AP32" s="1616">
        <v>0</v>
      </c>
      <c r="AQ32" s="1619">
        <v>0</v>
      </c>
      <c r="AR32" s="1618">
        <v>2</v>
      </c>
      <c r="AS32" s="1620">
        <v>3</v>
      </c>
      <c r="AT32" s="1620">
        <v>0</v>
      </c>
      <c r="AU32" s="1616">
        <v>0</v>
      </c>
      <c r="AV32" s="1621">
        <v>0</v>
      </c>
      <c r="AW32" s="1622">
        <v>0</v>
      </c>
      <c r="AX32" s="1034" t="s">
        <v>319</v>
      </c>
    </row>
    <row r="33" spans="1:57" s="11" customFormat="1" ht="21.75" customHeight="1">
      <c r="A33" s="743" t="s">
        <v>255</v>
      </c>
      <c r="B33" s="1612">
        <v>1</v>
      </c>
      <c r="C33" s="1613">
        <v>1</v>
      </c>
      <c r="D33" s="1613">
        <v>1</v>
      </c>
      <c r="E33" s="1613">
        <v>0</v>
      </c>
      <c r="F33" s="1613">
        <v>1</v>
      </c>
      <c r="G33" s="1613">
        <v>64</v>
      </c>
      <c r="H33" s="1613">
        <v>0</v>
      </c>
      <c r="I33" s="1613">
        <v>2</v>
      </c>
      <c r="J33" s="1613">
        <v>2</v>
      </c>
      <c r="K33" s="1613">
        <v>1</v>
      </c>
      <c r="L33" s="1614">
        <v>22</v>
      </c>
      <c r="M33" s="930">
        <f t="shared" si="5"/>
        <v>95</v>
      </c>
      <c r="N33" s="1615">
        <v>6</v>
      </c>
      <c r="O33" s="1613">
        <v>21</v>
      </c>
      <c r="P33" s="1614">
        <v>0</v>
      </c>
      <c r="Q33" s="1615">
        <v>0</v>
      </c>
      <c r="R33" s="1613">
        <v>0</v>
      </c>
      <c r="S33" s="1613">
        <v>0</v>
      </c>
      <c r="T33" s="1613">
        <v>2</v>
      </c>
      <c r="U33" s="1613">
        <v>0</v>
      </c>
      <c r="V33" s="1613">
        <v>0</v>
      </c>
      <c r="W33" s="1613">
        <v>0</v>
      </c>
      <c r="X33" s="1613">
        <v>1</v>
      </c>
      <c r="Y33" s="1614">
        <v>4</v>
      </c>
      <c r="Z33" s="930">
        <f t="shared" si="6"/>
        <v>34</v>
      </c>
      <c r="AA33" s="1616">
        <v>5</v>
      </c>
      <c r="AB33" s="1617">
        <v>1</v>
      </c>
      <c r="AC33" s="1618">
        <v>1</v>
      </c>
      <c r="AD33" s="1616">
        <v>3</v>
      </c>
      <c r="AE33" s="1617">
        <v>60</v>
      </c>
      <c r="AF33" s="1617">
        <v>1</v>
      </c>
      <c r="AG33" s="1613">
        <v>0</v>
      </c>
      <c r="AH33" s="1617">
        <v>1</v>
      </c>
      <c r="AI33" s="1617">
        <v>1</v>
      </c>
      <c r="AJ33" s="1617">
        <v>1</v>
      </c>
      <c r="AK33" s="1617">
        <v>0</v>
      </c>
      <c r="AL33" s="1617">
        <v>1</v>
      </c>
      <c r="AM33" s="1617">
        <v>0</v>
      </c>
      <c r="AN33" s="1617">
        <v>3</v>
      </c>
      <c r="AO33" s="1618">
        <v>4</v>
      </c>
      <c r="AP33" s="1616">
        <v>0</v>
      </c>
      <c r="AQ33" s="1619">
        <v>0</v>
      </c>
      <c r="AR33" s="1618">
        <v>0</v>
      </c>
      <c r="AS33" s="1620">
        <v>7</v>
      </c>
      <c r="AT33" s="1620">
        <v>0</v>
      </c>
      <c r="AU33" s="1616">
        <v>0</v>
      </c>
      <c r="AV33" s="1621">
        <v>0</v>
      </c>
      <c r="AW33" s="1622">
        <v>0</v>
      </c>
      <c r="AX33" s="1034" t="s">
        <v>320</v>
      </c>
    </row>
    <row r="34" spans="1:57" s="80" customFormat="1" ht="21.75" customHeight="1">
      <c r="A34" s="79" t="s">
        <v>294</v>
      </c>
      <c r="B34" s="1624">
        <v>0</v>
      </c>
      <c r="C34" s="1625">
        <v>0</v>
      </c>
      <c r="D34" s="1625">
        <v>1</v>
      </c>
      <c r="E34" s="1625">
        <v>0</v>
      </c>
      <c r="F34" s="1625">
        <v>0</v>
      </c>
      <c r="G34" s="1625">
        <v>8</v>
      </c>
      <c r="H34" s="1625">
        <v>0</v>
      </c>
      <c r="I34" s="1625">
        <v>0</v>
      </c>
      <c r="J34" s="1625">
        <v>1</v>
      </c>
      <c r="K34" s="1625">
        <v>0</v>
      </c>
      <c r="L34" s="1626">
        <v>5</v>
      </c>
      <c r="M34" s="932">
        <f t="shared" si="5"/>
        <v>15</v>
      </c>
      <c r="N34" s="1623">
        <v>1</v>
      </c>
      <c r="O34" s="1625">
        <v>0</v>
      </c>
      <c r="P34" s="1626">
        <v>0</v>
      </c>
      <c r="Q34" s="1623">
        <v>0</v>
      </c>
      <c r="R34" s="1625">
        <v>0</v>
      </c>
      <c r="S34" s="1625">
        <v>0</v>
      </c>
      <c r="T34" s="1625">
        <v>0</v>
      </c>
      <c r="U34" s="1625">
        <v>0</v>
      </c>
      <c r="V34" s="1625">
        <v>0</v>
      </c>
      <c r="W34" s="1625">
        <v>0</v>
      </c>
      <c r="X34" s="1625">
        <v>0</v>
      </c>
      <c r="Y34" s="1626">
        <v>0</v>
      </c>
      <c r="Z34" s="932">
        <f t="shared" si="6"/>
        <v>1</v>
      </c>
      <c r="AA34" s="1629">
        <v>4</v>
      </c>
      <c r="AB34" s="1627">
        <v>1</v>
      </c>
      <c r="AC34" s="1628">
        <v>1</v>
      </c>
      <c r="AD34" s="1629">
        <v>2</v>
      </c>
      <c r="AE34" s="1627">
        <v>4</v>
      </c>
      <c r="AF34" s="1627">
        <v>1</v>
      </c>
      <c r="AG34" s="1613">
        <v>0</v>
      </c>
      <c r="AH34" s="1627">
        <v>1</v>
      </c>
      <c r="AI34" s="1627">
        <v>1</v>
      </c>
      <c r="AJ34" s="1627">
        <v>1</v>
      </c>
      <c r="AK34" s="1627">
        <v>0</v>
      </c>
      <c r="AL34" s="1627">
        <v>0</v>
      </c>
      <c r="AM34" s="1627">
        <v>0</v>
      </c>
      <c r="AN34" s="1627">
        <v>0</v>
      </c>
      <c r="AO34" s="1628">
        <v>0</v>
      </c>
      <c r="AP34" s="1629">
        <v>0</v>
      </c>
      <c r="AQ34" s="1630">
        <v>0</v>
      </c>
      <c r="AR34" s="1628">
        <v>0</v>
      </c>
      <c r="AS34" s="1631">
        <v>0</v>
      </c>
      <c r="AT34" s="1631">
        <v>0</v>
      </c>
      <c r="AU34" s="1629">
        <v>0</v>
      </c>
      <c r="AV34" s="1632">
        <v>0</v>
      </c>
      <c r="AW34" s="1633">
        <v>0</v>
      </c>
      <c r="AX34" s="79" t="s">
        <v>294</v>
      </c>
      <c r="AZ34" s="11"/>
      <c r="BA34" s="11"/>
      <c r="BB34" s="11"/>
      <c r="BC34" s="11"/>
      <c r="BD34" s="11"/>
      <c r="BE34" s="11"/>
    </row>
    <row r="35" spans="1:57" s="11" customFormat="1" ht="21.75" customHeight="1">
      <c r="A35" s="81" t="s">
        <v>321</v>
      </c>
      <c r="B35" s="1634">
        <v>1</v>
      </c>
      <c r="C35" s="1635">
        <v>1</v>
      </c>
      <c r="D35" s="1635">
        <v>1</v>
      </c>
      <c r="E35" s="1635">
        <v>0</v>
      </c>
      <c r="F35" s="1635">
        <v>1</v>
      </c>
      <c r="G35" s="1635">
        <v>79</v>
      </c>
      <c r="H35" s="1635">
        <v>0</v>
      </c>
      <c r="I35" s="1635">
        <v>2</v>
      </c>
      <c r="J35" s="1635">
        <v>1</v>
      </c>
      <c r="K35" s="1635">
        <v>1</v>
      </c>
      <c r="L35" s="1636">
        <v>19</v>
      </c>
      <c r="M35" s="933">
        <f t="shared" si="5"/>
        <v>106</v>
      </c>
      <c r="N35" s="1637">
        <v>5</v>
      </c>
      <c r="O35" s="1635">
        <v>19</v>
      </c>
      <c r="P35" s="1636">
        <v>0</v>
      </c>
      <c r="Q35" s="1637">
        <v>0</v>
      </c>
      <c r="R35" s="1635">
        <v>0</v>
      </c>
      <c r="S35" s="1635">
        <v>4</v>
      </c>
      <c r="T35" s="1635">
        <v>2</v>
      </c>
      <c r="U35" s="1635">
        <v>0</v>
      </c>
      <c r="V35" s="1635">
        <v>0</v>
      </c>
      <c r="W35" s="1635">
        <v>0</v>
      </c>
      <c r="X35" s="1635">
        <v>1</v>
      </c>
      <c r="Y35" s="1636">
        <v>6</v>
      </c>
      <c r="Z35" s="933">
        <f t="shared" si="6"/>
        <v>37</v>
      </c>
      <c r="AA35" s="1638">
        <v>5</v>
      </c>
      <c r="AB35" s="1639">
        <v>1</v>
      </c>
      <c r="AC35" s="1640">
        <v>1</v>
      </c>
      <c r="AD35" s="1638">
        <v>3</v>
      </c>
      <c r="AE35" s="1639">
        <v>68</v>
      </c>
      <c r="AF35" s="1639">
        <v>1</v>
      </c>
      <c r="AG35" s="1613">
        <v>0</v>
      </c>
      <c r="AH35" s="1639">
        <v>1</v>
      </c>
      <c r="AI35" s="1639">
        <v>2</v>
      </c>
      <c r="AJ35" s="1639">
        <v>2</v>
      </c>
      <c r="AK35" s="1639">
        <v>0</v>
      </c>
      <c r="AL35" s="1639">
        <v>1</v>
      </c>
      <c r="AM35" s="1639">
        <v>1</v>
      </c>
      <c r="AN35" s="1639">
        <v>3</v>
      </c>
      <c r="AO35" s="1640">
        <v>4</v>
      </c>
      <c r="AP35" s="1638">
        <v>0</v>
      </c>
      <c r="AQ35" s="1641">
        <v>0</v>
      </c>
      <c r="AR35" s="1640">
        <v>1</v>
      </c>
      <c r="AS35" s="1642">
        <v>4</v>
      </c>
      <c r="AT35" s="1642">
        <v>0</v>
      </c>
      <c r="AU35" s="1616">
        <v>1</v>
      </c>
      <c r="AV35" s="1643">
        <v>0</v>
      </c>
      <c r="AW35" s="1644">
        <v>0</v>
      </c>
      <c r="AX35" s="85" t="s">
        <v>321</v>
      </c>
    </row>
    <row r="36" spans="1:57" s="11" customFormat="1" ht="21.75" customHeight="1" thickBot="1">
      <c r="A36" s="744" t="s">
        <v>47</v>
      </c>
      <c r="B36" s="934">
        <f>SUM(B26:B35)</f>
        <v>8</v>
      </c>
      <c r="C36" s="935">
        <f t="shared" ref="C36:AW36" si="7">SUM(C26:C35)</f>
        <v>6</v>
      </c>
      <c r="D36" s="935">
        <f>SUM(D26:D35)</f>
        <v>12</v>
      </c>
      <c r="E36" s="935">
        <f t="shared" si="7"/>
        <v>2</v>
      </c>
      <c r="F36" s="935">
        <f t="shared" si="7"/>
        <v>10</v>
      </c>
      <c r="G36" s="935">
        <f t="shared" si="7"/>
        <v>588</v>
      </c>
      <c r="H36" s="935">
        <f t="shared" si="7"/>
        <v>0</v>
      </c>
      <c r="I36" s="935">
        <f t="shared" si="7"/>
        <v>14</v>
      </c>
      <c r="J36" s="935">
        <f t="shared" si="7"/>
        <v>11</v>
      </c>
      <c r="K36" s="935">
        <f t="shared" si="7"/>
        <v>8</v>
      </c>
      <c r="L36" s="936">
        <f t="shared" si="7"/>
        <v>147</v>
      </c>
      <c r="M36" s="937">
        <f>SUM(B36:L36)</f>
        <v>806</v>
      </c>
      <c r="N36" s="938">
        <f t="shared" si="7"/>
        <v>43</v>
      </c>
      <c r="O36" s="935">
        <f t="shared" si="7"/>
        <v>138</v>
      </c>
      <c r="P36" s="936">
        <f t="shared" si="7"/>
        <v>0</v>
      </c>
      <c r="Q36" s="938">
        <f t="shared" si="7"/>
        <v>0</v>
      </c>
      <c r="R36" s="935">
        <f t="shared" si="7"/>
        <v>0</v>
      </c>
      <c r="S36" s="935">
        <f t="shared" si="7"/>
        <v>4</v>
      </c>
      <c r="T36" s="935">
        <f t="shared" si="7"/>
        <v>21</v>
      </c>
      <c r="U36" s="935">
        <f t="shared" si="7"/>
        <v>0</v>
      </c>
      <c r="V36" s="935">
        <f t="shared" si="7"/>
        <v>0</v>
      </c>
      <c r="W36" s="935">
        <f t="shared" si="7"/>
        <v>26</v>
      </c>
      <c r="X36" s="935">
        <f t="shared" si="7"/>
        <v>10</v>
      </c>
      <c r="Y36" s="936">
        <f t="shared" si="7"/>
        <v>32</v>
      </c>
      <c r="Z36" s="937">
        <f t="shared" si="6"/>
        <v>274</v>
      </c>
      <c r="AA36" s="906">
        <f t="shared" si="7"/>
        <v>42</v>
      </c>
      <c r="AB36" s="907">
        <f t="shared" si="7"/>
        <v>10</v>
      </c>
      <c r="AC36" s="887">
        <f t="shared" si="7"/>
        <v>10</v>
      </c>
      <c r="AD36" s="906">
        <f t="shared" si="7"/>
        <v>31</v>
      </c>
      <c r="AE36" s="907">
        <f t="shared" si="7"/>
        <v>436</v>
      </c>
      <c r="AF36" s="907">
        <f t="shared" si="7"/>
        <v>12</v>
      </c>
      <c r="AG36" s="925">
        <f t="shared" si="7"/>
        <v>0</v>
      </c>
      <c r="AH36" s="907">
        <f t="shared" si="7"/>
        <v>10</v>
      </c>
      <c r="AI36" s="907">
        <f t="shared" si="7"/>
        <v>14</v>
      </c>
      <c r="AJ36" s="907">
        <f t="shared" si="7"/>
        <v>14</v>
      </c>
      <c r="AK36" s="907">
        <f t="shared" si="7"/>
        <v>1</v>
      </c>
      <c r="AL36" s="907">
        <f t="shared" si="7"/>
        <v>7</v>
      </c>
      <c r="AM36" s="907">
        <f t="shared" si="7"/>
        <v>1</v>
      </c>
      <c r="AN36" s="907">
        <f t="shared" si="7"/>
        <v>18</v>
      </c>
      <c r="AO36" s="887">
        <f t="shared" si="7"/>
        <v>26</v>
      </c>
      <c r="AP36" s="924">
        <f t="shared" si="7"/>
        <v>0</v>
      </c>
      <c r="AQ36" s="925">
        <f t="shared" si="7"/>
        <v>0</v>
      </c>
      <c r="AR36" s="888">
        <f t="shared" si="7"/>
        <v>7</v>
      </c>
      <c r="AS36" s="888">
        <f>SUM(AS26:AS35)</f>
        <v>23</v>
      </c>
      <c r="AT36" s="888">
        <f t="shared" si="7"/>
        <v>0</v>
      </c>
      <c r="AU36" s="968">
        <f t="shared" si="7"/>
        <v>2</v>
      </c>
      <c r="AV36" s="939">
        <f t="shared" si="7"/>
        <v>1</v>
      </c>
      <c r="AW36" s="940">
        <f t="shared" si="7"/>
        <v>0</v>
      </c>
      <c r="AX36" s="1035" t="s">
        <v>47</v>
      </c>
    </row>
    <row r="57" spans="28:28">
      <c r="AB57" s="2">
        <v>3</v>
      </c>
    </row>
    <row r="97" spans="31:32">
      <c r="AE97" s="720"/>
      <c r="AF97" s="720"/>
    </row>
    <row r="121" spans="21:32">
      <c r="V121" s="2">
        <v>16</v>
      </c>
      <c r="W121" s="2">
        <v>15</v>
      </c>
      <c r="AE121" s="2">
        <f>SUM(M121,P121,S121,V121,Y121,AB121)</f>
        <v>16</v>
      </c>
    </row>
    <row r="122" spans="21:32">
      <c r="AF122" s="2">
        <f>SUM(N122,Q122,T122,W122,Z122,AC122)</f>
        <v>0</v>
      </c>
    </row>
    <row r="125" spans="21:32">
      <c r="U125" s="2">
        <f>SUM(S125,T125)</f>
        <v>0</v>
      </c>
    </row>
    <row r="168" spans="22:29">
      <c r="V168" s="2">
        <v>28</v>
      </c>
      <c r="W168" s="2">
        <v>21</v>
      </c>
      <c r="Y168" s="2">
        <v>24</v>
      </c>
      <c r="Z168" s="2">
        <v>34</v>
      </c>
      <c r="AC168" s="2">
        <v>21</v>
      </c>
    </row>
  </sheetData>
  <autoFilter ref="A25:BC36" xr:uid="{00000000-0009-0000-0000-000009000000}"/>
  <mergeCells count="77">
    <mergeCell ref="AS23:AS25"/>
    <mergeCell ref="AC12:AH12"/>
    <mergeCell ref="C3:L3"/>
    <mergeCell ref="M3:S3"/>
    <mergeCell ref="T3:AA3"/>
    <mergeCell ref="AB3:AB5"/>
    <mergeCell ref="AC3:AH3"/>
    <mergeCell ref="C4:H4"/>
    <mergeCell ref="M4:O4"/>
    <mergeCell ref="T4:V4"/>
    <mergeCell ref="AC5:AH5"/>
    <mergeCell ref="AC7:AH7"/>
    <mergeCell ref="AC8:AH8"/>
    <mergeCell ref="AC9:AH9"/>
    <mergeCell ref="AC10:AH10"/>
    <mergeCell ref="AC11:AH11"/>
    <mergeCell ref="AC13:AH13"/>
    <mergeCell ref="AC14:AH14"/>
    <mergeCell ref="AC15:AH15"/>
    <mergeCell ref="AC16:AH16"/>
    <mergeCell ref="AC17:AH17"/>
    <mergeCell ref="AP21:AT22"/>
    <mergeCell ref="AU21:AW22"/>
    <mergeCell ref="B23:B25"/>
    <mergeCell ref="C23:C25"/>
    <mergeCell ref="D23:D25"/>
    <mergeCell ref="E23:E25"/>
    <mergeCell ref="F23:F25"/>
    <mergeCell ref="G23:G25"/>
    <mergeCell ref="H23:H25"/>
    <mergeCell ref="I23:I25"/>
    <mergeCell ref="B21:M22"/>
    <mergeCell ref="N21:Z22"/>
    <mergeCell ref="AA21:AC22"/>
    <mergeCell ref="AD21:AO22"/>
    <mergeCell ref="AE23:AE25"/>
    <mergeCell ref="J23:J25"/>
    <mergeCell ref="K23:K25"/>
    <mergeCell ref="L23:L25"/>
    <mergeCell ref="M23:M25"/>
    <mergeCell ref="N23:P23"/>
    <mergeCell ref="Q23:Y23"/>
    <mergeCell ref="U24:U25"/>
    <mergeCell ref="V24:V25"/>
    <mergeCell ref="W24:W25"/>
    <mergeCell ref="X24:X25"/>
    <mergeCell ref="Y24:Y25"/>
    <mergeCell ref="AU23:AU25"/>
    <mergeCell ref="AV23:AV25"/>
    <mergeCell ref="AW23:AW25"/>
    <mergeCell ref="N24:N25"/>
    <mergeCell ref="O24:O25"/>
    <mergeCell ref="P24:P25"/>
    <mergeCell ref="Q24:Q25"/>
    <mergeCell ref="R24:R25"/>
    <mergeCell ref="S24:S25"/>
    <mergeCell ref="T24:T25"/>
    <mergeCell ref="AL23:AL25"/>
    <mergeCell ref="AM23:AM25"/>
    <mergeCell ref="AN23:AN25"/>
    <mergeCell ref="AO23:AO25"/>
    <mergeCell ref="AP23:AR23"/>
    <mergeCell ref="AT23:AT25"/>
    <mergeCell ref="AP24:AP25"/>
    <mergeCell ref="AQ24:AQ25"/>
    <mergeCell ref="AR24:AR25"/>
    <mergeCell ref="AF23:AF25"/>
    <mergeCell ref="AG23:AG25"/>
    <mergeCell ref="AH23:AH25"/>
    <mergeCell ref="AI23:AI25"/>
    <mergeCell ref="AJ23:AJ25"/>
    <mergeCell ref="AK23:AK25"/>
    <mergeCell ref="Z23:Z25"/>
    <mergeCell ref="AA23:AA25"/>
    <mergeCell ref="AB23:AB25"/>
    <mergeCell ref="AC23:AC25"/>
    <mergeCell ref="AD23:AD25"/>
  </mergeCells>
  <phoneticPr fontId="4"/>
  <pageMargins left="0.70866141732283472" right="0.70866141732283472" top="0.55118110236220474" bottom="0.55118110236220474" header="0.31496062992125984" footer="0.31496062992125984"/>
  <pageSetup paperSize="9" scale="95" fitToWidth="2" orientation="portrait" r:id="rId1"/>
  <headerFooter alignWithMargins="0"/>
  <colBreaks count="1" manualBreakCount="1">
    <brk id="25" max="3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F168"/>
  <sheetViews>
    <sheetView zoomScale="90" zoomScaleNormal="90" zoomScaleSheetLayoutView="85" workbookViewId="0">
      <selection activeCell="AL27" sqref="AL27"/>
    </sheetView>
  </sheetViews>
  <sheetFormatPr defaultColWidth="9" defaultRowHeight="10.8"/>
  <cols>
    <col min="1" max="1" width="22" style="2" customWidth="1"/>
    <col min="2" max="30" width="5.44140625" style="2" customWidth="1"/>
    <col min="31" max="16384" width="9" style="2"/>
  </cols>
  <sheetData>
    <row r="1" spans="1:32" ht="17.25" customHeight="1">
      <c r="A1" s="14" t="s">
        <v>416</v>
      </c>
    </row>
    <row r="2" spans="1:32" s="15" customFormat="1" ht="13.8" thickBot="1">
      <c r="A2" s="668" t="s">
        <v>417</v>
      </c>
      <c r="AD2" s="16" t="s">
        <v>418</v>
      </c>
    </row>
    <row r="3" spans="1:32" s="15" customFormat="1" ht="17.25" customHeight="1" thickBot="1">
      <c r="A3" s="669"/>
      <c r="B3" s="2346" t="s">
        <v>419</v>
      </c>
      <c r="C3" s="2347"/>
      <c r="D3" s="2347"/>
      <c r="E3" s="2347"/>
      <c r="F3" s="2347"/>
      <c r="G3" s="2347"/>
      <c r="H3" s="2347"/>
      <c r="I3" s="2347"/>
      <c r="J3" s="2347"/>
      <c r="K3" s="2347"/>
      <c r="L3" s="2347"/>
      <c r="M3" s="2348"/>
      <c r="N3" s="670"/>
      <c r="O3" s="1983" t="s">
        <v>42</v>
      </c>
      <c r="P3" s="1978"/>
      <c r="Q3" s="1978"/>
      <c r="R3" s="2349" t="s">
        <v>420</v>
      </c>
      <c r="S3" s="2350"/>
      <c r="T3" s="2350"/>
      <c r="U3" s="2350"/>
      <c r="V3" s="2350"/>
      <c r="W3" s="2350"/>
      <c r="X3" s="2350"/>
      <c r="Y3" s="2350"/>
      <c r="Z3" s="2350"/>
      <c r="AA3" s="2350"/>
      <c r="AB3" s="2350"/>
      <c r="AC3" s="2350"/>
      <c r="AD3" s="2351" t="s">
        <v>421</v>
      </c>
    </row>
    <row r="4" spans="1:32" s="15" customFormat="1" ht="30" customHeight="1">
      <c r="A4" s="2328" t="s">
        <v>422</v>
      </c>
      <c r="B4" s="2330" t="s">
        <v>423</v>
      </c>
      <c r="C4" s="2332" t="s">
        <v>424</v>
      </c>
      <c r="D4" s="2332" t="s">
        <v>389</v>
      </c>
      <c r="E4" s="2332" t="s">
        <v>425</v>
      </c>
      <c r="F4" s="2332" t="s">
        <v>24</v>
      </c>
      <c r="G4" s="2332" t="s">
        <v>426</v>
      </c>
      <c r="H4" s="2332" t="s">
        <v>26</v>
      </c>
      <c r="I4" s="2332" t="s">
        <v>390</v>
      </c>
      <c r="J4" s="2332" t="s">
        <v>391</v>
      </c>
      <c r="K4" s="2332" t="s">
        <v>27</v>
      </c>
      <c r="L4" s="2334" t="s">
        <v>48</v>
      </c>
      <c r="M4" s="2355" t="s">
        <v>18</v>
      </c>
      <c r="N4" s="2357" t="s">
        <v>427</v>
      </c>
      <c r="O4" s="2360" t="s">
        <v>28</v>
      </c>
      <c r="P4" s="2332" t="s">
        <v>428</v>
      </c>
      <c r="Q4" s="2363" t="s">
        <v>11</v>
      </c>
      <c r="R4" s="2365" t="s">
        <v>429</v>
      </c>
      <c r="S4" s="2354"/>
      <c r="T4" s="2354"/>
      <c r="U4" s="2354" t="s">
        <v>430</v>
      </c>
      <c r="V4" s="2354"/>
      <c r="W4" s="2354"/>
      <c r="X4" s="2159" t="s">
        <v>431</v>
      </c>
      <c r="Y4" s="2159"/>
      <c r="Z4" s="2159"/>
      <c r="AA4" s="2159" t="s">
        <v>432</v>
      </c>
      <c r="AB4" s="2159"/>
      <c r="AC4" s="1983"/>
      <c r="AD4" s="2352"/>
    </row>
    <row r="5" spans="1:32" s="15" customFormat="1" ht="30" customHeight="1" thickBot="1">
      <c r="A5" s="2329"/>
      <c r="B5" s="2331"/>
      <c r="C5" s="2333" t="s">
        <v>22</v>
      </c>
      <c r="D5" s="2333"/>
      <c r="E5" s="2333" t="s">
        <v>425</v>
      </c>
      <c r="F5" s="2333" t="s">
        <v>24</v>
      </c>
      <c r="G5" s="2333" t="s">
        <v>426</v>
      </c>
      <c r="H5" s="2333"/>
      <c r="I5" s="2333"/>
      <c r="J5" s="2333"/>
      <c r="K5" s="2333"/>
      <c r="L5" s="2335"/>
      <c r="M5" s="2356"/>
      <c r="N5" s="2358"/>
      <c r="O5" s="2361"/>
      <c r="P5" s="2362"/>
      <c r="Q5" s="2364"/>
      <c r="R5" s="671" t="s">
        <v>378</v>
      </c>
      <c r="S5" s="672" t="s">
        <v>380</v>
      </c>
      <c r="T5" s="673" t="s">
        <v>18</v>
      </c>
      <c r="U5" s="674" t="s">
        <v>378</v>
      </c>
      <c r="V5" s="672" t="s">
        <v>380</v>
      </c>
      <c r="W5" s="675" t="s">
        <v>18</v>
      </c>
      <c r="X5" s="676" t="s">
        <v>378</v>
      </c>
      <c r="Y5" s="672" t="s">
        <v>380</v>
      </c>
      <c r="Z5" s="675" t="s">
        <v>18</v>
      </c>
      <c r="AA5" s="676" t="s">
        <v>378</v>
      </c>
      <c r="AB5" s="672" t="s">
        <v>380</v>
      </c>
      <c r="AC5" s="677" t="s">
        <v>18</v>
      </c>
      <c r="AD5" s="2353"/>
    </row>
    <row r="6" spans="1:32" s="15" customFormat="1" ht="27" customHeight="1" thickBot="1">
      <c r="A6" s="678" t="s">
        <v>433</v>
      </c>
      <c r="B6" s="1645">
        <v>1</v>
      </c>
      <c r="C6" s="1646">
        <v>0</v>
      </c>
      <c r="D6" s="1646">
        <v>0</v>
      </c>
      <c r="E6" s="1646">
        <v>0</v>
      </c>
      <c r="F6" s="1646">
        <v>0</v>
      </c>
      <c r="G6" s="1646">
        <v>3</v>
      </c>
      <c r="H6" s="1646">
        <v>0</v>
      </c>
      <c r="I6" s="1646">
        <v>1</v>
      </c>
      <c r="J6" s="1646">
        <v>0</v>
      </c>
      <c r="K6" s="1646">
        <v>0</v>
      </c>
      <c r="L6" s="1647">
        <v>0</v>
      </c>
      <c r="M6" s="1648">
        <f>SUM(B6:L6)</f>
        <v>5</v>
      </c>
      <c r="N6" s="1649">
        <v>0</v>
      </c>
      <c r="O6" s="1650">
        <v>1</v>
      </c>
      <c r="P6" s="1647">
        <v>0</v>
      </c>
      <c r="Q6" s="1651">
        <f>SUM(O6:P6)</f>
        <v>1</v>
      </c>
      <c r="R6" s="1645">
        <v>3</v>
      </c>
      <c r="S6" s="1647">
        <v>6</v>
      </c>
      <c r="T6" s="1651">
        <f>SUM(R6:S6)</f>
        <v>9</v>
      </c>
      <c r="U6" s="1652">
        <v>6</v>
      </c>
      <c r="V6" s="1647">
        <v>10</v>
      </c>
      <c r="W6" s="1648">
        <f>SUM(U6:V6)</f>
        <v>16</v>
      </c>
      <c r="X6" s="1652">
        <v>12</v>
      </c>
      <c r="Y6" s="1647">
        <v>11</v>
      </c>
      <c r="Z6" s="1651">
        <f>SUM(X6:Y6)</f>
        <v>23</v>
      </c>
      <c r="AA6" s="1653">
        <f>R6+U6+X6</f>
        <v>21</v>
      </c>
      <c r="AB6" s="1653">
        <f>S6+V6+Y6</f>
        <v>27</v>
      </c>
      <c r="AC6" s="1654">
        <f>SUM(AA6:AB6)</f>
        <v>48</v>
      </c>
      <c r="AD6" s="1655">
        <v>3</v>
      </c>
      <c r="AF6" s="679"/>
    </row>
    <row r="7" spans="1:32" s="15" customFormat="1" ht="16.5" customHeight="1">
      <c r="A7" s="68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2" ht="14.4">
      <c r="A8" s="14" t="s">
        <v>434</v>
      </c>
      <c r="E8" s="2" t="s">
        <v>435</v>
      </c>
    </row>
    <row r="9" spans="1:32" ht="13.8" thickBot="1">
      <c r="A9" s="231" t="s">
        <v>436</v>
      </c>
      <c r="B9" s="681"/>
      <c r="C9" s="681"/>
      <c r="D9" s="681"/>
      <c r="E9" s="681"/>
      <c r="F9" s="681"/>
      <c r="G9" s="681"/>
      <c r="H9" s="681"/>
      <c r="I9" s="681"/>
      <c r="J9" s="681"/>
      <c r="K9" s="681"/>
      <c r="L9" s="681"/>
      <c r="M9" s="681"/>
      <c r="N9" s="681"/>
      <c r="O9" s="681"/>
      <c r="P9" s="681"/>
      <c r="Q9" s="681"/>
      <c r="R9" s="681"/>
    </row>
    <row r="10" spans="1:32" ht="17.25" customHeight="1">
      <c r="A10" s="2336" t="s">
        <v>437</v>
      </c>
      <c r="B10" s="2049" t="s">
        <v>438</v>
      </c>
      <c r="C10" s="2049"/>
      <c r="D10" s="2049"/>
      <c r="E10" s="2049"/>
      <c r="F10" s="2049"/>
      <c r="G10" s="2049"/>
      <c r="H10" s="2338"/>
      <c r="I10" s="1978" t="s">
        <v>439</v>
      </c>
      <c r="J10" s="1978"/>
      <c r="K10" s="1978"/>
      <c r="L10" s="1978"/>
      <c r="M10" s="1978"/>
      <c r="N10" s="1978"/>
      <c r="O10" s="1978"/>
      <c r="P10" s="1978"/>
      <c r="Q10" s="1978"/>
      <c r="R10" s="1978"/>
      <c r="S10" s="1978"/>
      <c r="T10" s="1978"/>
      <c r="U10" s="1978"/>
      <c r="V10" s="1978"/>
      <c r="W10" s="1978"/>
      <c r="X10" s="1978"/>
      <c r="Y10" s="1978"/>
      <c r="Z10" s="1978"/>
      <c r="AA10" s="1978"/>
      <c r="AB10" s="1978"/>
      <c r="AC10" s="2031"/>
      <c r="AD10" s="998"/>
    </row>
    <row r="11" spans="1:32" ht="17.25" customHeight="1">
      <c r="A11" s="2337"/>
      <c r="B11" s="2339" t="s">
        <v>440</v>
      </c>
      <c r="C11" s="2341" t="s">
        <v>441</v>
      </c>
      <c r="D11" s="2341" t="s">
        <v>442</v>
      </c>
      <c r="E11" s="2341" t="s">
        <v>443</v>
      </c>
      <c r="F11" s="2341" t="s">
        <v>444</v>
      </c>
      <c r="G11" s="2374" t="s">
        <v>445</v>
      </c>
      <c r="H11" s="2376" t="s">
        <v>446</v>
      </c>
      <c r="I11" s="2344" t="s">
        <v>440</v>
      </c>
      <c r="J11" s="2344"/>
      <c r="K11" s="2345"/>
      <c r="L11" s="2343" t="s">
        <v>441</v>
      </c>
      <c r="M11" s="2344"/>
      <c r="N11" s="2345"/>
      <c r="O11" s="2343" t="s">
        <v>442</v>
      </c>
      <c r="P11" s="2344"/>
      <c r="Q11" s="2345"/>
      <c r="R11" s="2343" t="s">
        <v>443</v>
      </c>
      <c r="S11" s="2344"/>
      <c r="T11" s="2345"/>
      <c r="U11" s="2343" t="s">
        <v>444</v>
      </c>
      <c r="V11" s="2344"/>
      <c r="W11" s="2345"/>
      <c r="X11" s="2343" t="s">
        <v>445</v>
      </c>
      <c r="Y11" s="2344"/>
      <c r="Z11" s="2345"/>
      <c r="AA11" s="2344" t="s">
        <v>447</v>
      </c>
      <c r="AB11" s="2344"/>
      <c r="AC11" s="2359"/>
      <c r="AD11" s="681"/>
    </row>
    <row r="12" spans="1:32" ht="17.25" customHeight="1" thickBot="1">
      <c r="A12" s="2337"/>
      <c r="B12" s="2340"/>
      <c r="C12" s="2342"/>
      <c r="D12" s="2342"/>
      <c r="E12" s="2342"/>
      <c r="F12" s="2342"/>
      <c r="G12" s="2375"/>
      <c r="H12" s="2377"/>
      <c r="I12" s="1028" t="s">
        <v>378</v>
      </c>
      <c r="J12" s="1025" t="s">
        <v>380</v>
      </c>
      <c r="K12" s="682" t="s">
        <v>18</v>
      </c>
      <c r="L12" s="683" t="s">
        <v>378</v>
      </c>
      <c r="M12" s="1025" t="s">
        <v>380</v>
      </c>
      <c r="N12" s="682" t="s">
        <v>18</v>
      </c>
      <c r="O12" s="683" t="s">
        <v>378</v>
      </c>
      <c r="P12" s="1025" t="s">
        <v>380</v>
      </c>
      <c r="Q12" s="682" t="s">
        <v>18</v>
      </c>
      <c r="R12" s="683" t="s">
        <v>378</v>
      </c>
      <c r="S12" s="1025" t="s">
        <v>380</v>
      </c>
      <c r="T12" s="682" t="s">
        <v>18</v>
      </c>
      <c r="U12" s="683" t="s">
        <v>378</v>
      </c>
      <c r="V12" s="1025" t="s">
        <v>380</v>
      </c>
      <c r="W12" s="682" t="s">
        <v>18</v>
      </c>
      <c r="X12" s="683" t="s">
        <v>378</v>
      </c>
      <c r="Y12" s="1025" t="s">
        <v>380</v>
      </c>
      <c r="Z12" s="682" t="s">
        <v>18</v>
      </c>
      <c r="AA12" s="1028" t="s">
        <v>378</v>
      </c>
      <c r="AB12" s="1025" t="s">
        <v>380</v>
      </c>
      <c r="AC12" s="684" t="s">
        <v>18</v>
      </c>
      <c r="AD12" s="681"/>
    </row>
    <row r="13" spans="1:32" ht="28.5" customHeight="1">
      <c r="A13" s="685" t="s">
        <v>448</v>
      </c>
      <c r="B13" s="1656">
        <v>3</v>
      </c>
      <c r="C13" s="1657">
        <v>3</v>
      </c>
      <c r="D13" s="1657">
        <v>3</v>
      </c>
      <c r="E13" s="1657">
        <v>3</v>
      </c>
      <c r="F13" s="1657">
        <v>3</v>
      </c>
      <c r="G13" s="1658">
        <v>3</v>
      </c>
      <c r="H13" s="1659">
        <f>SUM(B13:G13)</f>
        <v>18</v>
      </c>
      <c r="I13" s="1660">
        <v>53</v>
      </c>
      <c r="J13" s="1661">
        <v>50</v>
      </c>
      <c r="K13" s="1662">
        <f>SUM(I13:J13)</f>
        <v>103</v>
      </c>
      <c r="L13" s="1663">
        <v>50</v>
      </c>
      <c r="M13" s="1661">
        <v>54</v>
      </c>
      <c r="N13" s="1662">
        <f>SUM(L13:M13)</f>
        <v>104</v>
      </c>
      <c r="O13" s="1663">
        <v>51</v>
      </c>
      <c r="P13" s="1661">
        <v>50</v>
      </c>
      <c r="Q13" s="1662">
        <f>SUM(O13:P13)</f>
        <v>101</v>
      </c>
      <c r="R13" s="1663">
        <v>49</v>
      </c>
      <c r="S13" s="1661">
        <v>52</v>
      </c>
      <c r="T13" s="1662">
        <f>SUM(R13:S13)</f>
        <v>101</v>
      </c>
      <c r="U13" s="1663">
        <v>53</v>
      </c>
      <c r="V13" s="1661">
        <v>52</v>
      </c>
      <c r="W13" s="1662">
        <f>SUM(U13:V13)</f>
        <v>105</v>
      </c>
      <c r="X13" s="1663">
        <v>50</v>
      </c>
      <c r="Y13" s="1661">
        <v>51</v>
      </c>
      <c r="Z13" s="1662">
        <f>SUM(X13:Y13)</f>
        <v>101</v>
      </c>
      <c r="AA13" s="1664">
        <f>SUM(I13,L13,O13,R13,U13,X13)</f>
        <v>306</v>
      </c>
      <c r="AB13" s="1665">
        <f>SUM(J13,M13,P13,S13,V13,Y13)</f>
        <v>309</v>
      </c>
      <c r="AC13" s="1666">
        <f>SUM(AA13:AB13)</f>
        <v>615</v>
      </c>
      <c r="AD13" s="686"/>
    </row>
    <row r="14" spans="1:32" ht="28.5" customHeight="1" thickBot="1">
      <c r="A14" s="687" t="s">
        <v>449</v>
      </c>
      <c r="B14" s="1667">
        <v>4</v>
      </c>
      <c r="C14" s="1668">
        <v>4</v>
      </c>
      <c r="D14" s="1668">
        <v>4</v>
      </c>
      <c r="E14" s="1669"/>
      <c r="F14" s="1669"/>
      <c r="G14" s="1670"/>
      <c r="H14" s="1671">
        <f>SUM(B14:G14)</f>
        <v>12</v>
      </c>
      <c r="I14" s="1672">
        <v>72</v>
      </c>
      <c r="J14" s="1673">
        <v>72</v>
      </c>
      <c r="K14" s="1674">
        <f>SUM(I14:J14)</f>
        <v>144</v>
      </c>
      <c r="L14" s="1675">
        <v>72</v>
      </c>
      <c r="M14" s="1676">
        <v>72</v>
      </c>
      <c r="N14" s="1674">
        <f>SUM(L14:M14)</f>
        <v>144</v>
      </c>
      <c r="O14" s="1675">
        <v>71</v>
      </c>
      <c r="P14" s="1676">
        <v>69</v>
      </c>
      <c r="Q14" s="1674">
        <f>SUM(O14:P14)</f>
        <v>140</v>
      </c>
      <c r="R14" s="1677"/>
      <c r="S14" s="1678"/>
      <c r="T14" s="1679"/>
      <c r="U14" s="1677"/>
      <c r="V14" s="1678"/>
      <c r="W14" s="1679"/>
      <c r="X14" s="1677"/>
      <c r="Y14" s="1678"/>
      <c r="Z14" s="1679"/>
      <c r="AA14" s="1680">
        <f>SUM(I14,L14,O14,R14,U14,X14)</f>
        <v>215</v>
      </c>
      <c r="AB14" s="1681">
        <f>SUM(J14,M14,P14,S14,V14,Y14)</f>
        <v>213</v>
      </c>
      <c r="AC14" s="1682">
        <f>SUM(AA14:AB14)</f>
        <v>428</v>
      </c>
      <c r="AD14" s="686"/>
    </row>
    <row r="15" spans="1:32" ht="16.5" customHeight="1">
      <c r="A15" s="15"/>
      <c r="J15" s="908"/>
      <c r="K15" s="908"/>
      <c r="L15" s="908"/>
    </row>
    <row r="16" spans="1:32" s="15" customFormat="1" ht="13.8" thickBot="1">
      <c r="A16" s="688" t="s">
        <v>450</v>
      </c>
      <c r="W16" s="15" t="s">
        <v>19</v>
      </c>
    </row>
    <row r="17" spans="1:25" s="15" customFormat="1" ht="17.25" customHeight="1">
      <c r="A17" s="669"/>
      <c r="B17" s="2346" t="s">
        <v>419</v>
      </c>
      <c r="C17" s="2347"/>
      <c r="D17" s="2347"/>
      <c r="E17" s="2347"/>
      <c r="F17" s="2347"/>
      <c r="G17" s="2347"/>
      <c r="H17" s="2347"/>
      <c r="I17" s="2347"/>
      <c r="J17" s="2347"/>
      <c r="K17" s="2347"/>
      <c r="L17" s="2347"/>
      <c r="M17" s="2348"/>
      <c r="N17" s="2295" t="s">
        <v>42</v>
      </c>
      <c r="O17" s="2296"/>
      <c r="P17" s="2296"/>
      <c r="Q17" s="2296"/>
      <c r="R17" s="2296"/>
      <c r="S17" s="2296"/>
      <c r="T17" s="2296"/>
      <c r="U17" s="2297"/>
      <c r="V17" s="2366" t="s">
        <v>473</v>
      </c>
      <c r="W17" s="2366" t="s">
        <v>30</v>
      </c>
      <c r="X17" s="2367" t="s">
        <v>31</v>
      </c>
      <c r="Y17" s="2373"/>
    </row>
    <row r="18" spans="1:25" s="15" customFormat="1" ht="25.5" customHeight="1">
      <c r="A18" s="17"/>
      <c r="B18" s="2370" t="s">
        <v>451</v>
      </c>
      <c r="C18" s="2332" t="s">
        <v>22</v>
      </c>
      <c r="D18" s="2332" t="s">
        <v>389</v>
      </c>
      <c r="E18" s="2332" t="s">
        <v>425</v>
      </c>
      <c r="F18" s="2332" t="s">
        <v>24</v>
      </c>
      <c r="G18" s="2332" t="s">
        <v>426</v>
      </c>
      <c r="H18" s="2332" t="s">
        <v>26</v>
      </c>
      <c r="I18" s="2332" t="s">
        <v>390</v>
      </c>
      <c r="J18" s="2332" t="s">
        <v>391</v>
      </c>
      <c r="K18" s="2332" t="s">
        <v>27</v>
      </c>
      <c r="L18" s="2334" t="s">
        <v>48</v>
      </c>
      <c r="M18" s="2355" t="s">
        <v>18</v>
      </c>
      <c r="N18" s="2381" t="s">
        <v>28</v>
      </c>
      <c r="O18" s="2383" t="s">
        <v>452</v>
      </c>
      <c r="P18" s="2372" t="s">
        <v>453</v>
      </c>
      <c r="Q18" s="2332" t="s">
        <v>394</v>
      </c>
      <c r="R18" s="2372" t="s">
        <v>454</v>
      </c>
      <c r="S18" s="2332" t="s">
        <v>455</v>
      </c>
      <c r="T18" s="2378" t="s">
        <v>456</v>
      </c>
      <c r="U18" s="2266" t="s">
        <v>11</v>
      </c>
      <c r="V18" s="2357"/>
      <c r="W18" s="2357"/>
      <c r="X18" s="2368"/>
      <c r="Y18" s="2373"/>
    </row>
    <row r="19" spans="1:25" s="15" customFormat="1" ht="50.25" customHeight="1" thickBot="1">
      <c r="A19" s="689" t="s">
        <v>457</v>
      </c>
      <c r="B19" s="2371"/>
      <c r="C19" s="2333" t="s">
        <v>22</v>
      </c>
      <c r="D19" s="2333"/>
      <c r="E19" s="2333" t="s">
        <v>425</v>
      </c>
      <c r="F19" s="2333" t="s">
        <v>24</v>
      </c>
      <c r="G19" s="2333" t="s">
        <v>426</v>
      </c>
      <c r="H19" s="2333"/>
      <c r="I19" s="2333"/>
      <c r="J19" s="2333"/>
      <c r="K19" s="2333"/>
      <c r="L19" s="2335"/>
      <c r="M19" s="2356"/>
      <c r="N19" s="2382"/>
      <c r="O19" s="2384"/>
      <c r="P19" s="2362"/>
      <c r="Q19" s="2362"/>
      <c r="R19" s="2362"/>
      <c r="S19" s="2362"/>
      <c r="T19" s="2379"/>
      <c r="U19" s="2380"/>
      <c r="V19" s="2358"/>
      <c r="W19" s="2358"/>
      <c r="X19" s="2369"/>
      <c r="Y19" s="2373"/>
    </row>
    <row r="20" spans="1:25" s="15" customFormat="1" ht="27" customHeight="1">
      <c r="A20" s="690" t="s">
        <v>448</v>
      </c>
      <c r="B20" s="1683">
        <v>1</v>
      </c>
      <c r="C20" s="1684">
        <v>0</v>
      </c>
      <c r="D20" s="1684">
        <v>1</v>
      </c>
      <c r="E20" s="1684">
        <v>0</v>
      </c>
      <c r="F20" s="1684">
        <v>1</v>
      </c>
      <c r="G20" s="1684">
        <v>20</v>
      </c>
      <c r="H20" s="1684">
        <v>0</v>
      </c>
      <c r="I20" s="1684">
        <v>1</v>
      </c>
      <c r="J20" s="1684">
        <v>0</v>
      </c>
      <c r="K20" s="1684">
        <v>1</v>
      </c>
      <c r="L20" s="1685">
        <v>0</v>
      </c>
      <c r="M20" s="1686">
        <f>SUM(B20:L20)</f>
        <v>25</v>
      </c>
      <c r="N20" s="1393">
        <v>2</v>
      </c>
      <c r="O20" s="1687">
        <v>1</v>
      </c>
      <c r="P20" s="1684">
        <v>0</v>
      </c>
      <c r="Q20" s="1684">
        <v>1</v>
      </c>
      <c r="R20" s="1684">
        <v>0</v>
      </c>
      <c r="S20" s="1684">
        <v>1</v>
      </c>
      <c r="T20" s="1685">
        <v>1</v>
      </c>
      <c r="U20" s="1686">
        <f>SUM(N20:T20)</f>
        <v>6</v>
      </c>
      <c r="V20" s="1688">
        <v>3</v>
      </c>
      <c r="W20" s="1688">
        <v>1</v>
      </c>
      <c r="X20" s="1689">
        <v>1</v>
      </c>
      <c r="Y20" s="1"/>
    </row>
    <row r="21" spans="1:25" s="15" customFormat="1" ht="27" customHeight="1" thickBot="1">
      <c r="A21" s="687" t="s">
        <v>449</v>
      </c>
      <c r="B21" s="1690">
        <v>1</v>
      </c>
      <c r="C21" s="1691">
        <v>0</v>
      </c>
      <c r="D21" s="1691">
        <v>1</v>
      </c>
      <c r="E21" s="1691">
        <v>0</v>
      </c>
      <c r="F21" s="1691">
        <v>1</v>
      </c>
      <c r="G21" s="1691">
        <v>21</v>
      </c>
      <c r="H21" s="1691">
        <v>0</v>
      </c>
      <c r="I21" s="1691">
        <v>1</v>
      </c>
      <c r="J21" s="1691">
        <v>0</v>
      </c>
      <c r="K21" s="1691">
        <v>0</v>
      </c>
      <c r="L21" s="1692">
        <v>0</v>
      </c>
      <c r="M21" s="1693">
        <f>SUM(B21:L21)</f>
        <v>25</v>
      </c>
      <c r="N21" s="1694">
        <v>2</v>
      </c>
      <c r="O21" s="1695">
        <v>1</v>
      </c>
      <c r="P21" s="1691">
        <v>0</v>
      </c>
      <c r="Q21" s="1691">
        <v>0</v>
      </c>
      <c r="R21" s="1691">
        <v>0</v>
      </c>
      <c r="S21" s="1691">
        <v>1</v>
      </c>
      <c r="T21" s="1692">
        <v>0</v>
      </c>
      <c r="U21" s="1693">
        <f>SUM(N21:T21)</f>
        <v>4</v>
      </c>
      <c r="V21" s="1696">
        <v>3</v>
      </c>
      <c r="W21" s="1696">
        <v>1</v>
      </c>
      <c r="X21" s="1697">
        <v>1</v>
      </c>
      <c r="Y21" s="1"/>
    </row>
    <row r="22" spans="1:25" s="15" customFormat="1" ht="16.5" customHeight="1">
      <c r="I22" s="1"/>
      <c r="J22" s="1"/>
      <c r="K22" s="1"/>
      <c r="L22" s="1"/>
      <c r="M22" s="1"/>
      <c r="N22" s="691"/>
      <c r="Q22" s="691"/>
      <c r="R22" s="691"/>
      <c r="S22" s="691"/>
      <c r="T22" s="691"/>
      <c r="U22" s="691"/>
      <c r="V22" s="691"/>
      <c r="W22" s="1"/>
      <c r="X22" s="1"/>
    </row>
    <row r="23" spans="1:25" s="15" customFormat="1" ht="14.4">
      <c r="A23" s="19" t="s">
        <v>458</v>
      </c>
    </row>
    <row r="24" spans="1:25" ht="18" customHeight="1" thickBot="1">
      <c r="A24" s="5" t="s">
        <v>459</v>
      </c>
      <c r="H24" s="714"/>
      <c r="I24" s="714"/>
      <c r="J24" s="714"/>
      <c r="K24" s="714" t="s">
        <v>55</v>
      </c>
      <c r="L24" s="714"/>
    </row>
    <row r="25" spans="1:25" ht="21" customHeight="1">
      <c r="A25" s="2336" t="s">
        <v>43</v>
      </c>
      <c r="B25" s="2314" t="s">
        <v>56</v>
      </c>
      <c r="C25" s="2315"/>
      <c r="D25" s="2313" t="s">
        <v>460</v>
      </c>
      <c r="E25" s="2314"/>
      <c r="F25" s="2314"/>
      <c r="G25" s="2315"/>
      <c r="H25" s="2316" t="s">
        <v>461</v>
      </c>
      <c r="I25" s="2317"/>
      <c r="J25" s="2317"/>
      <c r="K25" s="2318"/>
      <c r="L25" s="2386" t="s">
        <v>432</v>
      </c>
    </row>
    <row r="26" spans="1:25" ht="21" customHeight="1" thickBot="1">
      <c r="A26" s="2385"/>
      <c r="B26" s="692" t="s">
        <v>462</v>
      </c>
      <c r="C26" s="693" t="s">
        <v>11</v>
      </c>
      <c r="D26" s="694" t="s">
        <v>3</v>
      </c>
      <c r="E26" s="695" t="s">
        <v>4</v>
      </c>
      <c r="F26" s="693" t="s">
        <v>5</v>
      </c>
      <c r="G26" s="694" t="s">
        <v>11</v>
      </c>
      <c r="H26" s="694" t="s">
        <v>3</v>
      </c>
      <c r="I26" s="715" t="s">
        <v>4</v>
      </c>
      <c r="J26" s="693" t="s">
        <v>5</v>
      </c>
      <c r="K26" s="694" t="s">
        <v>11</v>
      </c>
      <c r="L26" s="2387"/>
    </row>
    <row r="27" spans="1:25" s="15" customFormat="1" ht="27.75" customHeight="1" thickBot="1">
      <c r="A27" s="687" t="s">
        <v>463</v>
      </c>
      <c r="B27" s="1698">
        <v>3</v>
      </c>
      <c r="C27" s="18">
        <f>B27</f>
        <v>3</v>
      </c>
      <c r="D27" s="1699">
        <v>1</v>
      </c>
      <c r="E27" s="1691">
        <v>1</v>
      </c>
      <c r="F27" s="1696">
        <v>1</v>
      </c>
      <c r="G27" s="18">
        <f>SUM(D27:F27)</f>
        <v>3</v>
      </c>
      <c r="H27" s="1699">
        <v>1</v>
      </c>
      <c r="I27" s="1691">
        <v>1</v>
      </c>
      <c r="J27" s="1696">
        <v>1</v>
      </c>
      <c r="K27" s="1693">
        <f>SUM(H27:J27)</f>
        <v>3</v>
      </c>
      <c r="L27" s="1700">
        <f>SUM(C27,G27,K27)</f>
        <v>9</v>
      </c>
    </row>
    <row r="28" spans="1:25" s="15" customFormat="1" ht="16.5" customHeight="1">
      <c r="A28" s="680"/>
    </row>
    <row r="29" spans="1:25" s="15" customFormat="1" ht="13.8" thickBot="1">
      <c r="A29" s="5" t="s">
        <v>464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5" s="15" customFormat="1" ht="16.5" customHeight="1">
      <c r="A30" s="2239" t="s">
        <v>43</v>
      </c>
      <c r="B30" s="2400"/>
      <c r="C30" s="21" t="s">
        <v>465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/>
      <c r="R30" s="22"/>
      <c r="S30" s="22"/>
      <c r="T30" s="22"/>
      <c r="U30" s="22"/>
      <c r="V30" s="22"/>
      <c r="W30" s="23"/>
    </row>
    <row r="31" spans="1:25" s="15" customFormat="1" ht="16.5" customHeight="1">
      <c r="A31" s="2401"/>
      <c r="B31" s="2402"/>
      <c r="C31" s="2105" t="s">
        <v>466</v>
      </c>
      <c r="D31" s="2075"/>
      <c r="E31" s="2076"/>
      <c r="F31" s="2074" t="s">
        <v>4</v>
      </c>
      <c r="G31" s="2075"/>
      <c r="H31" s="2076"/>
      <c r="I31" s="2074" t="s">
        <v>5</v>
      </c>
      <c r="J31" s="2075"/>
      <c r="K31" s="2076"/>
      <c r="L31" s="2074" t="s">
        <v>6</v>
      </c>
      <c r="M31" s="2075"/>
      <c r="N31" s="2076"/>
      <c r="O31" s="2074" t="s">
        <v>7</v>
      </c>
      <c r="P31" s="2075"/>
      <c r="Q31" s="2076"/>
      <c r="R31" s="2075" t="s">
        <v>8</v>
      </c>
      <c r="S31" s="2075"/>
      <c r="T31" s="2076"/>
      <c r="U31" s="2074" t="s">
        <v>2</v>
      </c>
      <c r="V31" s="2075"/>
      <c r="W31" s="2111"/>
    </row>
    <row r="32" spans="1:25" s="15" customFormat="1" ht="16.5" customHeight="1" thickBot="1">
      <c r="A32" s="2403"/>
      <c r="B32" s="2404"/>
      <c r="C32" s="1002" t="s">
        <v>9</v>
      </c>
      <c r="D32" s="461" t="s">
        <v>10</v>
      </c>
      <c r="E32" s="1031" t="s">
        <v>11</v>
      </c>
      <c r="F32" s="696" t="s">
        <v>9</v>
      </c>
      <c r="G32" s="461" t="s">
        <v>10</v>
      </c>
      <c r="H32" s="1031" t="s">
        <v>11</v>
      </c>
      <c r="I32" s="696" t="s">
        <v>9</v>
      </c>
      <c r="J32" s="461" t="s">
        <v>10</v>
      </c>
      <c r="K32" s="1031" t="s">
        <v>11</v>
      </c>
      <c r="L32" s="696" t="s">
        <v>9</v>
      </c>
      <c r="M32" s="461" t="s">
        <v>10</v>
      </c>
      <c r="N32" s="697" t="s">
        <v>11</v>
      </c>
      <c r="O32" s="696" t="s">
        <v>9</v>
      </c>
      <c r="P32" s="461" t="s">
        <v>10</v>
      </c>
      <c r="Q32" s="745" t="s">
        <v>11</v>
      </c>
      <c r="R32" s="1031" t="s">
        <v>9</v>
      </c>
      <c r="S32" s="461" t="s">
        <v>10</v>
      </c>
      <c r="T32" s="1031" t="s">
        <v>11</v>
      </c>
      <c r="U32" s="696" t="s">
        <v>9</v>
      </c>
      <c r="V32" s="461" t="s">
        <v>10</v>
      </c>
      <c r="W32" s="1005" t="s">
        <v>11</v>
      </c>
    </row>
    <row r="33" spans="1:23" s="15" customFormat="1" ht="18" customHeight="1">
      <c r="A33" s="698"/>
      <c r="B33" s="699" t="s">
        <v>56</v>
      </c>
      <c r="C33" s="1701">
        <v>2</v>
      </c>
      <c r="D33" s="1702">
        <v>0</v>
      </c>
      <c r="E33" s="1703">
        <f>SUM(C33:D33)</f>
        <v>2</v>
      </c>
      <c r="F33" s="1704">
        <v>3</v>
      </c>
      <c r="G33" s="1705">
        <v>0</v>
      </c>
      <c r="H33" s="1706">
        <f>SUM(F33:G33)</f>
        <v>3</v>
      </c>
      <c r="I33" s="1707">
        <v>3</v>
      </c>
      <c r="J33" s="1702">
        <v>0</v>
      </c>
      <c r="K33" s="1703">
        <f>SUM(I33:J33)</f>
        <v>3</v>
      </c>
      <c r="L33" s="1707">
        <v>1</v>
      </c>
      <c r="M33" s="1702">
        <v>2</v>
      </c>
      <c r="N33" s="1708">
        <f>SUM(L33:M33)</f>
        <v>3</v>
      </c>
      <c r="O33" s="1709">
        <v>2</v>
      </c>
      <c r="P33" s="1710">
        <v>1</v>
      </c>
      <c r="Q33" s="1711">
        <f>SUM(O33:P33)</f>
        <v>3</v>
      </c>
      <c r="R33" s="1712">
        <v>2</v>
      </c>
      <c r="S33" s="1710">
        <v>1</v>
      </c>
      <c r="T33" s="1711">
        <f>SUM(R33:S33)</f>
        <v>3</v>
      </c>
      <c r="U33" s="1713">
        <f>SUM(R33,O33,L33,I33,F33,C33)</f>
        <v>13</v>
      </c>
      <c r="V33" s="1714">
        <f t="shared" ref="U33:W35" si="0">SUM(S33,P33,M33,J33,G33,D33)</f>
        <v>4</v>
      </c>
      <c r="W33" s="1715">
        <f>SUM(T33,Q33,N33,K33,H33,E33)</f>
        <v>17</v>
      </c>
    </row>
    <row r="34" spans="1:23" s="15" customFormat="1" ht="18" customHeight="1">
      <c r="A34" s="1000" t="s">
        <v>467</v>
      </c>
      <c r="B34" s="700" t="s">
        <v>57</v>
      </c>
      <c r="C34" s="1716">
        <v>4</v>
      </c>
      <c r="D34" s="1717">
        <v>2</v>
      </c>
      <c r="E34" s="1718">
        <f>SUM(C34:D34)</f>
        <v>6</v>
      </c>
      <c r="F34" s="1719">
        <v>4</v>
      </c>
      <c r="G34" s="1720">
        <v>2</v>
      </c>
      <c r="H34" s="1721">
        <f t="shared" ref="H34:H36" si="1">SUM(F34:G34)</f>
        <v>6</v>
      </c>
      <c r="I34" s="1722">
        <v>3</v>
      </c>
      <c r="J34" s="1717">
        <v>3</v>
      </c>
      <c r="K34" s="1718">
        <f t="shared" ref="K34:K36" si="2">SUM(I34:J34)</f>
        <v>6</v>
      </c>
      <c r="L34" s="1723"/>
      <c r="M34" s="1724"/>
      <c r="N34" s="1725"/>
      <c r="O34" s="1726"/>
      <c r="P34" s="1724"/>
      <c r="Q34" s="1725"/>
      <c r="R34" s="1723"/>
      <c r="S34" s="1724"/>
      <c r="T34" s="1725"/>
      <c r="U34" s="1727">
        <f t="shared" si="0"/>
        <v>11</v>
      </c>
      <c r="V34" s="1728">
        <f t="shared" si="0"/>
        <v>7</v>
      </c>
      <c r="W34" s="1729">
        <f t="shared" si="0"/>
        <v>18</v>
      </c>
    </row>
    <row r="35" spans="1:23" s="15" customFormat="1" ht="18" customHeight="1">
      <c r="A35" s="1000" t="s">
        <v>468</v>
      </c>
      <c r="B35" s="701" t="s">
        <v>58</v>
      </c>
      <c r="C35" s="1730">
        <v>5</v>
      </c>
      <c r="D35" s="1731">
        <v>3</v>
      </c>
      <c r="E35" s="1732">
        <f>SUM(C35:D35)</f>
        <v>8</v>
      </c>
      <c r="F35" s="1733">
        <v>2</v>
      </c>
      <c r="G35" s="1734">
        <v>5</v>
      </c>
      <c r="H35" s="1735">
        <f t="shared" si="1"/>
        <v>7</v>
      </c>
      <c r="I35" s="1736">
        <v>3</v>
      </c>
      <c r="J35" s="1731">
        <v>1</v>
      </c>
      <c r="K35" s="1732">
        <f t="shared" si="2"/>
        <v>4</v>
      </c>
      <c r="L35" s="1737"/>
      <c r="M35" s="1738"/>
      <c r="N35" s="1739"/>
      <c r="O35" s="1740"/>
      <c r="P35" s="1738"/>
      <c r="Q35" s="1739"/>
      <c r="R35" s="1737"/>
      <c r="S35" s="1738"/>
      <c r="T35" s="1739"/>
      <c r="U35" s="1741">
        <f t="shared" si="0"/>
        <v>10</v>
      </c>
      <c r="V35" s="1742">
        <f t="shared" si="0"/>
        <v>9</v>
      </c>
      <c r="W35" s="1743">
        <f t="shared" si="0"/>
        <v>19</v>
      </c>
    </row>
    <row r="36" spans="1:23" s="15" customFormat="1" ht="18" customHeight="1" thickBot="1">
      <c r="A36" s="702"/>
      <c r="B36" s="328" t="s">
        <v>11</v>
      </c>
      <c r="C36" s="1744">
        <f>SUM(C33:C35)</f>
        <v>11</v>
      </c>
      <c r="D36" s="1745">
        <f>SUM(D33:D35)</f>
        <v>5</v>
      </c>
      <c r="E36" s="1746">
        <f>SUM(C36:D36)</f>
        <v>16</v>
      </c>
      <c r="F36" s="1747">
        <f t="shared" ref="F36:J36" si="3">SUM(F33:F35)</f>
        <v>9</v>
      </c>
      <c r="G36" s="1745">
        <f t="shared" si="3"/>
        <v>7</v>
      </c>
      <c r="H36" s="1746">
        <f t="shared" si="1"/>
        <v>16</v>
      </c>
      <c r="I36" s="1747">
        <f t="shared" si="3"/>
        <v>9</v>
      </c>
      <c r="J36" s="1745">
        <f t="shared" si="3"/>
        <v>4</v>
      </c>
      <c r="K36" s="1746">
        <f t="shared" si="2"/>
        <v>13</v>
      </c>
      <c r="L36" s="1748">
        <f>SUM(L33:L35)</f>
        <v>1</v>
      </c>
      <c r="M36" s="1749">
        <f t="shared" ref="M36:W36" si="4">SUM(M33:M35)</f>
        <v>2</v>
      </c>
      <c r="N36" s="1750">
        <f t="shared" si="4"/>
        <v>3</v>
      </c>
      <c r="O36" s="1751">
        <f t="shared" si="4"/>
        <v>2</v>
      </c>
      <c r="P36" s="24">
        <f t="shared" si="4"/>
        <v>1</v>
      </c>
      <c r="Q36" s="1752">
        <f t="shared" si="4"/>
        <v>3</v>
      </c>
      <c r="R36" s="1753">
        <f t="shared" si="4"/>
        <v>2</v>
      </c>
      <c r="S36" s="24">
        <f t="shared" si="4"/>
        <v>1</v>
      </c>
      <c r="T36" s="1752">
        <f t="shared" si="4"/>
        <v>3</v>
      </c>
      <c r="U36" s="25">
        <f t="shared" si="4"/>
        <v>34</v>
      </c>
      <c r="V36" s="24">
        <f t="shared" si="4"/>
        <v>20</v>
      </c>
      <c r="W36" s="20">
        <f t="shared" si="4"/>
        <v>54</v>
      </c>
    </row>
    <row r="37" spans="1:23" s="15" customFormat="1" ht="16.5" customHeight="1">
      <c r="A37" s="680"/>
    </row>
    <row r="38" spans="1:23" s="15" customFormat="1" ht="13.8" thickBot="1">
      <c r="A38" s="5" t="s">
        <v>469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714"/>
      <c r="P38" s="714"/>
      <c r="Q38" s="714"/>
      <c r="R38" s="714" t="s">
        <v>19</v>
      </c>
      <c r="S38" s="714"/>
    </row>
    <row r="39" spans="1:23" s="15" customFormat="1" ht="16.5" customHeight="1">
      <c r="A39" s="703"/>
      <c r="B39" s="2314" t="s">
        <v>419</v>
      </c>
      <c r="C39" s="2314"/>
      <c r="D39" s="2314"/>
      <c r="E39" s="2314"/>
      <c r="F39" s="2314"/>
      <c r="G39" s="2314"/>
      <c r="H39" s="2314"/>
      <c r="I39" s="2314"/>
      <c r="J39" s="2314"/>
      <c r="K39" s="2314"/>
      <c r="L39" s="1012"/>
      <c r="M39" s="1006"/>
      <c r="N39" s="2388" t="s">
        <v>470</v>
      </c>
      <c r="O39" s="2391" t="s">
        <v>454</v>
      </c>
      <c r="P39" s="2392" t="s">
        <v>471</v>
      </c>
      <c r="Q39" s="2395" t="s">
        <v>29</v>
      </c>
      <c r="R39" s="2395" t="s">
        <v>30</v>
      </c>
      <c r="S39" s="2325" t="s">
        <v>31</v>
      </c>
    </row>
    <row r="40" spans="1:23" s="15" customFormat="1" ht="11.25" customHeight="1">
      <c r="A40" s="26"/>
      <c r="B40" s="2398" t="s">
        <v>451</v>
      </c>
      <c r="C40" s="2381" t="s">
        <v>22</v>
      </c>
      <c r="D40" s="2381" t="s">
        <v>389</v>
      </c>
      <c r="E40" s="2381" t="s">
        <v>425</v>
      </c>
      <c r="F40" s="2381" t="s">
        <v>24</v>
      </c>
      <c r="G40" s="2381" t="s">
        <v>426</v>
      </c>
      <c r="H40" s="2381" t="s">
        <v>26</v>
      </c>
      <c r="I40" s="2381" t="s">
        <v>390</v>
      </c>
      <c r="J40" s="2381" t="s">
        <v>391</v>
      </c>
      <c r="K40" s="2381" t="s">
        <v>27</v>
      </c>
      <c r="L40" s="2381" t="s">
        <v>48</v>
      </c>
      <c r="M40" s="2355" t="s">
        <v>18</v>
      </c>
      <c r="N40" s="2389"/>
      <c r="O40" s="2357"/>
      <c r="P40" s="2393"/>
      <c r="Q40" s="2396"/>
      <c r="R40" s="2396"/>
      <c r="S40" s="2326"/>
    </row>
    <row r="41" spans="1:23" ht="50.25" customHeight="1" thickBot="1">
      <c r="A41" s="1024" t="s">
        <v>472</v>
      </c>
      <c r="B41" s="2399"/>
      <c r="C41" s="2358" t="s">
        <v>22</v>
      </c>
      <c r="D41" s="2358"/>
      <c r="E41" s="2358" t="s">
        <v>425</v>
      </c>
      <c r="F41" s="2358" t="s">
        <v>24</v>
      </c>
      <c r="G41" s="2358" t="s">
        <v>426</v>
      </c>
      <c r="H41" s="2358"/>
      <c r="I41" s="2358"/>
      <c r="J41" s="2358"/>
      <c r="K41" s="2358"/>
      <c r="L41" s="2358"/>
      <c r="M41" s="2356"/>
      <c r="N41" s="2390"/>
      <c r="O41" s="2358"/>
      <c r="P41" s="2394"/>
      <c r="Q41" s="2397"/>
      <c r="R41" s="2397"/>
      <c r="S41" s="2327"/>
    </row>
    <row r="42" spans="1:23" ht="27.75" customHeight="1" thickBot="1">
      <c r="A42" s="687" t="s">
        <v>463</v>
      </c>
      <c r="B42" s="1754">
        <v>1</v>
      </c>
      <c r="C42" s="1754">
        <v>0</v>
      </c>
      <c r="D42" s="1754">
        <v>1</v>
      </c>
      <c r="E42" s="1754">
        <v>0</v>
      </c>
      <c r="F42" s="1754">
        <v>0</v>
      </c>
      <c r="G42" s="1754">
        <v>26</v>
      </c>
      <c r="H42" s="1754">
        <v>0</v>
      </c>
      <c r="I42" s="1754">
        <v>1</v>
      </c>
      <c r="J42" s="1754">
        <v>0</v>
      </c>
      <c r="K42" s="1754">
        <v>0</v>
      </c>
      <c r="L42" s="1754">
        <v>0</v>
      </c>
      <c r="M42" s="18">
        <f>SUM(B42:L42)</f>
        <v>29</v>
      </c>
      <c r="N42" s="1649">
        <v>2</v>
      </c>
      <c r="O42" s="1649">
        <v>0</v>
      </c>
      <c r="P42" s="1755">
        <v>0</v>
      </c>
      <c r="Q42" s="1754">
        <v>4</v>
      </c>
      <c r="R42" s="1756">
        <v>1</v>
      </c>
      <c r="S42" s="1757">
        <v>1</v>
      </c>
    </row>
    <row r="57" spans="28:28">
      <c r="AB57" s="2">
        <v>3</v>
      </c>
    </row>
    <row r="97" spans="31:32">
      <c r="AE97" s="720"/>
      <c r="AF97" s="720"/>
    </row>
    <row r="121" spans="21:32">
      <c r="V121" s="2">
        <v>16</v>
      </c>
      <c r="W121" s="2">
        <v>15</v>
      </c>
      <c r="AE121" s="2">
        <f>SUM(M121,P121,S121,V121,Y121,AB121)</f>
        <v>16</v>
      </c>
    </row>
    <row r="122" spans="21:32">
      <c r="AF122" s="2">
        <f>SUM(N122,Q122,T122,W122,Z122,AC122)</f>
        <v>0</v>
      </c>
    </row>
    <row r="125" spans="21:32">
      <c r="U125" s="2">
        <f>SUM(S125,T125)</f>
        <v>0</v>
      </c>
    </row>
    <row r="168" spans="22:29">
      <c r="V168" s="2">
        <v>28</v>
      </c>
      <c r="W168" s="2">
        <v>21</v>
      </c>
      <c r="Y168" s="2">
        <v>24</v>
      </c>
      <c r="Z168" s="2">
        <v>34</v>
      </c>
      <c r="AC168" s="2">
        <v>21</v>
      </c>
    </row>
  </sheetData>
  <mergeCells count="100">
    <mergeCell ref="K40:K41"/>
    <mergeCell ref="L40:L41"/>
    <mergeCell ref="M40:M41"/>
    <mergeCell ref="D40:D41"/>
    <mergeCell ref="E40:E41"/>
    <mergeCell ref="F40:F41"/>
    <mergeCell ref="G40:G41"/>
    <mergeCell ref="H40:H41"/>
    <mergeCell ref="I40:I41"/>
    <mergeCell ref="U31:W31"/>
    <mergeCell ref="B39:K39"/>
    <mergeCell ref="N39:N41"/>
    <mergeCell ref="O39:O41"/>
    <mergeCell ref="P39:P41"/>
    <mergeCell ref="Q39:Q41"/>
    <mergeCell ref="R39:R41"/>
    <mergeCell ref="B40:B41"/>
    <mergeCell ref="C40:C41"/>
    <mergeCell ref="A30:B32"/>
    <mergeCell ref="C31:E31"/>
    <mergeCell ref="F31:H31"/>
    <mergeCell ref="I31:K31"/>
    <mergeCell ref="L31:N31"/>
    <mergeCell ref="O31:Q31"/>
    <mergeCell ref="J40:J41"/>
    <mergeCell ref="A25:A26"/>
    <mergeCell ref="B25:C25"/>
    <mergeCell ref="D25:G25"/>
    <mergeCell ref="H25:K25"/>
    <mergeCell ref="R31:T31"/>
    <mergeCell ref="L25:L26"/>
    <mergeCell ref="Y17:Y19"/>
    <mergeCell ref="F11:F12"/>
    <mergeCell ref="G11:G12"/>
    <mergeCell ref="H11:H12"/>
    <mergeCell ref="I11:K11"/>
    <mergeCell ref="L11:N11"/>
    <mergeCell ref="O11:Q11"/>
    <mergeCell ref="K18:K19"/>
    <mergeCell ref="L18:L19"/>
    <mergeCell ref="M18:M19"/>
    <mergeCell ref="F18:F19"/>
    <mergeCell ref="G18:G19"/>
    <mergeCell ref="T18:T19"/>
    <mergeCell ref="U18:U19"/>
    <mergeCell ref="N18:N19"/>
    <mergeCell ref="O18:O19"/>
    <mergeCell ref="B17:M17"/>
    <mergeCell ref="N17:U17"/>
    <mergeCell ref="V17:V19"/>
    <mergeCell ref="W17:W19"/>
    <mergeCell ref="X17:X19"/>
    <mergeCell ref="B18:B19"/>
    <mergeCell ref="C18:C19"/>
    <mergeCell ref="D18:D19"/>
    <mergeCell ref="E18:E19"/>
    <mergeCell ref="P18:P19"/>
    <mergeCell ref="Q18:Q19"/>
    <mergeCell ref="R18:R19"/>
    <mergeCell ref="S18:S19"/>
    <mergeCell ref="H18:H19"/>
    <mergeCell ref="I18:I19"/>
    <mergeCell ref="J18:J19"/>
    <mergeCell ref="AA11:AC11"/>
    <mergeCell ref="O4:O5"/>
    <mergeCell ref="P4:P5"/>
    <mergeCell ref="Q4:Q5"/>
    <mergeCell ref="R4:T4"/>
    <mergeCell ref="R11:T11"/>
    <mergeCell ref="B3:M3"/>
    <mergeCell ref="O3:Q3"/>
    <mergeCell ref="R3:AC3"/>
    <mergeCell ref="AD3:AD5"/>
    <mergeCell ref="F4:F5"/>
    <mergeCell ref="G4:G5"/>
    <mergeCell ref="H4:H5"/>
    <mergeCell ref="I4:I5"/>
    <mergeCell ref="J4:J5"/>
    <mergeCell ref="K4:K5"/>
    <mergeCell ref="U4:W4"/>
    <mergeCell ref="X4:Z4"/>
    <mergeCell ref="AA4:AC4"/>
    <mergeCell ref="M4:M5"/>
    <mergeCell ref="N4:N5"/>
    <mergeCell ref="S39:S41"/>
    <mergeCell ref="A4:A5"/>
    <mergeCell ref="B4:B5"/>
    <mergeCell ref="C4:C5"/>
    <mergeCell ref="D4:D5"/>
    <mergeCell ref="E4:E5"/>
    <mergeCell ref="L4:L5"/>
    <mergeCell ref="A10:A12"/>
    <mergeCell ref="B10:H10"/>
    <mergeCell ref="I10:AC10"/>
    <mergeCell ref="B11:B12"/>
    <mergeCell ref="C11:C12"/>
    <mergeCell ref="D11:D12"/>
    <mergeCell ref="E11:E12"/>
    <mergeCell ref="U11:W11"/>
    <mergeCell ref="X11:Z11"/>
  </mergeCells>
  <phoneticPr fontId="4"/>
  <pageMargins left="0.70866141732283472" right="0.70866141732283472" top="0.55118110236220474" bottom="0.55118110236220474" header="0.31496062992125984" footer="0.31496062992125984"/>
  <pageSetup paperSize="9" scale="94" fitToWidth="2" orientation="portrait" r:id="rId1"/>
  <headerFooter alignWithMargins="0"/>
  <colBreaks count="1" manualBreakCount="1">
    <brk id="13" max="1048575" man="1"/>
  </colBreaks>
  <ignoredErrors>
    <ignoredError sqref="AA6:AB6" unlocked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174"/>
  <sheetViews>
    <sheetView view="pageBreakPreview" zoomScaleNormal="85" zoomScaleSheetLayoutView="100" workbookViewId="0">
      <selection activeCell="AL27" sqref="AL27"/>
    </sheetView>
  </sheetViews>
  <sheetFormatPr defaultColWidth="9" defaultRowHeight="13.2"/>
  <cols>
    <col min="1" max="1" width="10.33203125" style="4" customWidth="1"/>
    <col min="2" max="2" width="4.88671875" style="5" customWidth="1"/>
    <col min="3" max="3" width="4.88671875" style="4" customWidth="1"/>
    <col min="4" max="6" width="4.88671875" style="5" customWidth="1"/>
    <col min="7" max="7" width="5.6640625" style="5" customWidth="1"/>
    <col min="8" max="9" width="5.44140625" style="5" customWidth="1"/>
    <col min="10" max="10" width="5.6640625" style="5" customWidth="1"/>
    <col min="11" max="12" width="5.44140625" style="5" customWidth="1"/>
    <col min="13" max="13" width="5.6640625" style="5" customWidth="1"/>
    <col min="14" max="15" width="5.44140625" style="5" customWidth="1"/>
    <col min="16" max="16" width="5.5546875" style="5" customWidth="1"/>
    <col min="17" max="17" width="5.6640625" style="5" customWidth="1"/>
    <col min="18" max="18" width="5.109375" style="5" customWidth="1"/>
    <col min="19" max="19" width="5.6640625" style="5" customWidth="1"/>
    <col min="20" max="20" width="6.109375" style="5" customWidth="1"/>
    <col min="21" max="21" width="5.6640625" style="5" customWidth="1"/>
    <col min="22" max="22" width="4.88671875" style="5" customWidth="1"/>
    <col min="23" max="23" width="10.33203125" style="231" customWidth="1"/>
    <col min="24" max="44" width="4.88671875" style="5" customWidth="1"/>
    <col min="45" max="16384" width="9" style="5"/>
  </cols>
  <sheetData>
    <row r="1" spans="1:44" ht="21" customHeight="1">
      <c r="A1" s="12" t="s">
        <v>362</v>
      </c>
    </row>
    <row r="2" spans="1:44" ht="16.5" customHeight="1" thickBot="1">
      <c r="A2" s="4" t="s">
        <v>363</v>
      </c>
      <c r="S2" s="6"/>
      <c r="U2" s="6"/>
      <c r="W2" s="231" t="s">
        <v>364</v>
      </c>
    </row>
    <row r="3" spans="1:44" ht="16.5" customHeight="1">
      <c r="A3" s="1033"/>
      <c r="B3" s="2505" t="s">
        <v>365</v>
      </c>
      <c r="C3" s="2317"/>
      <c r="D3" s="2317"/>
      <c r="E3" s="2318"/>
      <c r="F3" s="2485" t="s">
        <v>366</v>
      </c>
      <c r="G3" s="2049"/>
      <c r="H3" s="2049"/>
      <c r="I3" s="2049"/>
      <c r="J3" s="2049"/>
      <c r="K3" s="2049"/>
      <c r="L3" s="2049"/>
      <c r="M3" s="2049"/>
      <c r="N3" s="2049"/>
      <c r="O3" s="2049"/>
      <c r="P3" s="2049"/>
      <c r="Q3" s="2050"/>
      <c r="R3" s="991"/>
      <c r="S3" s="998"/>
      <c r="T3" s="998"/>
      <c r="U3" s="998"/>
      <c r="V3" s="1004"/>
      <c r="W3" s="2324" t="s">
        <v>43</v>
      </c>
      <c r="X3" s="2507" t="s">
        <v>367</v>
      </c>
      <c r="Y3" s="2507"/>
      <c r="Z3" s="2507"/>
      <c r="AA3" s="2508" t="s">
        <v>368</v>
      </c>
      <c r="AB3" s="2485" t="s">
        <v>369</v>
      </c>
      <c r="AC3" s="2049"/>
      <c r="AD3" s="2049"/>
      <c r="AE3" s="2049"/>
      <c r="AF3" s="2049"/>
      <c r="AG3" s="2049"/>
      <c r="AH3" s="2049"/>
      <c r="AI3" s="2049"/>
      <c r="AJ3" s="2049"/>
      <c r="AK3" s="2049"/>
      <c r="AL3" s="2049"/>
      <c r="AM3" s="2049"/>
      <c r="AN3" s="2050"/>
      <c r="AO3" s="2"/>
      <c r="AP3" s="2"/>
      <c r="AQ3" s="2"/>
      <c r="AR3" s="2"/>
    </row>
    <row r="4" spans="1:44" ht="16.5" customHeight="1">
      <c r="A4" s="1026" t="s">
        <v>370</v>
      </c>
      <c r="B4" s="2164" t="s">
        <v>371</v>
      </c>
      <c r="C4" s="2511" t="s">
        <v>372</v>
      </c>
      <c r="D4" s="2137" t="s">
        <v>373</v>
      </c>
      <c r="E4" s="2162" t="s">
        <v>2</v>
      </c>
      <c r="F4" s="2118" t="s">
        <v>371</v>
      </c>
      <c r="G4" s="2119"/>
      <c r="H4" s="2120"/>
      <c r="I4" s="2118" t="s">
        <v>372</v>
      </c>
      <c r="J4" s="2119"/>
      <c r="K4" s="2120"/>
      <c r="L4" s="2118" t="s">
        <v>373</v>
      </c>
      <c r="M4" s="2119"/>
      <c r="N4" s="2120"/>
      <c r="O4" s="2118" t="s">
        <v>297</v>
      </c>
      <c r="P4" s="2119"/>
      <c r="Q4" s="2121"/>
      <c r="R4" s="1017"/>
      <c r="S4" s="1017"/>
      <c r="T4" s="1017"/>
      <c r="U4" s="1017"/>
      <c r="V4" s="1017"/>
      <c r="W4" s="2301"/>
      <c r="X4" s="2464"/>
      <c r="Y4" s="2464"/>
      <c r="Z4" s="2464"/>
      <c r="AA4" s="2509"/>
      <c r="AB4" s="2165">
        <v>15</v>
      </c>
      <c r="AC4" s="2162">
        <v>16</v>
      </c>
      <c r="AD4" s="2162">
        <v>17</v>
      </c>
      <c r="AE4" s="2162">
        <v>18</v>
      </c>
      <c r="AF4" s="2162">
        <v>19</v>
      </c>
      <c r="AG4" s="995">
        <v>20</v>
      </c>
      <c r="AH4" s="995">
        <v>25</v>
      </c>
      <c r="AI4" s="995">
        <v>30</v>
      </c>
      <c r="AJ4" s="995">
        <v>40</v>
      </c>
      <c r="AK4" s="995">
        <v>50</v>
      </c>
      <c r="AL4" s="2162">
        <v>60</v>
      </c>
      <c r="AM4" s="2164" t="s">
        <v>18</v>
      </c>
      <c r="AN4" s="2462"/>
      <c r="AO4" s="2"/>
      <c r="AP4" s="2"/>
      <c r="AQ4" s="2"/>
      <c r="AR4" s="2"/>
    </row>
    <row r="5" spans="1:44" ht="16.5" customHeight="1" thickBot="1">
      <c r="A5" s="704"/>
      <c r="B5" s="2463"/>
      <c r="C5" s="2512"/>
      <c r="D5" s="2139"/>
      <c r="E5" s="2513"/>
      <c r="F5" s="462" t="s">
        <v>9</v>
      </c>
      <c r="G5" s="461" t="s">
        <v>10</v>
      </c>
      <c r="H5" s="745" t="s">
        <v>11</v>
      </c>
      <c r="I5" s="462" t="s">
        <v>9</v>
      </c>
      <c r="J5" s="461" t="s">
        <v>10</v>
      </c>
      <c r="K5" s="745" t="s">
        <v>11</v>
      </c>
      <c r="L5" s="462" t="s">
        <v>9</v>
      </c>
      <c r="M5" s="461" t="s">
        <v>10</v>
      </c>
      <c r="N5" s="745" t="s">
        <v>11</v>
      </c>
      <c r="O5" s="705" t="s">
        <v>9</v>
      </c>
      <c r="P5" s="706" t="s">
        <v>10</v>
      </c>
      <c r="Q5" s="912" t="s">
        <v>11</v>
      </c>
      <c r="R5" s="913"/>
      <c r="S5" s="913"/>
      <c r="T5" s="913"/>
      <c r="U5" s="913"/>
      <c r="V5" s="913"/>
      <c r="W5" s="2301"/>
      <c r="X5" s="2464"/>
      <c r="Y5" s="2464"/>
      <c r="Z5" s="2464"/>
      <c r="AA5" s="2509"/>
      <c r="AB5" s="2165"/>
      <c r="AC5" s="2163"/>
      <c r="AD5" s="2163"/>
      <c r="AE5" s="2163"/>
      <c r="AF5" s="2163"/>
      <c r="AG5" s="996" t="s">
        <v>44</v>
      </c>
      <c r="AH5" s="996" t="s">
        <v>44</v>
      </c>
      <c r="AI5" s="996" t="s">
        <v>44</v>
      </c>
      <c r="AJ5" s="996" t="s">
        <v>44</v>
      </c>
      <c r="AK5" s="996" t="s">
        <v>44</v>
      </c>
      <c r="AL5" s="2163"/>
      <c r="AM5" s="2165"/>
      <c r="AN5" s="2202"/>
      <c r="AO5" s="2"/>
      <c r="AP5" s="2"/>
      <c r="AQ5" s="2"/>
      <c r="AR5" s="2"/>
    </row>
    <row r="6" spans="1:44" s="6" customFormat="1" ht="16.5" customHeight="1" thickBot="1">
      <c r="A6" s="226" t="s">
        <v>374</v>
      </c>
      <c r="B6" s="1758">
        <v>2</v>
      </c>
      <c r="C6" s="1759">
        <v>2</v>
      </c>
      <c r="D6" s="1760">
        <v>2</v>
      </c>
      <c r="E6" s="1761">
        <f>SUM(B6:D6)</f>
        <v>6</v>
      </c>
      <c r="F6" s="1762">
        <v>11</v>
      </c>
      <c r="G6" s="1763">
        <v>20</v>
      </c>
      <c r="H6" s="1761">
        <f>SUM(F6:G6)</f>
        <v>31</v>
      </c>
      <c r="I6" s="1762">
        <v>15</v>
      </c>
      <c r="J6" s="1763">
        <v>25</v>
      </c>
      <c r="K6" s="1761">
        <f>SUM(I6:J6)</f>
        <v>40</v>
      </c>
      <c r="L6" s="1762">
        <v>17</v>
      </c>
      <c r="M6" s="1763">
        <v>29</v>
      </c>
      <c r="N6" s="1761">
        <f>SUM(L6:M6)</f>
        <v>46</v>
      </c>
      <c r="O6" s="1764">
        <f t="shared" ref="O6:Q11" si="0">SUM(F6,I6,L6)</f>
        <v>43</v>
      </c>
      <c r="P6" s="1765">
        <f t="shared" si="0"/>
        <v>74</v>
      </c>
      <c r="Q6" s="1766">
        <f t="shared" si="0"/>
        <v>117</v>
      </c>
      <c r="R6" s="914"/>
      <c r="S6" s="914"/>
      <c r="T6" s="914"/>
      <c r="U6" s="914"/>
      <c r="V6" s="914"/>
      <c r="W6" s="2506"/>
      <c r="X6" s="2465"/>
      <c r="Y6" s="2465"/>
      <c r="Z6" s="2465"/>
      <c r="AA6" s="2510"/>
      <c r="AB6" s="1031" t="s">
        <v>45</v>
      </c>
      <c r="AC6" s="1032" t="s">
        <v>45</v>
      </c>
      <c r="AD6" s="1032" t="s">
        <v>45</v>
      </c>
      <c r="AE6" s="1032" t="s">
        <v>45</v>
      </c>
      <c r="AF6" s="1032" t="s">
        <v>45</v>
      </c>
      <c r="AG6" s="1032">
        <v>24</v>
      </c>
      <c r="AH6" s="1032">
        <v>29</v>
      </c>
      <c r="AI6" s="1032">
        <v>39</v>
      </c>
      <c r="AJ6" s="1032">
        <v>49</v>
      </c>
      <c r="AK6" s="1032">
        <v>59</v>
      </c>
      <c r="AL6" s="1032" t="s">
        <v>46</v>
      </c>
      <c r="AM6" s="2463"/>
      <c r="AN6" s="2203"/>
      <c r="AO6" s="2"/>
      <c r="AP6" s="2"/>
      <c r="AQ6" s="2"/>
      <c r="AR6" s="2"/>
    </row>
    <row r="7" spans="1:44" s="6" customFormat="1" ht="16.5" customHeight="1">
      <c r="A7" s="226" t="s">
        <v>375</v>
      </c>
      <c r="B7" s="1758">
        <v>1</v>
      </c>
      <c r="C7" s="1759">
        <v>1</v>
      </c>
      <c r="D7" s="1760">
        <v>1</v>
      </c>
      <c r="E7" s="1761">
        <f t="shared" ref="E7:E11" si="1">SUM(B7:D7)</f>
        <v>3</v>
      </c>
      <c r="F7" s="1762">
        <v>11</v>
      </c>
      <c r="G7" s="1763">
        <v>8</v>
      </c>
      <c r="H7" s="1761">
        <f t="shared" ref="H7:H11" si="2">SUM(F7:G7)</f>
        <v>19</v>
      </c>
      <c r="I7" s="1762">
        <v>14</v>
      </c>
      <c r="J7" s="1763">
        <v>12</v>
      </c>
      <c r="K7" s="1761">
        <f t="shared" ref="K7:K11" si="3">SUM(I7:J7)</f>
        <v>26</v>
      </c>
      <c r="L7" s="1762">
        <v>6</v>
      </c>
      <c r="M7" s="1763">
        <v>9</v>
      </c>
      <c r="N7" s="1761">
        <f t="shared" ref="N7:N11" si="4">SUM(L7:M7)</f>
        <v>15</v>
      </c>
      <c r="O7" s="1764">
        <f t="shared" si="0"/>
        <v>31</v>
      </c>
      <c r="P7" s="1765">
        <f t="shared" si="0"/>
        <v>29</v>
      </c>
      <c r="Q7" s="1766">
        <f t="shared" si="0"/>
        <v>60</v>
      </c>
      <c r="R7" s="914"/>
      <c r="S7" s="914"/>
      <c r="T7" s="914"/>
      <c r="U7" s="914"/>
      <c r="V7" s="914"/>
      <c r="W7" s="2077" t="s">
        <v>376</v>
      </c>
      <c r="X7" s="2464" t="s">
        <v>377</v>
      </c>
      <c r="Y7" s="2464"/>
      <c r="Z7" s="2464"/>
      <c r="AA7" s="996" t="s">
        <v>378</v>
      </c>
      <c r="AB7" s="898">
        <v>4</v>
      </c>
      <c r="AC7" s="1767">
        <v>9</v>
      </c>
      <c r="AD7" s="1767">
        <v>11</v>
      </c>
      <c r="AE7" s="1767">
        <v>5</v>
      </c>
      <c r="AF7" s="1767">
        <v>1</v>
      </c>
      <c r="AG7" s="1767">
        <v>1</v>
      </c>
      <c r="AH7" s="1767">
        <v>0</v>
      </c>
      <c r="AI7" s="1767">
        <v>0</v>
      </c>
      <c r="AJ7" s="1767">
        <v>0</v>
      </c>
      <c r="AK7" s="1767">
        <v>0</v>
      </c>
      <c r="AL7" s="1767">
        <v>0</v>
      </c>
      <c r="AM7" s="2466">
        <f>SUM(AB7:AL7)</f>
        <v>31</v>
      </c>
      <c r="AN7" s="2467"/>
      <c r="AO7" s="2"/>
      <c r="AP7" s="2"/>
      <c r="AQ7" s="2"/>
      <c r="AR7" s="2"/>
    </row>
    <row r="8" spans="1:44" s="6" customFormat="1" ht="16.5" customHeight="1">
      <c r="A8" s="226" t="s">
        <v>379</v>
      </c>
      <c r="B8" s="1758">
        <v>3</v>
      </c>
      <c r="C8" s="1759">
        <v>2</v>
      </c>
      <c r="D8" s="1760">
        <v>3</v>
      </c>
      <c r="E8" s="1761">
        <f t="shared" si="1"/>
        <v>8</v>
      </c>
      <c r="F8" s="1762">
        <v>42</v>
      </c>
      <c r="G8" s="1763">
        <v>37</v>
      </c>
      <c r="H8" s="1761">
        <f t="shared" si="2"/>
        <v>79</v>
      </c>
      <c r="I8" s="1762">
        <v>50</v>
      </c>
      <c r="J8" s="1763">
        <v>28</v>
      </c>
      <c r="K8" s="1761">
        <f t="shared" si="3"/>
        <v>78</v>
      </c>
      <c r="L8" s="1762">
        <v>52</v>
      </c>
      <c r="M8" s="1763">
        <v>49</v>
      </c>
      <c r="N8" s="1761">
        <f t="shared" si="4"/>
        <v>101</v>
      </c>
      <c r="O8" s="1764">
        <f t="shared" si="0"/>
        <v>144</v>
      </c>
      <c r="P8" s="1765">
        <f t="shared" si="0"/>
        <v>114</v>
      </c>
      <c r="Q8" s="1766">
        <f t="shared" si="0"/>
        <v>258</v>
      </c>
      <c r="R8" s="914"/>
      <c r="S8" s="914"/>
      <c r="T8" s="914"/>
      <c r="U8" s="914"/>
      <c r="V8" s="914"/>
      <c r="W8" s="2077"/>
      <c r="X8" s="2464"/>
      <c r="Y8" s="2464"/>
      <c r="Z8" s="2464"/>
      <c r="AA8" s="227" t="s">
        <v>380</v>
      </c>
      <c r="AB8" s="1768">
        <v>8</v>
      </c>
      <c r="AC8" s="1769">
        <v>13</v>
      </c>
      <c r="AD8" s="1769">
        <v>16</v>
      </c>
      <c r="AE8" s="1769">
        <v>6</v>
      </c>
      <c r="AF8" s="1769">
        <v>0</v>
      </c>
      <c r="AG8" s="1769">
        <v>0</v>
      </c>
      <c r="AH8" s="1769">
        <v>0</v>
      </c>
      <c r="AI8" s="1769">
        <v>0</v>
      </c>
      <c r="AJ8" s="1769">
        <v>0</v>
      </c>
      <c r="AK8" s="1769">
        <v>0</v>
      </c>
      <c r="AL8" s="1769">
        <v>0</v>
      </c>
      <c r="AM8" s="2468">
        <f>SUM(AB8:AL8)</f>
        <v>43</v>
      </c>
      <c r="AN8" s="2469"/>
      <c r="AO8" s="2"/>
      <c r="AP8" s="2"/>
      <c r="AQ8" s="2"/>
      <c r="AR8" s="2"/>
    </row>
    <row r="9" spans="1:44" s="6" customFormat="1" ht="16.5" customHeight="1" thickBot="1">
      <c r="A9" s="226" t="s">
        <v>381</v>
      </c>
      <c r="B9" s="1758">
        <v>2</v>
      </c>
      <c r="C9" s="1759">
        <v>2</v>
      </c>
      <c r="D9" s="1760">
        <v>2</v>
      </c>
      <c r="E9" s="1761">
        <f t="shared" si="1"/>
        <v>6</v>
      </c>
      <c r="F9" s="1762">
        <v>28</v>
      </c>
      <c r="G9" s="1763">
        <v>19</v>
      </c>
      <c r="H9" s="1761">
        <f t="shared" si="2"/>
        <v>47</v>
      </c>
      <c r="I9" s="1762">
        <v>31</v>
      </c>
      <c r="J9" s="1763">
        <v>14</v>
      </c>
      <c r="K9" s="1761">
        <f t="shared" si="3"/>
        <v>45</v>
      </c>
      <c r="L9" s="1762">
        <v>18</v>
      </c>
      <c r="M9" s="1763">
        <v>18</v>
      </c>
      <c r="N9" s="1761">
        <f t="shared" si="4"/>
        <v>36</v>
      </c>
      <c r="O9" s="1764">
        <f t="shared" si="0"/>
        <v>77</v>
      </c>
      <c r="P9" s="1765">
        <f t="shared" si="0"/>
        <v>51</v>
      </c>
      <c r="Q9" s="1766">
        <f t="shared" si="0"/>
        <v>128</v>
      </c>
      <c r="R9" s="914"/>
      <c r="S9" s="914"/>
      <c r="T9" s="914"/>
      <c r="U9" s="914"/>
      <c r="V9" s="914"/>
      <c r="W9" s="2099"/>
      <c r="X9" s="2465"/>
      <c r="Y9" s="2465"/>
      <c r="Z9" s="2465"/>
      <c r="AA9" s="1032" t="s">
        <v>18</v>
      </c>
      <c r="AB9" s="1770">
        <f>SUM(AB7:AB8)</f>
        <v>12</v>
      </c>
      <c r="AC9" s="1771">
        <f t="shared" ref="AC9:AL9" si="5">SUM(AC7:AC8)</f>
        <v>22</v>
      </c>
      <c r="AD9" s="1771">
        <f t="shared" si="5"/>
        <v>27</v>
      </c>
      <c r="AE9" s="1771">
        <f t="shared" si="5"/>
        <v>11</v>
      </c>
      <c r="AF9" s="1771">
        <f t="shared" si="5"/>
        <v>1</v>
      </c>
      <c r="AG9" s="1771">
        <f>SUM(AG7:AG8)</f>
        <v>1</v>
      </c>
      <c r="AH9" s="1771">
        <f t="shared" si="5"/>
        <v>0</v>
      </c>
      <c r="AI9" s="1771">
        <f t="shared" si="5"/>
        <v>0</v>
      </c>
      <c r="AJ9" s="1771">
        <f t="shared" si="5"/>
        <v>0</v>
      </c>
      <c r="AK9" s="1771">
        <f t="shared" si="5"/>
        <v>0</v>
      </c>
      <c r="AL9" s="1771">
        <f t="shared" si="5"/>
        <v>0</v>
      </c>
      <c r="AM9" s="2470">
        <f>SUM(AB9:AL9)</f>
        <v>74</v>
      </c>
      <c r="AN9" s="2471"/>
      <c r="AO9" s="2"/>
      <c r="AP9" s="2"/>
      <c r="AQ9" s="2"/>
      <c r="AR9" s="2"/>
    </row>
    <row r="10" spans="1:44" s="6" customFormat="1" ht="16.5" customHeight="1">
      <c r="A10" s="1034" t="s">
        <v>382</v>
      </c>
      <c r="B10" s="1758">
        <v>3</v>
      </c>
      <c r="C10" s="1759">
        <v>3</v>
      </c>
      <c r="D10" s="1760">
        <v>3</v>
      </c>
      <c r="E10" s="1772">
        <f t="shared" si="1"/>
        <v>9</v>
      </c>
      <c r="F10" s="1762">
        <v>37</v>
      </c>
      <c r="G10" s="1763">
        <v>39</v>
      </c>
      <c r="H10" s="1772">
        <f t="shared" si="2"/>
        <v>76</v>
      </c>
      <c r="I10" s="1762">
        <v>33</v>
      </c>
      <c r="J10" s="1763">
        <v>41</v>
      </c>
      <c r="K10" s="1772">
        <f t="shared" si="3"/>
        <v>74</v>
      </c>
      <c r="L10" s="1762">
        <v>35</v>
      </c>
      <c r="M10" s="1763">
        <v>37</v>
      </c>
      <c r="N10" s="1772">
        <f t="shared" si="4"/>
        <v>72</v>
      </c>
      <c r="O10" s="1773">
        <f t="shared" si="0"/>
        <v>105</v>
      </c>
      <c r="P10" s="1774">
        <f t="shared" si="0"/>
        <v>117</v>
      </c>
      <c r="Q10" s="1775">
        <f t="shared" si="0"/>
        <v>222</v>
      </c>
      <c r="R10" s="914"/>
      <c r="S10" s="914"/>
      <c r="T10" s="914"/>
      <c r="U10" s="914"/>
      <c r="V10" s="914"/>
      <c r="W10" s="3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6" customFormat="1" ht="16.5" customHeight="1" thickBot="1">
      <c r="A11" s="228" t="s">
        <v>383</v>
      </c>
      <c r="B11" s="1776">
        <v>4</v>
      </c>
      <c r="C11" s="1777">
        <v>4</v>
      </c>
      <c r="D11" s="1778">
        <v>3</v>
      </c>
      <c r="E11" s="1779">
        <f t="shared" si="1"/>
        <v>11</v>
      </c>
      <c r="F11" s="1780">
        <v>89</v>
      </c>
      <c r="G11" s="1781">
        <v>47</v>
      </c>
      <c r="H11" s="1779">
        <f t="shared" si="2"/>
        <v>136</v>
      </c>
      <c r="I11" s="1780">
        <v>81</v>
      </c>
      <c r="J11" s="1781">
        <v>56</v>
      </c>
      <c r="K11" s="1779">
        <f t="shared" si="3"/>
        <v>137</v>
      </c>
      <c r="L11" s="1780">
        <v>75</v>
      </c>
      <c r="M11" s="1781">
        <v>48</v>
      </c>
      <c r="N11" s="1779">
        <f t="shared" si="4"/>
        <v>123</v>
      </c>
      <c r="O11" s="1782">
        <f t="shared" si="0"/>
        <v>245</v>
      </c>
      <c r="P11" s="1783">
        <f t="shared" si="0"/>
        <v>151</v>
      </c>
      <c r="Q11" s="1784">
        <f t="shared" si="0"/>
        <v>396</v>
      </c>
      <c r="R11" s="914"/>
      <c r="S11" s="914"/>
      <c r="T11" s="914"/>
      <c r="U11" s="914"/>
      <c r="V11" s="914"/>
      <c r="W11" s="4" t="s">
        <v>384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9" t="s">
        <v>385</v>
      </c>
    </row>
    <row r="12" spans="1:44" s="6" customFormat="1" ht="16.5" customHeight="1" thickBot="1">
      <c r="A12" s="1035" t="s">
        <v>47</v>
      </c>
      <c r="B12" s="1785">
        <f>SUM(B6:B11)</f>
        <v>15</v>
      </c>
      <c r="C12" s="1786">
        <f t="shared" ref="C12:Q12" si="6">SUM(C6:C11)</f>
        <v>14</v>
      </c>
      <c r="D12" s="1787">
        <f t="shared" si="6"/>
        <v>14</v>
      </c>
      <c r="E12" s="1787">
        <f>SUM(E6:E11)</f>
        <v>43</v>
      </c>
      <c r="F12" s="1788">
        <f t="shared" si="6"/>
        <v>218</v>
      </c>
      <c r="G12" s="1789">
        <f t="shared" si="6"/>
        <v>170</v>
      </c>
      <c r="H12" s="1787">
        <f t="shared" si="6"/>
        <v>388</v>
      </c>
      <c r="I12" s="1788">
        <f t="shared" si="6"/>
        <v>224</v>
      </c>
      <c r="J12" s="1789">
        <f t="shared" si="6"/>
        <v>176</v>
      </c>
      <c r="K12" s="1787">
        <f t="shared" si="6"/>
        <v>400</v>
      </c>
      <c r="L12" s="1788">
        <f t="shared" si="6"/>
        <v>203</v>
      </c>
      <c r="M12" s="1790">
        <f t="shared" si="6"/>
        <v>190</v>
      </c>
      <c r="N12" s="1787">
        <f t="shared" si="6"/>
        <v>393</v>
      </c>
      <c r="O12" s="1788">
        <f t="shared" si="6"/>
        <v>645</v>
      </c>
      <c r="P12" s="1789">
        <f t="shared" si="6"/>
        <v>536</v>
      </c>
      <c r="Q12" s="1791">
        <f t="shared" si="6"/>
        <v>1181</v>
      </c>
      <c r="R12" s="916"/>
      <c r="S12" s="916"/>
      <c r="T12" s="916"/>
      <c r="U12" s="916"/>
      <c r="V12" s="915"/>
      <c r="W12" s="2474" t="s">
        <v>43</v>
      </c>
      <c r="X12" s="2477" t="s">
        <v>386</v>
      </c>
      <c r="Y12" s="2477"/>
      <c r="Z12" s="2477"/>
      <c r="AA12" s="2477"/>
      <c r="AB12" s="2477"/>
      <c r="AC12" s="2477"/>
      <c r="AD12" s="2477"/>
      <c r="AE12" s="2477"/>
      <c r="AF12" s="2477"/>
      <c r="AG12" s="2477"/>
      <c r="AH12" s="2477"/>
      <c r="AI12" s="2478"/>
      <c r="AJ12" s="2485" t="s">
        <v>387</v>
      </c>
      <c r="AK12" s="2049"/>
      <c r="AL12" s="2049"/>
      <c r="AM12" s="2049"/>
      <c r="AN12" s="2049"/>
      <c r="AO12" s="2049"/>
      <c r="AP12" s="2049"/>
      <c r="AQ12" s="2049"/>
      <c r="AR12" s="2031"/>
    </row>
    <row r="13" spans="1:44" s="6" customFormat="1" ht="16.5" customHeight="1">
      <c r="A13" s="230"/>
      <c r="C13" s="231"/>
      <c r="W13" s="2475"/>
      <c r="X13" s="2486" t="s">
        <v>388</v>
      </c>
      <c r="Y13" s="2441" t="s">
        <v>22</v>
      </c>
      <c r="Z13" s="2441" t="s">
        <v>389</v>
      </c>
      <c r="AA13" s="2441" t="s">
        <v>23</v>
      </c>
      <c r="AB13" s="2441" t="s">
        <v>24</v>
      </c>
      <c r="AC13" s="2441" t="s">
        <v>25</v>
      </c>
      <c r="AD13" s="2488" t="s">
        <v>26</v>
      </c>
      <c r="AE13" s="2441" t="s">
        <v>390</v>
      </c>
      <c r="AF13" s="2441" t="s">
        <v>391</v>
      </c>
      <c r="AG13" s="2441" t="s">
        <v>27</v>
      </c>
      <c r="AH13" s="2490" t="s">
        <v>48</v>
      </c>
      <c r="AI13" s="2492" t="s">
        <v>18</v>
      </c>
      <c r="AJ13" s="2472" t="s">
        <v>28</v>
      </c>
      <c r="AK13" s="2441" t="s">
        <v>392</v>
      </c>
      <c r="AL13" s="2443" t="s">
        <v>393</v>
      </c>
      <c r="AM13" s="2441" t="s">
        <v>49</v>
      </c>
      <c r="AN13" s="2441" t="s">
        <v>394</v>
      </c>
      <c r="AO13" s="2439" t="s">
        <v>395</v>
      </c>
      <c r="AP13" s="2441" t="s">
        <v>50</v>
      </c>
      <c r="AQ13" s="2490" t="s">
        <v>396</v>
      </c>
      <c r="AR13" s="2503" t="s">
        <v>11</v>
      </c>
    </row>
    <row r="14" spans="1:44" ht="16.5" customHeight="1" thickBot="1">
      <c r="A14" s="4" t="s">
        <v>835</v>
      </c>
      <c r="W14" s="2475"/>
      <c r="X14" s="2486"/>
      <c r="Y14" s="2441"/>
      <c r="Z14" s="2441"/>
      <c r="AA14" s="2441"/>
      <c r="AB14" s="2441"/>
      <c r="AC14" s="2441"/>
      <c r="AD14" s="2488"/>
      <c r="AE14" s="2441"/>
      <c r="AF14" s="2441"/>
      <c r="AG14" s="2441"/>
      <c r="AH14" s="2490"/>
      <c r="AI14" s="2492"/>
      <c r="AJ14" s="2472"/>
      <c r="AK14" s="2441"/>
      <c r="AL14" s="2443"/>
      <c r="AM14" s="2441"/>
      <c r="AN14" s="2441"/>
      <c r="AO14" s="2439"/>
      <c r="AP14" s="2441"/>
      <c r="AQ14" s="2490"/>
      <c r="AR14" s="2503"/>
    </row>
    <row r="15" spans="1:44" ht="16.5" customHeight="1">
      <c r="A15" s="232"/>
      <c r="B15" s="2479" t="s">
        <v>397</v>
      </c>
      <c r="C15" s="2480"/>
      <c r="D15" s="2497" t="s">
        <v>365</v>
      </c>
      <c r="E15" s="2498"/>
      <c r="F15" s="2498"/>
      <c r="G15" s="2499"/>
      <c r="H15" s="2451" t="s">
        <v>51</v>
      </c>
      <c r="I15" s="2452"/>
      <c r="J15" s="2452"/>
      <c r="K15" s="2452"/>
      <c r="L15" s="2452"/>
      <c r="M15" s="2452"/>
      <c r="N15" s="2452"/>
      <c r="O15" s="2452"/>
      <c r="P15" s="2452"/>
      <c r="Q15" s="2452"/>
      <c r="R15" s="2452"/>
      <c r="S15" s="2452"/>
      <c r="T15" s="2452"/>
      <c r="U15" s="2453"/>
      <c r="V15" s="1004"/>
      <c r="W15" s="2475"/>
      <c r="X15" s="2486"/>
      <c r="Y15" s="2441"/>
      <c r="Z15" s="2441"/>
      <c r="AA15" s="2441"/>
      <c r="AB15" s="2441"/>
      <c r="AC15" s="2441"/>
      <c r="AD15" s="2488"/>
      <c r="AE15" s="2441"/>
      <c r="AF15" s="2441"/>
      <c r="AG15" s="2441"/>
      <c r="AH15" s="2490"/>
      <c r="AI15" s="2492"/>
      <c r="AJ15" s="2472"/>
      <c r="AK15" s="2441"/>
      <c r="AL15" s="2443"/>
      <c r="AM15" s="2441"/>
      <c r="AN15" s="2441"/>
      <c r="AO15" s="2439"/>
      <c r="AP15" s="2441"/>
      <c r="AQ15" s="2490"/>
      <c r="AR15" s="2503"/>
    </row>
    <row r="16" spans="1:44" ht="16.5" customHeight="1">
      <c r="A16" s="1001" t="s">
        <v>0</v>
      </c>
      <c r="B16" s="2481"/>
      <c r="C16" s="2482"/>
      <c r="D16" s="2454" t="s">
        <v>371</v>
      </c>
      <c r="E16" s="2456" t="s">
        <v>372</v>
      </c>
      <c r="F16" s="2458" t="s">
        <v>373</v>
      </c>
      <c r="G16" s="2460" t="s">
        <v>2</v>
      </c>
      <c r="H16" s="2500" t="s">
        <v>371</v>
      </c>
      <c r="I16" s="2501"/>
      <c r="J16" s="2502"/>
      <c r="K16" s="2500" t="s">
        <v>372</v>
      </c>
      <c r="L16" s="2501"/>
      <c r="M16" s="2502"/>
      <c r="N16" s="2500" t="s">
        <v>373</v>
      </c>
      <c r="O16" s="2501"/>
      <c r="P16" s="2502"/>
      <c r="Q16" s="2446" t="s">
        <v>398</v>
      </c>
      <c r="R16" s="2447"/>
      <c r="S16" s="2447"/>
      <c r="T16" s="2447"/>
      <c r="U16" s="2448"/>
      <c r="V16" s="992"/>
      <c r="W16" s="2475"/>
      <c r="X16" s="2486"/>
      <c r="Y16" s="2441"/>
      <c r="Z16" s="2441"/>
      <c r="AA16" s="2441"/>
      <c r="AB16" s="2441"/>
      <c r="AC16" s="2441"/>
      <c r="AD16" s="2488"/>
      <c r="AE16" s="2441"/>
      <c r="AF16" s="2441"/>
      <c r="AG16" s="2441"/>
      <c r="AH16" s="2490"/>
      <c r="AI16" s="2492"/>
      <c r="AJ16" s="2472"/>
      <c r="AK16" s="2441"/>
      <c r="AL16" s="2443"/>
      <c r="AM16" s="2441"/>
      <c r="AN16" s="2441"/>
      <c r="AO16" s="2439"/>
      <c r="AP16" s="2441"/>
      <c r="AQ16" s="2490"/>
      <c r="AR16" s="2503"/>
    </row>
    <row r="17" spans="1:44" ht="16.5" customHeight="1" thickBot="1">
      <c r="A17" s="233"/>
      <c r="B17" s="2483"/>
      <c r="C17" s="2484"/>
      <c r="D17" s="2455"/>
      <c r="E17" s="2457"/>
      <c r="F17" s="2459"/>
      <c r="G17" s="2461"/>
      <c r="H17" s="917" t="s">
        <v>9</v>
      </c>
      <c r="I17" s="918" t="s">
        <v>10</v>
      </c>
      <c r="J17" s="917" t="s">
        <v>11</v>
      </c>
      <c r="K17" s="919" t="s">
        <v>9</v>
      </c>
      <c r="L17" s="918" t="s">
        <v>10</v>
      </c>
      <c r="M17" s="917" t="s">
        <v>11</v>
      </c>
      <c r="N17" s="919" t="s">
        <v>9</v>
      </c>
      <c r="O17" s="918" t="s">
        <v>10</v>
      </c>
      <c r="P17" s="920" t="s">
        <v>11</v>
      </c>
      <c r="Q17" s="921" t="s">
        <v>9</v>
      </c>
      <c r="R17" s="2449" t="s">
        <v>10</v>
      </c>
      <c r="S17" s="2450"/>
      <c r="T17" s="2445" t="s">
        <v>11</v>
      </c>
      <c r="U17" s="2426"/>
      <c r="V17" s="1004"/>
      <c r="W17" s="2475"/>
      <c r="X17" s="2486"/>
      <c r="Y17" s="2441"/>
      <c r="Z17" s="2441"/>
      <c r="AA17" s="2441"/>
      <c r="AB17" s="2441"/>
      <c r="AC17" s="2441"/>
      <c r="AD17" s="2488"/>
      <c r="AE17" s="2441"/>
      <c r="AF17" s="2441"/>
      <c r="AG17" s="2441"/>
      <c r="AH17" s="2490"/>
      <c r="AI17" s="2492"/>
      <c r="AJ17" s="2472"/>
      <c r="AK17" s="2441"/>
      <c r="AL17" s="2443"/>
      <c r="AM17" s="2441"/>
      <c r="AN17" s="2441"/>
      <c r="AO17" s="2439"/>
      <c r="AP17" s="2441"/>
      <c r="AQ17" s="2490"/>
      <c r="AR17" s="2503"/>
    </row>
    <row r="18" spans="1:44" s="9" customFormat="1" ht="16.5" customHeight="1" thickBot="1">
      <c r="A18" s="234" t="s">
        <v>375</v>
      </c>
      <c r="B18" s="2494" t="s">
        <v>52</v>
      </c>
      <c r="C18" s="2309"/>
      <c r="D18" s="1792">
        <v>9</v>
      </c>
      <c r="E18" s="1793">
        <v>9</v>
      </c>
      <c r="F18" s="1794">
        <v>8</v>
      </c>
      <c r="G18" s="1795">
        <f>SUM(D18:F18)</f>
        <v>26</v>
      </c>
      <c r="H18" s="1796">
        <v>159</v>
      </c>
      <c r="I18" s="1797">
        <v>123</v>
      </c>
      <c r="J18" s="1798">
        <f>SUM(H18:I18)</f>
        <v>282</v>
      </c>
      <c r="K18" s="1796">
        <v>153</v>
      </c>
      <c r="L18" s="1797">
        <v>85</v>
      </c>
      <c r="M18" s="1798">
        <f>SUM(K18:L18)</f>
        <v>238</v>
      </c>
      <c r="N18" s="1796">
        <v>134</v>
      </c>
      <c r="O18" s="1797">
        <v>98</v>
      </c>
      <c r="P18" s="1798">
        <f>SUM(N18:O18)</f>
        <v>232</v>
      </c>
      <c r="Q18" s="1799">
        <f>SUM(H18,K18,N18)</f>
        <v>446</v>
      </c>
      <c r="R18" s="1800"/>
      <c r="S18" s="1798">
        <f>SUM(I18,L18,O18)</f>
        <v>306</v>
      </c>
      <c r="T18" s="1801"/>
      <c r="U18" s="1802">
        <f>SUM(J18,M18,P18)</f>
        <v>752</v>
      </c>
      <c r="V18" s="909"/>
      <c r="W18" s="2476"/>
      <c r="X18" s="2487"/>
      <c r="Y18" s="2442"/>
      <c r="Z18" s="2442"/>
      <c r="AA18" s="2442"/>
      <c r="AB18" s="2442"/>
      <c r="AC18" s="2442"/>
      <c r="AD18" s="2489"/>
      <c r="AE18" s="2442"/>
      <c r="AF18" s="2442"/>
      <c r="AG18" s="2442"/>
      <c r="AH18" s="2491"/>
      <c r="AI18" s="2493"/>
      <c r="AJ18" s="2473"/>
      <c r="AK18" s="2442"/>
      <c r="AL18" s="2444"/>
      <c r="AM18" s="2442"/>
      <c r="AN18" s="2442"/>
      <c r="AO18" s="2440"/>
      <c r="AP18" s="2442"/>
      <c r="AQ18" s="2491"/>
      <c r="AR18" s="2504"/>
    </row>
    <row r="19" spans="1:44" s="9" customFormat="1" ht="16.5" customHeight="1">
      <c r="A19" s="999" t="s">
        <v>374</v>
      </c>
      <c r="B19" s="2429" t="s">
        <v>52</v>
      </c>
      <c r="C19" s="2430"/>
      <c r="D19" s="1803">
        <v>12</v>
      </c>
      <c r="E19" s="1804">
        <v>9</v>
      </c>
      <c r="F19" s="1805">
        <v>11</v>
      </c>
      <c r="G19" s="1806">
        <f>SUM(D19:F19)</f>
        <v>32</v>
      </c>
      <c r="H19" s="1807">
        <v>142</v>
      </c>
      <c r="I19" s="1808">
        <v>201</v>
      </c>
      <c r="J19" s="1809">
        <f>SUM(H19:I19)</f>
        <v>343</v>
      </c>
      <c r="K19" s="1807">
        <v>113</v>
      </c>
      <c r="L19" s="1808">
        <v>153</v>
      </c>
      <c r="M19" s="1809">
        <f>SUM(K19:L19)</f>
        <v>266</v>
      </c>
      <c r="N19" s="1807">
        <v>119</v>
      </c>
      <c r="O19" s="1808">
        <v>184</v>
      </c>
      <c r="P19" s="1809">
        <f>SUM(N19:O19)</f>
        <v>303</v>
      </c>
      <c r="Q19" s="1810">
        <f>SUM(H19,K19,N19)</f>
        <v>374</v>
      </c>
      <c r="R19" s="1811"/>
      <c r="S19" s="1809">
        <f t="shared" ref="S19:S20" si="7">SUM(I19,L19,O19)</f>
        <v>538</v>
      </c>
      <c r="T19" s="1812"/>
      <c r="U19" s="1813">
        <f>SUM(J19,M19,P19)</f>
        <v>912</v>
      </c>
      <c r="V19" s="909"/>
      <c r="W19" s="1034" t="s">
        <v>399</v>
      </c>
      <c r="X19" s="1814"/>
      <c r="Y19" s="1016"/>
      <c r="Z19" s="1016"/>
      <c r="AA19" s="1016"/>
      <c r="AB19" s="1016"/>
      <c r="AC19" s="1016"/>
      <c r="AD19" s="1815"/>
      <c r="AE19" s="1016"/>
      <c r="AF19" s="1016"/>
      <c r="AG19" s="1016"/>
      <c r="AH19" s="1038"/>
      <c r="AI19" s="1816"/>
      <c r="AJ19" s="1814"/>
      <c r="AK19" s="1016"/>
      <c r="AL19" s="1817"/>
      <c r="AM19" s="1016"/>
      <c r="AN19" s="1016"/>
      <c r="AO19" s="1818"/>
      <c r="AP19" s="1016"/>
      <c r="AQ19" s="1038"/>
      <c r="AR19" s="1819"/>
    </row>
    <row r="20" spans="1:44" s="9" customFormat="1" ht="16.5" customHeight="1">
      <c r="A20" s="999"/>
      <c r="B20" s="2495" t="s">
        <v>830</v>
      </c>
      <c r="C20" s="2496"/>
      <c r="D20" s="1803">
        <v>3</v>
      </c>
      <c r="E20" s="1804">
        <v>2</v>
      </c>
      <c r="F20" s="1805">
        <v>2</v>
      </c>
      <c r="G20" s="1806">
        <f>SUM(D20:F20)</f>
        <v>7</v>
      </c>
      <c r="H20" s="1807">
        <v>33</v>
      </c>
      <c r="I20" s="1808">
        <v>59</v>
      </c>
      <c r="J20" s="1809">
        <f>SUM(H20:I20)</f>
        <v>92</v>
      </c>
      <c r="K20" s="1807">
        <v>24</v>
      </c>
      <c r="L20" s="1808">
        <v>31</v>
      </c>
      <c r="M20" s="1809">
        <f>SUM(K20:L20)</f>
        <v>55</v>
      </c>
      <c r="N20" s="1807">
        <v>22</v>
      </c>
      <c r="O20" s="1808">
        <v>31</v>
      </c>
      <c r="P20" s="1809">
        <f>SUM(N20:O20)</f>
        <v>53</v>
      </c>
      <c r="Q20" s="1810">
        <f>SUM(H20,K20,N20)</f>
        <v>79</v>
      </c>
      <c r="R20" s="1811"/>
      <c r="S20" s="1809">
        <f t="shared" si="7"/>
        <v>121</v>
      </c>
      <c r="T20" s="1812"/>
      <c r="U20" s="1813">
        <f>SUM(J20,M20,P20)</f>
        <v>200</v>
      </c>
      <c r="V20" s="909"/>
      <c r="W20" s="1034" t="s">
        <v>374</v>
      </c>
      <c r="X20" s="1820">
        <v>0</v>
      </c>
      <c r="Y20" s="1821">
        <v>0</v>
      </c>
      <c r="Z20" s="1822">
        <v>1</v>
      </c>
      <c r="AA20" s="1822">
        <v>0</v>
      </c>
      <c r="AB20" s="1821">
        <v>0</v>
      </c>
      <c r="AC20" s="1822">
        <v>9</v>
      </c>
      <c r="AD20" s="1822">
        <v>0</v>
      </c>
      <c r="AE20" s="1822">
        <v>0</v>
      </c>
      <c r="AF20" s="1822">
        <v>0</v>
      </c>
      <c r="AG20" s="1822">
        <v>0</v>
      </c>
      <c r="AH20" s="1823">
        <v>5</v>
      </c>
      <c r="AI20" s="1772">
        <f t="shared" ref="AI20:AI25" si="8">SUM(X20:AH20)</f>
        <v>15</v>
      </c>
      <c r="AJ20" s="1824">
        <v>1</v>
      </c>
      <c r="AK20" s="1822">
        <v>0</v>
      </c>
      <c r="AL20" s="1822">
        <v>0</v>
      </c>
      <c r="AM20" s="1822">
        <v>0</v>
      </c>
      <c r="AN20" s="1825">
        <v>0</v>
      </c>
      <c r="AO20" s="1822">
        <v>0</v>
      </c>
      <c r="AP20" s="1822">
        <v>0</v>
      </c>
      <c r="AQ20" s="1823">
        <v>1</v>
      </c>
      <c r="AR20" s="1775">
        <f t="shared" ref="AR20:AR26" si="9">SUM(AJ20:AQ20)</f>
        <v>2</v>
      </c>
    </row>
    <row r="21" spans="1:44" s="9" customFormat="1" ht="16.5" customHeight="1">
      <c r="A21" s="234"/>
      <c r="B21" s="2413" t="s">
        <v>11</v>
      </c>
      <c r="C21" s="2414"/>
      <c r="D21" s="1826">
        <f>SUM(D19:D20)</f>
        <v>15</v>
      </c>
      <c r="E21" s="1827">
        <f>SUM(E19:E20)</f>
        <v>11</v>
      </c>
      <c r="F21" s="1828">
        <f>SUM(F19:F20)</f>
        <v>13</v>
      </c>
      <c r="G21" s="1829">
        <f>SUM(G19:G20)</f>
        <v>39</v>
      </c>
      <c r="H21" s="1830">
        <f>SUM(H19:H20)</f>
        <v>175</v>
      </c>
      <c r="I21" s="1831">
        <f t="shared" ref="I21:U21" si="10">SUM(I19:I20)</f>
        <v>260</v>
      </c>
      <c r="J21" s="1832">
        <f>SUM(J19:J20)</f>
        <v>435</v>
      </c>
      <c r="K21" s="1830">
        <f>SUM(K19:K20)</f>
        <v>137</v>
      </c>
      <c r="L21" s="1831">
        <f t="shared" si="10"/>
        <v>184</v>
      </c>
      <c r="M21" s="1832">
        <f>SUM(M19:M20)</f>
        <v>321</v>
      </c>
      <c r="N21" s="1830">
        <f>SUM(N19:N20)</f>
        <v>141</v>
      </c>
      <c r="O21" s="1831">
        <f t="shared" si="10"/>
        <v>215</v>
      </c>
      <c r="P21" s="1832">
        <f t="shared" si="10"/>
        <v>356</v>
      </c>
      <c r="Q21" s="1830">
        <f t="shared" si="10"/>
        <v>453</v>
      </c>
      <c r="R21" s="1833">
        <f t="shared" si="10"/>
        <v>0</v>
      </c>
      <c r="S21" s="1832">
        <f t="shared" si="10"/>
        <v>659</v>
      </c>
      <c r="T21" s="1834">
        <f t="shared" si="10"/>
        <v>0</v>
      </c>
      <c r="U21" s="1835">
        <f t="shared" si="10"/>
        <v>1112</v>
      </c>
      <c r="V21" s="909"/>
      <c r="W21" s="1034" t="s">
        <v>375</v>
      </c>
      <c r="X21" s="1820">
        <v>0</v>
      </c>
      <c r="Y21" s="1822">
        <v>1</v>
      </c>
      <c r="Z21" s="1822">
        <v>0</v>
      </c>
      <c r="AA21" s="1822">
        <v>0</v>
      </c>
      <c r="AB21" s="1821">
        <v>0</v>
      </c>
      <c r="AC21" s="1822">
        <v>7</v>
      </c>
      <c r="AD21" s="1822">
        <v>0</v>
      </c>
      <c r="AE21" s="1822">
        <v>0</v>
      </c>
      <c r="AF21" s="1822">
        <v>0</v>
      </c>
      <c r="AG21" s="1822">
        <v>0</v>
      </c>
      <c r="AH21" s="1823">
        <v>2</v>
      </c>
      <c r="AI21" s="1772">
        <f t="shared" si="8"/>
        <v>10</v>
      </c>
      <c r="AJ21" s="1824">
        <v>1</v>
      </c>
      <c r="AK21" s="1822">
        <v>0</v>
      </c>
      <c r="AL21" s="1822">
        <v>0</v>
      </c>
      <c r="AM21" s="1822">
        <v>0</v>
      </c>
      <c r="AN21" s="1825">
        <v>0</v>
      </c>
      <c r="AO21" s="1822">
        <v>0</v>
      </c>
      <c r="AP21" s="1822">
        <v>0</v>
      </c>
      <c r="AQ21" s="1823"/>
      <c r="AR21" s="1775">
        <f t="shared" si="9"/>
        <v>1</v>
      </c>
    </row>
    <row r="22" spans="1:44" s="9" customFormat="1" ht="16.5" customHeight="1">
      <c r="A22" s="235" t="s">
        <v>400</v>
      </c>
      <c r="B22" s="2429" t="s">
        <v>52</v>
      </c>
      <c r="C22" s="2430"/>
      <c r="D22" s="1803">
        <v>3</v>
      </c>
      <c r="E22" s="1804">
        <v>4</v>
      </c>
      <c r="F22" s="1805">
        <v>3</v>
      </c>
      <c r="G22" s="1806">
        <f t="shared" ref="G22:G25" si="11">SUM(D22:F22)</f>
        <v>10</v>
      </c>
      <c r="H22" s="1807" t="s">
        <v>846</v>
      </c>
      <c r="I22" s="1808">
        <v>98</v>
      </c>
      <c r="J22" s="1809">
        <f t="shared" ref="J22:J25" si="12">SUM(H22:I22)</f>
        <v>98</v>
      </c>
      <c r="K22" s="1807" t="s">
        <v>846</v>
      </c>
      <c r="L22" s="1808">
        <v>109</v>
      </c>
      <c r="M22" s="1809">
        <f t="shared" ref="M22:M25" si="13">SUM(K22:L22)</f>
        <v>109</v>
      </c>
      <c r="N22" s="1807" t="s">
        <v>846</v>
      </c>
      <c r="O22" s="1808">
        <v>87</v>
      </c>
      <c r="P22" s="1809">
        <f t="shared" ref="P22:P25" si="14">SUM(N22:O22)</f>
        <v>87</v>
      </c>
      <c r="Q22" s="1810">
        <f t="shared" ref="Q22:Q25" si="15">SUM(H22,K22,N22)</f>
        <v>0</v>
      </c>
      <c r="R22" s="1811"/>
      <c r="S22" s="1809">
        <f t="shared" ref="S22:S25" si="16">SUM(I22,L22,O22)</f>
        <v>294</v>
      </c>
      <c r="T22" s="1812"/>
      <c r="U22" s="1813">
        <f>SUM(J22,M22,P22)</f>
        <v>294</v>
      </c>
      <c r="V22" s="909"/>
      <c r="W22" s="1034" t="s">
        <v>379</v>
      </c>
      <c r="X22" s="1820">
        <v>0</v>
      </c>
      <c r="Y22" s="1822">
        <v>0</v>
      </c>
      <c r="Z22" s="1822">
        <v>1</v>
      </c>
      <c r="AA22" s="1822">
        <v>0</v>
      </c>
      <c r="AB22" s="1821">
        <v>0</v>
      </c>
      <c r="AC22" s="1822">
        <v>20</v>
      </c>
      <c r="AD22" s="1822">
        <v>0</v>
      </c>
      <c r="AE22" s="1822">
        <v>1</v>
      </c>
      <c r="AF22" s="1822">
        <v>0</v>
      </c>
      <c r="AG22" s="1822">
        <v>0</v>
      </c>
      <c r="AH22" s="1823">
        <v>3</v>
      </c>
      <c r="AI22" s="1772">
        <f t="shared" si="8"/>
        <v>25</v>
      </c>
      <c r="AJ22" s="1824">
        <v>4</v>
      </c>
      <c r="AK22" s="1822">
        <v>0</v>
      </c>
      <c r="AL22" s="1822">
        <v>0</v>
      </c>
      <c r="AM22" s="1822">
        <v>0</v>
      </c>
      <c r="AN22" s="1825">
        <v>1</v>
      </c>
      <c r="AO22" s="1822">
        <v>0</v>
      </c>
      <c r="AP22" s="1822">
        <v>0</v>
      </c>
      <c r="AQ22" s="1823">
        <v>10</v>
      </c>
      <c r="AR22" s="1775">
        <f t="shared" si="9"/>
        <v>15</v>
      </c>
    </row>
    <row r="23" spans="1:44" s="9" customFormat="1" ht="16.5" customHeight="1">
      <c r="A23" s="999"/>
      <c r="B23" s="2431" t="s">
        <v>401</v>
      </c>
      <c r="C23" s="2432"/>
      <c r="D23" s="1803">
        <v>1</v>
      </c>
      <c r="E23" s="1804">
        <v>1</v>
      </c>
      <c r="F23" s="1805">
        <v>1</v>
      </c>
      <c r="G23" s="1836">
        <f t="shared" si="11"/>
        <v>3</v>
      </c>
      <c r="H23" s="1807" t="s">
        <v>846</v>
      </c>
      <c r="I23" s="1808">
        <v>39</v>
      </c>
      <c r="J23" s="1809">
        <f t="shared" si="12"/>
        <v>39</v>
      </c>
      <c r="K23" s="1807" t="s">
        <v>846</v>
      </c>
      <c r="L23" s="1808">
        <v>33</v>
      </c>
      <c r="M23" s="1809">
        <f t="shared" si="13"/>
        <v>33</v>
      </c>
      <c r="N23" s="1807" t="s">
        <v>846</v>
      </c>
      <c r="O23" s="1808">
        <v>30</v>
      </c>
      <c r="P23" s="1809">
        <f t="shared" si="14"/>
        <v>30</v>
      </c>
      <c r="Q23" s="1810">
        <f t="shared" si="15"/>
        <v>0</v>
      </c>
      <c r="R23" s="1837"/>
      <c r="S23" s="1809">
        <f t="shared" si="16"/>
        <v>102</v>
      </c>
      <c r="T23" s="1838">
        <f>SUM(T22:T22)</f>
        <v>0</v>
      </c>
      <c r="U23" s="1813">
        <f t="shared" ref="U23" si="17">SUM(J23,M23,P23)</f>
        <v>102</v>
      </c>
      <c r="V23" s="909"/>
      <c r="W23" s="1034" t="s">
        <v>381</v>
      </c>
      <c r="X23" s="1820">
        <v>0</v>
      </c>
      <c r="Y23" s="1822">
        <v>0</v>
      </c>
      <c r="Z23" s="1822">
        <v>0</v>
      </c>
      <c r="AA23" s="1822">
        <v>1</v>
      </c>
      <c r="AB23" s="1821">
        <v>0</v>
      </c>
      <c r="AC23" s="1822">
        <v>4</v>
      </c>
      <c r="AD23" s="1822">
        <v>0</v>
      </c>
      <c r="AE23" s="1822">
        <v>0</v>
      </c>
      <c r="AF23" s="1822">
        <v>1</v>
      </c>
      <c r="AG23" s="1822">
        <v>0</v>
      </c>
      <c r="AH23" s="1823">
        <v>10</v>
      </c>
      <c r="AI23" s="1772">
        <f t="shared" si="8"/>
        <v>16</v>
      </c>
      <c r="AJ23" s="1824">
        <v>3</v>
      </c>
      <c r="AK23" s="1822">
        <v>0</v>
      </c>
      <c r="AL23" s="1822">
        <v>0</v>
      </c>
      <c r="AM23" s="1822">
        <v>0</v>
      </c>
      <c r="AN23" s="1825">
        <v>0</v>
      </c>
      <c r="AO23" s="1822">
        <v>0</v>
      </c>
      <c r="AP23" s="1822">
        <v>0</v>
      </c>
      <c r="AQ23" s="1823">
        <v>0</v>
      </c>
      <c r="AR23" s="1775">
        <f t="shared" si="9"/>
        <v>3</v>
      </c>
    </row>
    <row r="24" spans="1:44" s="9" customFormat="1" ht="20.25" customHeight="1">
      <c r="A24" s="999"/>
      <c r="B24" s="2435" t="s">
        <v>403</v>
      </c>
      <c r="C24" s="2436"/>
      <c r="D24" s="1803">
        <v>2</v>
      </c>
      <c r="E24" s="1804">
        <v>2</v>
      </c>
      <c r="F24" s="1805">
        <v>2</v>
      </c>
      <c r="G24" s="1806">
        <f t="shared" si="11"/>
        <v>6</v>
      </c>
      <c r="H24" s="1807" t="s">
        <v>846</v>
      </c>
      <c r="I24" s="1808">
        <v>61</v>
      </c>
      <c r="J24" s="1809">
        <f t="shared" si="12"/>
        <v>61</v>
      </c>
      <c r="K24" s="1807" t="s">
        <v>846</v>
      </c>
      <c r="L24" s="1808">
        <v>56</v>
      </c>
      <c r="M24" s="1809">
        <f t="shared" si="13"/>
        <v>56</v>
      </c>
      <c r="N24" s="1807" t="s">
        <v>846</v>
      </c>
      <c r="O24" s="1808">
        <v>55</v>
      </c>
      <c r="P24" s="1809">
        <f t="shared" si="14"/>
        <v>55</v>
      </c>
      <c r="Q24" s="1810">
        <f t="shared" si="15"/>
        <v>0</v>
      </c>
      <c r="R24" s="1811"/>
      <c r="S24" s="1809">
        <f t="shared" si="16"/>
        <v>172</v>
      </c>
      <c r="T24" s="1812"/>
      <c r="U24" s="1813">
        <f>SUM(J24,M24,P24)</f>
        <v>172</v>
      </c>
      <c r="V24" s="909"/>
      <c r="W24" s="1034" t="s">
        <v>382</v>
      </c>
      <c r="X24" s="1821">
        <v>0</v>
      </c>
      <c r="Y24" s="1822">
        <v>1</v>
      </c>
      <c r="Z24" s="1822">
        <v>0</v>
      </c>
      <c r="AA24" s="1822">
        <v>0</v>
      </c>
      <c r="AB24" s="1821">
        <v>0</v>
      </c>
      <c r="AC24" s="1822">
        <v>13</v>
      </c>
      <c r="AD24" s="1822">
        <v>0</v>
      </c>
      <c r="AE24" s="1822">
        <v>0</v>
      </c>
      <c r="AF24" s="1822">
        <v>0</v>
      </c>
      <c r="AG24" s="1822">
        <v>0</v>
      </c>
      <c r="AH24" s="1823">
        <v>7</v>
      </c>
      <c r="AI24" s="1772">
        <f t="shared" si="8"/>
        <v>21</v>
      </c>
      <c r="AJ24" s="1824">
        <v>1</v>
      </c>
      <c r="AK24" s="1822">
        <v>0</v>
      </c>
      <c r="AL24" s="1822">
        <v>0</v>
      </c>
      <c r="AM24" s="1822">
        <v>0</v>
      </c>
      <c r="AN24" s="1825">
        <v>0</v>
      </c>
      <c r="AO24" s="1822">
        <v>0</v>
      </c>
      <c r="AP24" s="1822">
        <v>0</v>
      </c>
      <c r="AQ24" s="1823">
        <v>0</v>
      </c>
      <c r="AR24" s="1775">
        <f t="shared" si="9"/>
        <v>1</v>
      </c>
    </row>
    <row r="25" spans="1:44" s="9" customFormat="1" ht="16.5" customHeight="1">
      <c r="A25" s="999"/>
      <c r="B25" s="2433" t="s">
        <v>405</v>
      </c>
      <c r="C25" s="2434"/>
      <c r="D25" s="1803">
        <v>2</v>
      </c>
      <c r="E25" s="1804">
        <v>2</v>
      </c>
      <c r="F25" s="1805">
        <v>2</v>
      </c>
      <c r="G25" s="1806">
        <f t="shared" si="11"/>
        <v>6</v>
      </c>
      <c r="H25" s="1807" t="s">
        <v>846</v>
      </c>
      <c r="I25" s="1808">
        <v>53</v>
      </c>
      <c r="J25" s="1809">
        <f t="shared" si="12"/>
        <v>53</v>
      </c>
      <c r="K25" s="1807" t="s">
        <v>846</v>
      </c>
      <c r="L25" s="1808">
        <v>65</v>
      </c>
      <c r="M25" s="1809">
        <f t="shared" si="13"/>
        <v>65</v>
      </c>
      <c r="N25" s="1807" t="s">
        <v>846</v>
      </c>
      <c r="O25" s="1808">
        <v>72</v>
      </c>
      <c r="P25" s="1809">
        <f t="shared" si="14"/>
        <v>72</v>
      </c>
      <c r="Q25" s="1810">
        <f t="shared" si="15"/>
        <v>0</v>
      </c>
      <c r="R25" s="1839">
        <v>137</v>
      </c>
      <c r="S25" s="1809">
        <f t="shared" si="16"/>
        <v>190</v>
      </c>
      <c r="T25" s="1812"/>
      <c r="U25" s="1813">
        <f>SUM(J25,M25,P25)</f>
        <v>190</v>
      </c>
      <c r="V25" s="909"/>
      <c r="W25" s="236" t="s">
        <v>383</v>
      </c>
      <c r="X25" s="1840">
        <v>1</v>
      </c>
      <c r="Y25" s="1841">
        <v>1</v>
      </c>
      <c r="Z25" s="1841">
        <v>1</v>
      </c>
      <c r="AA25" s="1841"/>
      <c r="AB25" s="1841"/>
      <c r="AC25" s="1841">
        <v>22</v>
      </c>
      <c r="AD25" s="1842">
        <v>0</v>
      </c>
      <c r="AE25" s="1841">
        <v>0</v>
      </c>
      <c r="AF25" s="1841">
        <v>1</v>
      </c>
      <c r="AG25" s="1841">
        <v>0</v>
      </c>
      <c r="AH25" s="1843">
        <v>7</v>
      </c>
      <c r="AI25" s="1844">
        <f t="shared" si="8"/>
        <v>33</v>
      </c>
      <c r="AJ25" s="1845">
        <v>4</v>
      </c>
      <c r="AK25" s="1841">
        <v>0</v>
      </c>
      <c r="AL25" s="1841">
        <v>0</v>
      </c>
      <c r="AM25" s="1840">
        <v>0</v>
      </c>
      <c r="AN25" s="1841">
        <v>0</v>
      </c>
      <c r="AO25" s="1840">
        <v>0</v>
      </c>
      <c r="AP25" s="1841">
        <v>0</v>
      </c>
      <c r="AQ25" s="1843">
        <v>0</v>
      </c>
      <c r="AR25" s="1846">
        <f t="shared" si="9"/>
        <v>4</v>
      </c>
    </row>
    <row r="26" spans="1:44" s="9" customFormat="1" ht="16.5" customHeight="1" thickBot="1">
      <c r="A26" s="234"/>
      <c r="B26" s="2413" t="s">
        <v>11</v>
      </c>
      <c r="C26" s="2414"/>
      <c r="D26" s="1826">
        <f t="shared" ref="D26:S26" si="18">SUM(D22:D25)</f>
        <v>8</v>
      </c>
      <c r="E26" s="1827">
        <f t="shared" si="18"/>
        <v>9</v>
      </c>
      <c r="F26" s="1828">
        <f t="shared" si="18"/>
        <v>8</v>
      </c>
      <c r="G26" s="1829">
        <f t="shared" si="18"/>
        <v>25</v>
      </c>
      <c r="H26" s="1830">
        <f t="shared" si="18"/>
        <v>0</v>
      </c>
      <c r="I26" s="1831">
        <f t="shared" si="18"/>
        <v>251</v>
      </c>
      <c r="J26" s="1832">
        <f t="shared" si="18"/>
        <v>251</v>
      </c>
      <c r="K26" s="1830">
        <f t="shared" si="18"/>
        <v>0</v>
      </c>
      <c r="L26" s="1831">
        <f t="shared" si="18"/>
        <v>263</v>
      </c>
      <c r="M26" s="1832">
        <f t="shared" si="18"/>
        <v>263</v>
      </c>
      <c r="N26" s="1830">
        <f t="shared" si="18"/>
        <v>0</v>
      </c>
      <c r="O26" s="1831">
        <f t="shared" si="18"/>
        <v>244</v>
      </c>
      <c r="P26" s="1832">
        <f t="shared" si="18"/>
        <v>244</v>
      </c>
      <c r="Q26" s="1830">
        <f t="shared" si="18"/>
        <v>0</v>
      </c>
      <c r="R26" s="1847">
        <f>SUM(R22:R25)</f>
        <v>137</v>
      </c>
      <c r="S26" s="1832">
        <f t="shared" si="18"/>
        <v>758</v>
      </c>
      <c r="T26" s="1834">
        <f t="shared" ref="T26" si="19">SUM(T24:T25)</f>
        <v>0</v>
      </c>
      <c r="U26" s="1835">
        <f>SUM(U22:U25)</f>
        <v>758</v>
      </c>
      <c r="V26" s="909"/>
      <c r="W26" s="1035" t="s">
        <v>402</v>
      </c>
      <c r="X26" s="1785">
        <f t="shared" ref="X26:AH26" si="20">SUM(X20:X25)</f>
        <v>1</v>
      </c>
      <c r="Y26" s="1786">
        <f t="shared" si="20"/>
        <v>3</v>
      </c>
      <c r="Z26" s="1786">
        <f t="shared" si="20"/>
        <v>3</v>
      </c>
      <c r="AA26" s="1786">
        <f t="shared" si="20"/>
        <v>1</v>
      </c>
      <c r="AB26" s="1786">
        <f t="shared" si="20"/>
        <v>0</v>
      </c>
      <c r="AC26" s="1786">
        <f t="shared" si="20"/>
        <v>75</v>
      </c>
      <c r="AD26" s="1848">
        <f t="shared" si="20"/>
        <v>0</v>
      </c>
      <c r="AE26" s="1786">
        <f t="shared" si="20"/>
        <v>1</v>
      </c>
      <c r="AF26" s="1786">
        <f t="shared" si="20"/>
        <v>2</v>
      </c>
      <c r="AG26" s="1786">
        <f t="shared" si="20"/>
        <v>0</v>
      </c>
      <c r="AH26" s="1787">
        <f t="shared" si="20"/>
        <v>34</v>
      </c>
      <c r="AI26" s="1787">
        <f>SUM(X26:AH26)</f>
        <v>120</v>
      </c>
      <c r="AJ26" s="1785">
        <f t="shared" ref="AJ26:AQ26" si="21">SUM(AJ20:AJ25)</f>
        <v>14</v>
      </c>
      <c r="AK26" s="1786">
        <f t="shared" si="21"/>
        <v>0</v>
      </c>
      <c r="AL26" s="1786">
        <f t="shared" si="21"/>
        <v>0</v>
      </c>
      <c r="AM26" s="1786">
        <f t="shared" si="21"/>
        <v>0</v>
      </c>
      <c r="AN26" s="1786">
        <f t="shared" si="21"/>
        <v>1</v>
      </c>
      <c r="AO26" s="1786">
        <f t="shared" si="21"/>
        <v>0</v>
      </c>
      <c r="AP26" s="1786">
        <f t="shared" si="21"/>
        <v>0</v>
      </c>
      <c r="AQ26" s="1787">
        <f t="shared" si="21"/>
        <v>11</v>
      </c>
      <c r="AR26" s="1849">
        <f t="shared" si="9"/>
        <v>26</v>
      </c>
    </row>
    <row r="27" spans="1:44" s="9" customFormat="1" ht="16.5" customHeight="1">
      <c r="A27" s="999" t="s">
        <v>406</v>
      </c>
      <c r="B27" s="2429" t="s">
        <v>52</v>
      </c>
      <c r="C27" s="2430"/>
      <c r="D27" s="1803">
        <v>4</v>
      </c>
      <c r="E27" s="1804">
        <v>4</v>
      </c>
      <c r="F27" s="1805">
        <v>4</v>
      </c>
      <c r="G27" s="1806">
        <f>SUM(D27:F27)</f>
        <v>12</v>
      </c>
      <c r="H27" s="1807">
        <v>62</v>
      </c>
      <c r="I27" s="1808">
        <v>44</v>
      </c>
      <c r="J27" s="1809">
        <f>SUM(H27:I27)</f>
        <v>106</v>
      </c>
      <c r="K27" s="1807">
        <v>65</v>
      </c>
      <c r="L27" s="1808">
        <v>34</v>
      </c>
      <c r="M27" s="1809">
        <f t="shared" ref="M27:M28" si="22">SUM(K27:L27)</f>
        <v>99</v>
      </c>
      <c r="N27" s="1807">
        <v>55</v>
      </c>
      <c r="O27" s="1808">
        <v>41</v>
      </c>
      <c r="P27" s="1809">
        <f t="shared" ref="P27:P28" si="23">SUM(N27:O27)</f>
        <v>96</v>
      </c>
      <c r="Q27" s="1810">
        <f t="shared" ref="Q27:Q28" si="24">SUM(H27,K27,N27)</f>
        <v>182</v>
      </c>
      <c r="R27" s="1811"/>
      <c r="S27" s="1809">
        <f>SUM(I27,L27,O27)</f>
        <v>119</v>
      </c>
      <c r="T27" s="1812"/>
      <c r="U27" s="1813">
        <f>SUM(J27,M27,P27)</f>
        <v>301</v>
      </c>
      <c r="V27" s="909"/>
      <c r="W27" s="1033" t="s">
        <v>404</v>
      </c>
      <c r="X27" s="1821"/>
      <c r="Y27" s="1822"/>
      <c r="Z27" s="1822"/>
      <c r="AA27" s="1822"/>
      <c r="AB27" s="1822"/>
      <c r="AC27" s="1822"/>
      <c r="AD27" s="1850"/>
      <c r="AE27" s="1822"/>
      <c r="AF27" s="1822"/>
      <c r="AG27" s="1822"/>
      <c r="AH27" s="1823"/>
      <c r="AI27" s="1772"/>
      <c r="AJ27" s="1821"/>
      <c r="AK27" s="1822"/>
      <c r="AL27" s="1822"/>
      <c r="AM27" s="1822"/>
      <c r="AN27" s="1822"/>
      <c r="AO27" s="1822"/>
      <c r="AP27" s="1822"/>
      <c r="AQ27" s="1823"/>
      <c r="AR27" s="1775"/>
    </row>
    <row r="28" spans="1:44" s="9" customFormat="1" ht="16.5" customHeight="1">
      <c r="A28" s="999"/>
      <c r="B28" s="2433" t="s">
        <v>53</v>
      </c>
      <c r="C28" s="2434"/>
      <c r="D28" s="1851">
        <v>4</v>
      </c>
      <c r="E28" s="1852">
        <v>5</v>
      </c>
      <c r="F28" s="1853">
        <v>4</v>
      </c>
      <c r="G28" s="204">
        <f>SUM(D28:F28)</f>
        <v>13</v>
      </c>
      <c r="H28" s="1854">
        <v>65</v>
      </c>
      <c r="I28" s="1855">
        <v>63</v>
      </c>
      <c r="J28" s="1856">
        <f>SUM(H28:I28)</f>
        <v>128</v>
      </c>
      <c r="K28" s="1854">
        <v>82</v>
      </c>
      <c r="L28" s="1855">
        <v>72</v>
      </c>
      <c r="M28" s="1857">
        <f t="shared" si="22"/>
        <v>154</v>
      </c>
      <c r="N28" s="1854">
        <v>63</v>
      </c>
      <c r="O28" s="1855">
        <v>51</v>
      </c>
      <c r="P28" s="1857">
        <f t="shared" si="23"/>
        <v>114</v>
      </c>
      <c r="Q28" s="1858">
        <f t="shared" si="24"/>
        <v>210</v>
      </c>
      <c r="R28" s="1859"/>
      <c r="S28" s="1857">
        <f t="shared" ref="S28" si="25">SUM(I28,L28,O28)</f>
        <v>186</v>
      </c>
      <c r="T28" s="1860"/>
      <c r="U28" s="1861">
        <f>SUM(J28,M28,P28)</f>
        <v>396</v>
      </c>
      <c r="V28" s="909"/>
      <c r="W28" s="1034" t="s">
        <v>375</v>
      </c>
      <c r="X28" s="1821">
        <v>1</v>
      </c>
      <c r="Y28" s="1822">
        <v>0</v>
      </c>
      <c r="Z28" s="1822">
        <v>1</v>
      </c>
      <c r="AA28" s="1822">
        <v>1</v>
      </c>
      <c r="AB28" s="1822">
        <v>0</v>
      </c>
      <c r="AC28" s="1822">
        <v>31</v>
      </c>
      <c r="AD28" s="1822">
        <v>0</v>
      </c>
      <c r="AE28" s="1822">
        <v>1</v>
      </c>
      <c r="AF28" s="1822">
        <v>1</v>
      </c>
      <c r="AG28" s="1822">
        <v>0</v>
      </c>
      <c r="AH28" s="1823">
        <v>13</v>
      </c>
      <c r="AI28" s="1772">
        <f t="shared" ref="AI28:AI37" si="26">SUM(X28:AH28)</f>
        <v>49</v>
      </c>
      <c r="AJ28" s="1821">
        <v>9</v>
      </c>
      <c r="AK28" s="1822">
        <v>2</v>
      </c>
      <c r="AL28" s="1822">
        <v>3</v>
      </c>
      <c r="AM28" s="1822">
        <v>0</v>
      </c>
      <c r="AN28" s="1822">
        <v>0</v>
      </c>
      <c r="AO28" s="1822">
        <v>0</v>
      </c>
      <c r="AP28" s="1822">
        <v>2</v>
      </c>
      <c r="AQ28" s="1823">
        <v>3</v>
      </c>
      <c r="AR28" s="1775">
        <f t="shared" ref="AR28:AR37" si="27">SUM(AJ28:AQ28)</f>
        <v>19</v>
      </c>
    </row>
    <row r="29" spans="1:44" s="9" customFormat="1" ht="16.5" customHeight="1">
      <c r="A29" s="234"/>
      <c r="B29" s="2413" t="s">
        <v>11</v>
      </c>
      <c r="C29" s="2414"/>
      <c r="D29" s="1862">
        <f>SUM(D27:D28)</f>
        <v>8</v>
      </c>
      <c r="E29" s="1863">
        <f t="shared" ref="E29" si="28">SUM(E27:E28)</f>
        <v>9</v>
      </c>
      <c r="F29" s="1863">
        <f>SUM(F27:F28)</f>
        <v>8</v>
      </c>
      <c r="G29" s="1864">
        <f>SUM(G27:G28)</f>
        <v>25</v>
      </c>
      <c r="H29" s="1865">
        <f t="shared" ref="H29:T29" si="29">SUM(H27:H28)</f>
        <v>127</v>
      </c>
      <c r="I29" s="1866">
        <f t="shared" si="29"/>
        <v>107</v>
      </c>
      <c r="J29" s="1798">
        <f>SUM(J27:J28)</f>
        <v>234</v>
      </c>
      <c r="K29" s="1865">
        <f t="shared" si="29"/>
        <v>147</v>
      </c>
      <c r="L29" s="1866">
        <f t="shared" si="29"/>
        <v>106</v>
      </c>
      <c r="M29" s="1798">
        <f>SUM(M27:M28)</f>
        <v>253</v>
      </c>
      <c r="N29" s="1865">
        <f t="shared" si="29"/>
        <v>118</v>
      </c>
      <c r="O29" s="1866">
        <f t="shared" si="29"/>
        <v>92</v>
      </c>
      <c r="P29" s="1798">
        <f>SUM(P27:P28)</f>
        <v>210</v>
      </c>
      <c r="Q29" s="1799">
        <f>SUM(Q27:Q28)</f>
        <v>392</v>
      </c>
      <c r="R29" s="1800">
        <f t="shared" si="29"/>
        <v>0</v>
      </c>
      <c r="S29" s="1798">
        <f>SUM(S27:S28)</f>
        <v>305</v>
      </c>
      <c r="T29" s="1801">
        <f t="shared" si="29"/>
        <v>0</v>
      </c>
      <c r="U29" s="1802">
        <f>SUM(U27:U28)</f>
        <v>697</v>
      </c>
      <c r="V29" s="909"/>
      <c r="W29" s="1034" t="s">
        <v>374</v>
      </c>
      <c r="X29" s="1821">
        <v>1</v>
      </c>
      <c r="Y29" s="1822">
        <v>0</v>
      </c>
      <c r="Z29" s="1822">
        <v>1</v>
      </c>
      <c r="AA29" s="1822">
        <v>0</v>
      </c>
      <c r="AB29" s="1822">
        <v>0</v>
      </c>
      <c r="AC29" s="1822">
        <v>51</v>
      </c>
      <c r="AD29" s="1822">
        <v>0</v>
      </c>
      <c r="AE29" s="1822">
        <v>3</v>
      </c>
      <c r="AF29" s="1822">
        <v>0</v>
      </c>
      <c r="AG29" s="1822">
        <v>0</v>
      </c>
      <c r="AH29" s="1823">
        <v>16</v>
      </c>
      <c r="AI29" s="1772">
        <f t="shared" si="26"/>
        <v>72</v>
      </c>
      <c r="AJ29" s="1821">
        <v>11</v>
      </c>
      <c r="AK29" s="1822">
        <v>1</v>
      </c>
      <c r="AL29" s="1822">
        <v>0</v>
      </c>
      <c r="AM29" s="1822">
        <v>2</v>
      </c>
      <c r="AN29" s="1822">
        <v>0</v>
      </c>
      <c r="AO29" s="1822">
        <v>0</v>
      </c>
      <c r="AP29" s="1822">
        <v>0</v>
      </c>
      <c r="AQ29" s="1823">
        <v>1</v>
      </c>
      <c r="AR29" s="1775">
        <f t="shared" si="27"/>
        <v>15</v>
      </c>
    </row>
    <row r="30" spans="1:44" s="9" customFormat="1" ht="16.5" customHeight="1">
      <c r="A30" s="969" t="s">
        <v>407</v>
      </c>
      <c r="B30" s="2437" t="s">
        <v>839</v>
      </c>
      <c r="C30" s="2438"/>
      <c r="D30" s="1867">
        <v>1</v>
      </c>
      <c r="E30" s="1807">
        <v>0</v>
      </c>
      <c r="F30" s="1808">
        <v>0</v>
      </c>
      <c r="G30" s="1806">
        <f t="shared" ref="G30:G40" si="30">SUM(D30:F30)</f>
        <v>1</v>
      </c>
      <c r="H30" s="1807">
        <v>38</v>
      </c>
      <c r="I30" s="1808">
        <v>0</v>
      </c>
      <c r="J30" s="1868">
        <f t="shared" ref="J30:J32" si="31">SUM(H30:I30)</f>
        <v>38</v>
      </c>
      <c r="K30" s="1807">
        <v>0</v>
      </c>
      <c r="L30" s="1808">
        <v>0</v>
      </c>
      <c r="M30" s="1809">
        <f t="shared" ref="M30:M40" si="32">SUM(K30:L30)</f>
        <v>0</v>
      </c>
      <c r="N30" s="1807">
        <v>0</v>
      </c>
      <c r="O30" s="1808">
        <v>0</v>
      </c>
      <c r="P30" s="1809">
        <f t="shared" ref="P30:P40" si="33">SUM(N30:O30)</f>
        <v>0</v>
      </c>
      <c r="Q30" s="1810">
        <f>SUM(H30,K30,N30)</f>
        <v>38</v>
      </c>
      <c r="R30" s="1811"/>
      <c r="S30" s="1809">
        <f t="shared" ref="S30:S38" si="34">SUM(I30,L30,O30)</f>
        <v>0</v>
      </c>
      <c r="T30" s="1812"/>
      <c r="U30" s="1813">
        <f t="shared" ref="U30:U38" si="35">SUM(J30,M30,P30)</f>
        <v>38</v>
      </c>
      <c r="V30" s="909"/>
      <c r="W30" s="1034" t="s">
        <v>400</v>
      </c>
      <c r="X30" s="1821">
        <v>1</v>
      </c>
      <c r="Y30" s="1822">
        <v>0</v>
      </c>
      <c r="Z30" s="1822">
        <v>2</v>
      </c>
      <c r="AA30" s="1822">
        <v>0</v>
      </c>
      <c r="AB30" s="1822">
        <v>0</v>
      </c>
      <c r="AC30" s="1822">
        <v>60</v>
      </c>
      <c r="AD30" s="1869">
        <v>3</v>
      </c>
      <c r="AE30" s="1822">
        <v>2</v>
      </c>
      <c r="AF30" s="1822">
        <v>0</v>
      </c>
      <c r="AG30" s="1822">
        <v>0</v>
      </c>
      <c r="AH30" s="1823">
        <v>2</v>
      </c>
      <c r="AI30" s="1772">
        <f t="shared" si="26"/>
        <v>70</v>
      </c>
      <c r="AJ30" s="1821">
        <v>8</v>
      </c>
      <c r="AK30" s="1822">
        <v>0</v>
      </c>
      <c r="AL30" s="1822">
        <v>0</v>
      </c>
      <c r="AM30" s="1822">
        <v>0</v>
      </c>
      <c r="AN30" s="1822">
        <v>0</v>
      </c>
      <c r="AO30" s="1822">
        <v>0</v>
      </c>
      <c r="AP30" s="1822">
        <v>0</v>
      </c>
      <c r="AQ30" s="1823">
        <v>2</v>
      </c>
      <c r="AR30" s="1775">
        <f t="shared" si="27"/>
        <v>10</v>
      </c>
    </row>
    <row r="31" spans="1:44" s="9" customFormat="1" ht="16.5" customHeight="1">
      <c r="A31" s="969"/>
      <c r="B31" s="2409" t="s">
        <v>840</v>
      </c>
      <c r="C31" s="2410"/>
      <c r="D31" s="1803">
        <v>1</v>
      </c>
      <c r="E31" s="1807">
        <v>0</v>
      </c>
      <c r="F31" s="1808">
        <v>0</v>
      </c>
      <c r="G31" s="1806">
        <f t="shared" si="30"/>
        <v>1</v>
      </c>
      <c r="H31" s="1807">
        <v>38</v>
      </c>
      <c r="I31" s="1808">
        <v>3</v>
      </c>
      <c r="J31" s="1809">
        <f t="shared" si="31"/>
        <v>41</v>
      </c>
      <c r="K31" s="1807">
        <v>0</v>
      </c>
      <c r="L31" s="1808">
        <v>0</v>
      </c>
      <c r="M31" s="1809">
        <f t="shared" si="32"/>
        <v>0</v>
      </c>
      <c r="N31" s="1807">
        <v>0</v>
      </c>
      <c r="O31" s="1808">
        <v>0</v>
      </c>
      <c r="P31" s="1809">
        <f>SUM(N31:O31)</f>
        <v>0</v>
      </c>
      <c r="Q31" s="1810">
        <f>SUM(H31,K31,N31)</f>
        <v>38</v>
      </c>
      <c r="R31" s="1811"/>
      <c r="S31" s="1809">
        <f t="shared" si="34"/>
        <v>3</v>
      </c>
      <c r="T31" s="1812"/>
      <c r="U31" s="1813">
        <f t="shared" si="35"/>
        <v>41</v>
      </c>
      <c r="V31" s="909"/>
      <c r="W31" s="1034" t="s">
        <v>406</v>
      </c>
      <c r="X31" s="1821">
        <v>1</v>
      </c>
      <c r="Y31" s="1822">
        <v>0</v>
      </c>
      <c r="Z31" s="1822">
        <v>1</v>
      </c>
      <c r="AA31" s="1822">
        <v>0</v>
      </c>
      <c r="AB31" s="1822">
        <v>0</v>
      </c>
      <c r="AC31" s="1822">
        <v>38</v>
      </c>
      <c r="AD31" s="1822">
        <v>0</v>
      </c>
      <c r="AE31" s="1822">
        <v>1</v>
      </c>
      <c r="AF31" s="1822">
        <v>0</v>
      </c>
      <c r="AG31" s="1822">
        <v>0</v>
      </c>
      <c r="AH31" s="1823">
        <v>13</v>
      </c>
      <c r="AI31" s="1772">
        <f t="shared" si="26"/>
        <v>54</v>
      </c>
      <c r="AJ31" s="1821">
        <v>6</v>
      </c>
      <c r="AK31" s="1822">
        <v>1</v>
      </c>
      <c r="AL31" s="1822">
        <v>1</v>
      </c>
      <c r="AM31" s="1822">
        <v>2</v>
      </c>
      <c r="AN31" s="1822">
        <v>0</v>
      </c>
      <c r="AO31" s="1822">
        <v>0</v>
      </c>
      <c r="AP31" s="1822">
        <v>0</v>
      </c>
      <c r="AQ31" s="1823">
        <v>1</v>
      </c>
      <c r="AR31" s="1775">
        <f t="shared" si="27"/>
        <v>11</v>
      </c>
    </row>
    <row r="32" spans="1:44" s="9" customFormat="1" ht="16.5" customHeight="1">
      <c r="A32" s="969"/>
      <c r="B32" s="2409" t="s">
        <v>841</v>
      </c>
      <c r="C32" s="2410"/>
      <c r="D32" s="1803">
        <v>2</v>
      </c>
      <c r="E32" s="1807">
        <v>0</v>
      </c>
      <c r="F32" s="1808">
        <v>0</v>
      </c>
      <c r="G32" s="1806">
        <f t="shared" si="30"/>
        <v>2</v>
      </c>
      <c r="H32" s="1807">
        <v>55</v>
      </c>
      <c r="I32" s="1808">
        <v>1</v>
      </c>
      <c r="J32" s="1809">
        <f t="shared" si="31"/>
        <v>56</v>
      </c>
      <c r="K32" s="1807">
        <v>0</v>
      </c>
      <c r="L32" s="1808">
        <v>0</v>
      </c>
      <c r="M32" s="1809">
        <f t="shared" si="32"/>
        <v>0</v>
      </c>
      <c r="N32" s="1807">
        <v>0</v>
      </c>
      <c r="O32" s="1808">
        <v>0</v>
      </c>
      <c r="P32" s="1809">
        <f t="shared" si="33"/>
        <v>0</v>
      </c>
      <c r="Q32" s="1810">
        <f t="shared" ref="Q32:Q38" si="36">SUM(H32,K32,N32)</f>
        <v>55</v>
      </c>
      <c r="R32" s="1811"/>
      <c r="S32" s="1809">
        <f t="shared" si="34"/>
        <v>1</v>
      </c>
      <c r="T32" s="1812"/>
      <c r="U32" s="1813">
        <f t="shared" si="35"/>
        <v>56</v>
      </c>
      <c r="V32" s="909"/>
      <c r="W32" s="1034" t="s">
        <v>407</v>
      </c>
      <c r="X32" s="1821">
        <v>1</v>
      </c>
      <c r="Y32" s="1822">
        <v>0</v>
      </c>
      <c r="Z32" s="1822">
        <v>1</v>
      </c>
      <c r="AA32" s="1822">
        <v>0</v>
      </c>
      <c r="AB32" s="1822">
        <v>0</v>
      </c>
      <c r="AC32" s="1822">
        <v>38</v>
      </c>
      <c r="AD32" s="1869">
        <v>3</v>
      </c>
      <c r="AE32" s="1822">
        <v>1</v>
      </c>
      <c r="AF32" s="1822">
        <v>0</v>
      </c>
      <c r="AG32" s="1822">
        <v>0</v>
      </c>
      <c r="AH32" s="1823">
        <v>4</v>
      </c>
      <c r="AI32" s="1772">
        <f t="shared" si="26"/>
        <v>48</v>
      </c>
      <c r="AJ32" s="1821">
        <v>7</v>
      </c>
      <c r="AK32" s="1822">
        <v>0</v>
      </c>
      <c r="AL32" s="1822">
        <v>2</v>
      </c>
      <c r="AM32" s="1822">
        <v>0</v>
      </c>
      <c r="AN32" s="1822">
        <v>0</v>
      </c>
      <c r="AO32" s="1822">
        <v>0</v>
      </c>
      <c r="AP32" s="1822">
        <v>0</v>
      </c>
      <c r="AQ32" s="1823">
        <v>0</v>
      </c>
      <c r="AR32" s="1775">
        <f t="shared" si="27"/>
        <v>9</v>
      </c>
    </row>
    <row r="33" spans="1:44" s="9" customFormat="1" ht="16.5" customHeight="1">
      <c r="A33" s="969"/>
      <c r="B33" s="2411" t="s">
        <v>842</v>
      </c>
      <c r="C33" s="2412"/>
      <c r="D33" s="1803">
        <v>2</v>
      </c>
      <c r="E33" s="1807">
        <v>0</v>
      </c>
      <c r="F33" s="1808">
        <v>0</v>
      </c>
      <c r="G33" s="1806">
        <f t="shared" si="30"/>
        <v>2</v>
      </c>
      <c r="H33" s="1807">
        <v>35</v>
      </c>
      <c r="I33" s="1808">
        <v>21</v>
      </c>
      <c r="J33" s="1809">
        <f>SUM(H33:I33)</f>
        <v>56</v>
      </c>
      <c r="K33" s="1807">
        <v>0</v>
      </c>
      <c r="L33" s="1808">
        <v>0</v>
      </c>
      <c r="M33" s="1809">
        <f t="shared" si="32"/>
        <v>0</v>
      </c>
      <c r="N33" s="1807">
        <v>0</v>
      </c>
      <c r="O33" s="1808">
        <v>0</v>
      </c>
      <c r="P33" s="1809">
        <f t="shared" si="33"/>
        <v>0</v>
      </c>
      <c r="Q33" s="1810">
        <f t="shared" si="36"/>
        <v>35</v>
      </c>
      <c r="R33" s="1811"/>
      <c r="S33" s="1809">
        <f t="shared" si="34"/>
        <v>21</v>
      </c>
      <c r="T33" s="1812"/>
      <c r="U33" s="1813">
        <f t="shared" si="35"/>
        <v>56</v>
      </c>
      <c r="V33" s="909"/>
      <c r="W33" s="1034" t="s">
        <v>408</v>
      </c>
      <c r="X33" s="1821">
        <v>1</v>
      </c>
      <c r="Y33" s="1822">
        <v>0</v>
      </c>
      <c r="Z33" s="1822">
        <v>1</v>
      </c>
      <c r="AA33" s="1822">
        <v>0</v>
      </c>
      <c r="AB33" s="1822">
        <v>0</v>
      </c>
      <c r="AC33" s="1822">
        <v>31</v>
      </c>
      <c r="AD33" s="1869">
        <v>2</v>
      </c>
      <c r="AE33" s="1822">
        <v>1</v>
      </c>
      <c r="AF33" s="1822">
        <v>0</v>
      </c>
      <c r="AG33" s="1822">
        <v>0</v>
      </c>
      <c r="AH33" s="1823">
        <v>1</v>
      </c>
      <c r="AI33" s="1772">
        <f t="shared" si="26"/>
        <v>37</v>
      </c>
      <c r="AJ33" s="1821">
        <v>6</v>
      </c>
      <c r="AK33" s="1822">
        <v>0</v>
      </c>
      <c r="AL33" s="1822">
        <v>5</v>
      </c>
      <c r="AM33" s="1822">
        <v>0</v>
      </c>
      <c r="AN33" s="1822">
        <v>0</v>
      </c>
      <c r="AO33" s="1822">
        <v>0</v>
      </c>
      <c r="AP33" s="1822">
        <v>0</v>
      </c>
      <c r="AQ33" s="1823">
        <v>0</v>
      </c>
      <c r="AR33" s="1775">
        <f t="shared" si="27"/>
        <v>11</v>
      </c>
    </row>
    <row r="34" spans="1:44" s="9" customFormat="1" ht="16.5" customHeight="1">
      <c r="A34" s="969"/>
      <c r="B34" s="2411" t="s">
        <v>354</v>
      </c>
      <c r="C34" s="2412"/>
      <c r="D34" s="1807">
        <v>0</v>
      </c>
      <c r="E34" s="1804">
        <v>1</v>
      </c>
      <c r="F34" s="1805">
        <v>1</v>
      </c>
      <c r="G34" s="1806">
        <f t="shared" si="30"/>
        <v>2</v>
      </c>
      <c r="H34" s="1807">
        <v>0</v>
      </c>
      <c r="I34" s="1808">
        <v>0</v>
      </c>
      <c r="J34" s="1809">
        <f t="shared" ref="J34:J37" si="37">SUM(H34:I34)</f>
        <v>0</v>
      </c>
      <c r="K34" s="1807">
        <v>37</v>
      </c>
      <c r="L34" s="1808">
        <v>1</v>
      </c>
      <c r="M34" s="1809">
        <f t="shared" si="32"/>
        <v>38</v>
      </c>
      <c r="N34" s="1807">
        <v>27</v>
      </c>
      <c r="O34" s="1808">
        <v>0</v>
      </c>
      <c r="P34" s="1809">
        <f t="shared" si="33"/>
        <v>27</v>
      </c>
      <c r="Q34" s="1810">
        <f t="shared" si="36"/>
        <v>64</v>
      </c>
      <c r="R34" s="1811"/>
      <c r="S34" s="1809">
        <f t="shared" si="34"/>
        <v>1</v>
      </c>
      <c r="T34" s="1812"/>
      <c r="U34" s="1813">
        <f t="shared" si="35"/>
        <v>65</v>
      </c>
      <c r="V34" s="909"/>
      <c r="W34" s="1034" t="s">
        <v>379</v>
      </c>
      <c r="X34" s="1821">
        <v>1</v>
      </c>
      <c r="Y34" s="1822">
        <v>0</v>
      </c>
      <c r="Z34" s="1822">
        <v>1</v>
      </c>
      <c r="AA34" s="1822">
        <v>0</v>
      </c>
      <c r="AB34" s="1822">
        <v>0</v>
      </c>
      <c r="AC34" s="152">
        <v>30</v>
      </c>
      <c r="AD34" s="1822">
        <v>0</v>
      </c>
      <c r="AE34" s="1822">
        <v>0</v>
      </c>
      <c r="AF34" s="1822">
        <v>0</v>
      </c>
      <c r="AG34" s="1822">
        <v>0</v>
      </c>
      <c r="AH34" s="1823">
        <v>11</v>
      </c>
      <c r="AI34" s="1772">
        <f t="shared" si="26"/>
        <v>43</v>
      </c>
      <c r="AJ34" s="1821">
        <v>9</v>
      </c>
      <c r="AK34" s="1822">
        <v>0</v>
      </c>
      <c r="AL34" s="1822">
        <v>0</v>
      </c>
      <c r="AM34" s="1822">
        <v>0</v>
      </c>
      <c r="AN34" s="1822">
        <v>0</v>
      </c>
      <c r="AO34" s="1822">
        <v>0</v>
      </c>
      <c r="AP34" s="1822">
        <v>0</v>
      </c>
      <c r="AQ34" s="1823">
        <v>15</v>
      </c>
      <c r="AR34" s="1775">
        <f t="shared" si="27"/>
        <v>24</v>
      </c>
    </row>
    <row r="35" spans="1:44" s="9" customFormat="1" ht="16.5" customHeight="1">
      <c r="A35" s="969"/>
      <c r="B35" s="2411" t="s">
        <v>826</v>
      </c>
      <c r="C35" s="2412"/>
      <c r="D35" s="1807">
        <v>0</v>
      </c>
      <c r="E35" s="1804">
        <v>1</v>
      </c>
      <c r="F35" s="1805">
        <v>1</v>
      </c>
      <c r="G35" s="1806">
        <f t="shared" si="30"/>
        <v>2</v>
      </c>
      <c r="H35" s="1807">
        <v>0</v>
      </c>
      <c r="I35" s="1808">
        <v>0</v>
      </c>
      <c r="J35" s="1809">
        <f t="shared" si="37"/>
        <v>0</v>
      </c>
      <c r="K35" s="1807">
        <v>30</v>
      </c>
      <c r="L35" s="1808">
        <v>0</v>
      </c>
      <c r="M35" s="1809">
        <f t="shared" si="32"/>
        <v>30</v>
      </c>
      <c r="N35" s="1807">
        <v>32</v>
      </c>
      <c r="O35" s="1808">
        <v>0</v>
      </c>
      <c r="P35" s="1809">
        <f t="shared" si="33"/>
        <v>32</v>
      </c>
      <c r="Q35" s="1810">
        <f t="shared" si="36"/>
        <v>62</v>
      </c>
      <c r="R35" s="1811"/>
      <c r="S35" s="1809">
        <f t="shared" si="34"/>
        <v>0</v>
      </c>
      <c r="T35" s="1812"/>
      <c r="U35" s="1813">
        <f t="shared" si="35"/>
        <v>62</v>
      </c>
      <c r="V35" s="909"/>
      <c r="W35" s="1034" t="s">
        <v>381</v>
      </c>
      <c r="X35" s="1821">
        <v>1</v>
      </c>
      <c r="Y35" s="1822">
        <v>0</v>
      </c>
      <c r="Z35" s="1822">
        <v>1</v>
      </c>
      <c r="AA35" s="1822">
        <v>1</v>
      </c>
      <c r="AB35" s="1822">
        <v>0</v>
      </c>
      <c r="AC35" s="1822">
        <v>18</v>
      </c>
      <c r="AD35" s="1822">
        <v>0</v>
      </c>
      <c r="AE35" s="1822">
        <v>1</v>
      </c>
      <c r="AF35" s="1822">
        <v>0</v>
      </c>
      <c r="AG35" s="1822">
        <v>0</v>
      </c>
      <c r="AH35" s="1823">
        <v>6</v>
      </c>
      <c r="AI35" s="1772">
        <f t="shared" si="26"/>
        <v>28</v>
      </c>
      <c r="AJ35" s="1821">
        <v>4</v>
      </c>
      <c r="AK35" s="1822">
        <v>0</v>
      </c>
      <c r="AL35" s="1822">
        <v>0</v>
      </c>
      <c r="AM35" s="1822">
        <v>0</v>
      </c>
      <c r="AN35" s="1822">
        <v>0</v>
      </c>
      <c r="AO35" s="1822">
        <v>0</v>
      </c>
      <c r="AP35" s="1822">
        <v>0</v>
      </c>
      <c r="AQ35" s="1823">
        <v>0</v>
      </c>
      <c r="AR35" s="1775">
        <f t="shared" si="27"/>
        <v>4</v>
      </c>
    </row>
    <row r="36" spans="1:44" s="9" customFormat="1" ht="16.5" customHeight="1">
      <c r="A36" s="969"/>
      <c r="B36" s="2411" t="s">
        <v>843</v>
      </c>
      <c r="C36" s="2412"/>
      <c r="D36" s="1807">
        <v>0</v>
      </c>
      <c r="E36" s="2421">
        <v>1</v>
      </c>
      <c r="F36" s="2422">
        <v>1</v>
      </c>
      <c r="G36" s="2423">
        <f>SUM(E36:F37)</f>
        <v>2</v>
      </c>
      <c r="H36" s="1807">
        <v>0</v>
      </c>
      <c r="I36" s="1808">
        <v>0</v>
      </c>
      <c r="J36" s="1809">
        <f t="shared" si="37"/>
        <v>0</v>
      </c>
      <c r="K36" s="1807">
        <v>25</v>
      </c>
      <c r="L36" s="1808">
        <v>2</v>
      </c>
      <c r="M36" s="1809">
        <f t="shared" si="32"/>
        <v>27</v>
      </c>
      <c r="N36" s="1807">
        <v>21</v>
      </c>
      <c r="O36" s="1808">
        <v>2</v>
      </c>
      <c r="P36" s="1809">
        <f t="shared" si="33"/>
        <v>23</v>
      </c>
      <c r="Q36" s="1810">
        <f t="shared" si="36"/>
        <v>46</v>
      </c>
      <c r="R36" s="1811"/>
      <c r="S36" s="1809">
        <f t="shared" si="34"/>
        <v>4</v>
      </c>
      <c r="T36" s="1812"/>
      <c r="U36" s="1813">
        <f t="shared" si="35"/>
        <v>50</v>
      </c>
      <c r="V36" s="909"/>
      <c r="W36" s="236" t="s">
        <v>383</v>
      </c>
      <c r="X36" s="1840">
        <v>0</v>
      </c>
      <c r="Y36" s="1841">
        <v>0</v>
      </c>
      <c r="Z36" s="1841">
        <v>1</v>
      </c>
      <c r="AA36" s="1841">
        <v>0</v>
      </c>
      <c r="AB36" s="1841">
        <v>0</v>
      </c>
      <c r="AC36" s="1841">
        <v>35</v>
      </c>
      <c r="AD36" s="1841">
        <v>0</v>
      </c>
      <c r="AE36" s="1841">
        <v>1</v>
      </c>
      <c r="AF36" s="1841">
        <v>0</v>
      </c>
      <c r="AG36" s="1841">
        <v>0</v>
      </c>
      <c r="AH36" s="1843">
        <v>7</v>
      </c>
      <c r="AI36" s="1844">
        <f t="shared" si="26"/>
        <v>44</v>
      </c>
      <c r="AJ36" s="1840">
        <v>8</v>
      </c>
      <c r="AK36" s="1841">
        <v>1</v>
      </c>
      <c r="AL36" s="1841">
        <v>0</v>
      </c>
      <c r="AM36" s="1841">
        <v>1</v>
      </c>
      <c r="AN36" s="1841">
        <v>0</v>
      </c>
      <c r="AO36" s="1841">
        <v>0</v>
      </c>
      <c r="AP36" s="1841">
        <v>0</v>
      </c>
      <c r="AQ36" s="1843">
        <v>0</v>
      </c>
      <c r="AR36" s="1846">
        <f t="shared" si="27"/>
        <v>10</v>
      </c>
    </row>
    <row r="37" spans="1:44" s="9" customFormat="1" ht="16.5" customHeight="1" thickBot="1">
      <c r="A37" s="969"/>
      <c r="B37" s="2411" t="s">
        <v>844</v>
      </c>
      <c r="C37" s="2412"/>
      <c r="D37" s="1807">
        <v>0</v>
      </c>
      <c r="E37" s="2421"/>
      <c r="F37" s="2422"/>
      <c r="G37" s="2423"/>
      <c r="H37" s="1807">
        <v>0</v>
      </c>
      <c r="I37" s="1808">
        <v>0</v>
      </c>
      <c r="J37" s="1809">
        <f t="shared" si="37"/>
        <v>0</v>
      </c>
      <c r="K37" s="1807">
        <v>13</v>
      </c>
      <c r="L37" s="1808">
        <v>1</v>
      </c>
      <c r="M37" s="1809">
        <f t="shared" si="32"/>
        <v>14</v>
      </c>
      <c r="N37" s="1807">
        <v>14</v>
      </c>
      <c r="O37" s="1808">
        <v>0</v>
      </c>
      <c r="P37" s="1809">
        <f t="shared" si="33"/>
        <v>14</v>
      </c>
      <c r="Q37" s="1810">
        <f t="shared" si="36"/>
        <v>27</v>
      </c>
      <c r="R37" s="1811"/>
      <c r="S37" s="1809">
        <f t="shared" si="34"/>
        <v>1</v>
      </c>
      <c r="T37" s="1812"/>
      <c r="U37" s="1813">
        <f t="shared" si="35"/>
        <v>28</v>
      </c>
      <c r="V37" s="909"/>
      <c r="W37" s="1035" t="s">
        <v>410</v>
      </c>
      <c r="X37" s="1785">
        <f>SUM(X28:X36)</f>
        <v>8</v>
      </c>
      <c r="Y37" s="1786">
        <f t="shared" ref="Y37:AH37" si="38">SUM(Y28:Y36)</f>
        <v>0</v>
      </c>
      <c r="Z37" s="1786">
        <f t="shared" si="38"/>
        <v>10</v>
      </c>
      <c r="AA37" s="1786">
        <f t="shared" si="38"/>
        <v>2</v>
      </c>
      <c r="AB37" s="1786">
        <f t="shared" si="38"/>
        <v>0</v>
      </c>
      <c r="AC37" s="1786">
        <f t="shared" si="38"/>
        <v>332</v>
      </c>
      <c r="AD37" s="1848">
        <f t="shared" si="38"/>
        <v>8</v>
      </c>
      <c r="AE37" s="1786">
        <f t="shared" si="38"/>
        <v>11</v>
      </c>
      <c r="AF37" s="1786">
        <f t="shared" si="38"/>
        <v>1</v>
      </c>
      <c r="AG37" s="1786">
        <f t="shared" si="38"/>
        <v>0</v>
      </c>
      <c r="AH37" s="1787">
        <f t="shared" si="38"/>
        <v>73</v>
      </c>
      <c r="AI37" s="1787">
        <f t="shared" si="26"/>
        <v>445</v>
      </c>
      <c r="AJ37" s="1785">
        <f t="shared" ref="AJ37:AQ37" si="39">SUM(AJ28:AJ36)</f>
        <v>68</v>
      </c>
      <c r="AK37" s="1786">
        <f t="shared" si="39"/>
        <v>5</v>
      </c>
      <c r="AL37" s="1786">
        <f t="shared" si="39"/>
        <v>11</v>
      </c>
      <c r="AM37" s="1786">
        <f t="shared" si="39"/>
        <v>5</v>
      </c>
      <c r="AN37" s="1786">
        <f t="shared" si="39"/>
        <v>0</v>
      </c>
      <c r="AO37" s="1786">
        <f t="shared" si="39"/>
        <v>0</v>
      </c>
      <c r="AP37" s="1786">
        <f t="shared" si="39"/>
        <v>2</v>
      </c>
      <c r="AQ37" s="1787">
        <f t="shared" si="39"/>
        <v>22</v>
      </c>
      <c r="AR37" s="1849">
        <f t="shared" si="27"/>
        <v>113</v>
      </c>
    </row>
    <row r="38" spans="1:44" s="9" customFormat="1" ht="16.5" customHeight="1">
      <c r="A38" s="969"/>
      <c r="B38" s="2411" t="s">
        <v>409</v>
      </c>
      <c r="C38" s="2412"/>
      <c r="D38" s="1807">
        <v>0</v>
      </c>
      <c r="E38" s="2421">
        <v>2</v>
      </c>
      <c r="F38" s="2422">
        <v>3</v>
      </c>
      <c r="G38" s="2423">
        <f>SUM(E38:F39)</f>
        <v>5</v>
      </c>
      <c r="H38" s="1807">
        <v>0</v>
      </c>
      <c r="I38" s="1808">
        <v>0</v>
      </c>
      <c r="J38" s="1809">
        <f>SUM(H38:I38)</f>
        <v>0</v>
      </c>
      <c r="K38" s="1807">
        <v>40</v>
      </c>
      <c r="L38" s="1808">
        <v>1</v>
      </c>
      <c r="M38" s="1868">
        <f t="shared" si="32"/>
        <v>41</v>
      </c>
      <c r="N38" s="1807">
        <v>54</v>
      </c>
      <c r="O38" s="1808">
        <v>1</v>
      </c>
      <c r="P38" s="1809">
        <f t="shared" si="33"/>
        <v>55</v>
      </c>
      <c r="Q38" s="1810">
        <f t="shared" si="36"/>
        <v>94</v>
      </c>
      <c r="R38" s="1811">
        <f>SUM(R27:R33)</f>
        <v>0</v>
      </c>
      <c r="S38" s="1809">
        <f t="shared" si="34"/>
        <v>2</v>
      </c>
      <c r="T38" s="1870">
        <f>SUM(T27:T33)</f>
        <v>0</v>
      </c>
      <c r="U38" s="1813">
        <f t="shared" si="35"/>
        <v>96</v>
      </c>
      <c r="V38" s="909"/>
      <c r="W38" s="1033" t="s">
        <v>412</v>
      </c>
      <c r="X38" s="1871"/>
      <c r="Y38" s="1872"/>
      <c r="Z38" s="1872"/>
      <c r="AA38" s="1872"/>
      <c r="AB38" s="1872"/>
      <c r="AC38" s="1872"/>
      <c r="AD38" s="1873"/>
      <c r="AE38" s="1872"/>
      <c r="AF38" s="1872"/>
      <c r="AG38" s="1872"/>
      <c r="AH38" s="1874"/>
      <c r="AI38" s="1875"/>
      <c r="AJ38" s="1876"/>
      <c r="AK38" s="1872"/>
      <c r="AL38" s="1872"/>
      <c r="AM38" s="1872"/>
      <c r="AN38" s="1872"/>
      <c r="AO38" s="1872"/>
      <c r="AP38" s="1872"/>
      <c r="AQ38" s="1877"/>
      <c r="AR38" s="1878"/>
    </row>
    <row r="39" spans="1:44" s="9" customFormat="1" ht="16.2" customHeight="1" thickBot="1">
      <c r="A39" s="969"/>
      <c r="B39" s="2411" t="s">
        <v>411</v>
      </c>
      <c r="C39" s="2412"/>
      <c r="D39" s="1807">
        <v>0</v>
      </c>
      <c r="E39" s="2421"/>
      <c r="F39" s="2422"/>
      <c r="G39" s="2423"/>
      <c r="H39" s="1807">
        <v>0</v>
      </c>
      <c r="I39" s="1808">
        <v>0</v>
      </c>
      <c r="J39" s="1809">
        <f>SUM(H39:I39)</f>
        <v>0</v>
      </c>
      <c r="K39" s="1807">
        <v>6</v>
      </c>
      <c r="L39" s="1808">
        <v>1</v>
      </c>
      <c r="M39" s="1868">
        <f t="shared" si="32"/>
        <v>7</v>
      </c>
      <c r="N39" s="1807">
        <v>11</v>
      </c>
      <c r="O39" s="1808">
        <v>1</v>
      </c>
      <c r="P39" s="1868">
        <f t="shared" si="33"/>
        <v>12</v>
      </c>
      <c r="Q39" s="1879">
        <f>SUM(H39,K39,N39)</f>
        <v>17</v>
      </c>
      <c r="R39" s="1811"/>
      <c r="S39" s="1809">
        <f>SUM(I39,L39,O39)</f>
        <v>2</v>
      </c>
      <c r="T39" s="1812"/>
      <c r="U39" s="1813">
        <f>SUM(J39,M39,P39)</f>
        <v>19</v>
      </c>
      <c r="V39" s="910"/>
      <c r="W39" s="1035" t="s">
        <v>413</v>
      </c>
      <c r="X39" s="1880">
        <v>0</v>
      </c>
      <c r="Y39" s="1881">
        <v>0</v>
      </c>
      <c r="Z39" s="1881">
        <v>1</v>
      </c>
      <c r="AA39" s="1881">
        <v>0</v>
      </c>
      <c r="AB39" s="1881">
        <v>0</v>
      </c>
      <c r="AC39" s="1881">
        <v>1</v>
      </c>
      <c r="AD39" s="1881">
        <v>0</v>
      </c>
      <c r="AE39" s="1881">
        <v>0</v>
      </c>
      <c r="AF39" s="1881">
        <v>0</v>
      </c>
      <c r="AG39" s="1882">
        <v>0</v>
      </c>
      <c r="AH39" s="1883">
        <v>2</v>
      </c>
      <c r="AI39" s="1884">
        <f>SUM(X39:AH39)</f>
        <v>4</v>
      </c>
      <c r="AJ39" s="1885">
        <v>0</v>
      </c>
      <c r="AK39" s="1882">
        <v>0</v>
      </c>
      <c r="AL39" s="1882">
        <v>0</v>
      </c>
      <c r="AM39" s="1882">
        <v>0</v>
      </c>
      <c r="AN39" s="1882">
        <v>0</v>
      </c>
      <c r="AO39" s="1882">
        <v>0</v>
      </c>
      <c r="AP39" s="1882">
        <v>0</v>
      </c>
      <c r="AQ39" s="1886">
        <v>0</v>
      </c>
      <c r="AR39" s="1887">
        <f>SUM(AJ39:AQ39)</f>
        <v>0</v>
      </c>
    </row>
    <row r="40" spans="1:44" s="9" customFormat="1" ht="16.5" customHeight="1">
      <c r="A40" s="969"/>
      <c r="B40" s="2427" t="s">
        <v>845</v>
      </c>
      <c r="C40" s="2428"/>
      <c r="D40" s="1807">
        <v>0</v>
      </c>
      <c r="E40" s="1804">
        <v>1</v>
      </c>
      <c r="F40" s="1805">
        <v>1</v>
      </c>
      <c r="G40" s="1888">
        <f t="shared" si="30"/>
        <v>2</v>
      </c>
      <c r="H40" s="1807">
        <v>0</v>
      </c>
      <c r="I40" s="1855">
        <v>0</v>
      </c>
      <c r="J40" s="1889">
        <f>SUM(H40:I40)</f>
        <v>0</v>
      </c>
      <c r="K40" s="1807">
        <v>12</v>
      </c>
      <c r="L40" s="1808">
        <v>18</v>
      </c>
      <c r="M40" s="1889">
        <f t="shared" si="32"/>
        <v>30</v>
      </c>
      <c r="N40" s="1807">
        <v>5</v>
      </c>
      <c r="O40" s="1808">
        <v>14</v>
      </c>
      <c r="P40" s="1889">
        <f t="shared" si="33"/>
        <v>19</v>
      </c>
      <c r="Q40" s="1890">
        <f>SUM(H40,K40,N40)</f>
        <v>17</v>
      </c>
      <c r="R40" s="1891"/>
      <c r="S40" s="1889">
        <f>SUM(I40,L40,O40)</f>
        <v>32</v>
      </c>
      <c r="T40" s="1892"/>
      <c r="U40" s="1893">
        <f>SUM(J40,M40,P40)</f>
        <v>49</v>
      </c>
      <c r="V40" s="717"/>
    </row>
    <row r="41" spans="1:44" s="9" customFormat="1" ht="16.5" customHeight="1">
      <c r="A41" s="970"/>
      <c r="B41" s="2405" t="s">
        <v>11</v>
      </c>
      <c r="C41" s="2406"/>
      <c r="D41" s="1894">
        <f t="shared" ref="D41:Q41" si="40">SUM(D30:D40)</f>
        <v>6</v>
      </c>
      <c r="E41" s="1827">
        <f t="shared" si="40"/>
        <v>6</v>
      </c>
      <c r="F41" s="1828">
        <f t="shared" si="40"/>
        <v>7</v>
      </c>
      <c r="G41" s="1829">
        <f t="shared" si="40"/>
        <v>19</v>
      </c>
      <c r="H41" s="1830">
        <f t="shared" si="40"/>
        <v>166</v>
      </c>
      <c r="I41" s="1831">
        <f t="shared" si="40"/>
        <v>25</v>
      </c>
      <c r="J41" s="1832">
        <f t="shared" si="40"/>
        <v>191</v>
      </c>
      <c r="K41" s="1830">
        <f t="shared" si="40"/>
        <v>163</v>
      </c>
      <c r="L41" s="1831">
        <f t="shared" si="40"/>
        <v>24</v>
      </c>
      <c r="M41" s="1832">
        <f t="shared" si="40"/>
        <v>187</v>
      </c>
      <c r="N41" s="1830">
        <f t="shared" si="40"/>
        <v>164</v>
      </c>
      <c r="O41" s="1831">
        <f t="shared" si="40"/>
        <v>18</v>
      </c>
      <c r="P41" s="1832">
        <f t="shared" si="40"/>
        <v>182</v>
      </c>
      <c r="Q41" s="1830">
        <f t="shared" si="40"/>
        <v>493</v>
      </c>
      <c r="R41" s="1833">
        <f t="shared" ref="R41:T41" si="41">SUM(R30:R40)</f>
        <v>0</v>
      </c>
      <c r="S41" s="1832">
        <f>SUM(S30:S40)</f>
        <v>67</v>
      </c>
      <c r="T41" s="1834">
        <f t="shared" si="41"/>
        <v>0</v>
      </c>
      <c r="U41" s="1835">
        <f>SUM(U30:U40)</f>
        <v>560</v>
      </c>
      <c r="V41" s="717"/>
      <c r="W41" s="237"/>
      <c r="X41" s="238"/>
      <c r="Y41" s="238"/>
      <c r="Z41" s="238"/>
      <c r="AA41" s="238"/>
      <c r="AB41" s="239"/>
      <c r="AC41" s="239"/>
      <c r="AD41" s="238"/>
      <c r="AE41" s="238"/>
      <c r="AF41" s="239"/>
    </row>
    <row r="42" spans="1:44" s="9" customFormat="1" ht="16.5" customHeight="1">
      <c r="A42" s="969" t="s">
        <v>408</v>
      </c>
      <c r="B42" s="2417" t="s">
        <v>52</v>
      </c>
      <c r="C42" s="2418"/>
      <c r="D42" s="1803">
        <v>4</v>
      </c>
      <c r="E42" s="1804">
        <v>4</v>
      </c>
      <c r="F42" s="1805">
        <v>4</v>
      </c>
      <c r="G42" s="1806">
        <f>SUM(D42:F42)</f>
        <v>12</v>
      </c>
      <c r="H42" s="1807">
        <v>84</v>
      </c>
      <c r="I42" s="1808">
        <v>65</v>
      </c>
      <c r="J42" s="1809">
        <f>SUM(H42:I42)</f>
        <v>149</v>
      </c>
      <c r="K42" s="1807">
        <v>54</v>
      </c>
      <c r="L42" s="1808">
        <v>61</v>
      </c>
      <c r="M42" s="1809">
        <f>SUM(K42:L42)</f>
        <v>115</v>
      </c>
      <c r="N42" s="1807">
        <v>63</v>
      </c>
      <c r="O42" s="1808">
        <v>31</v>
      </c>
      <c r="P42" s="1809">
        <f>SUM(N42:O42)</f>
        <v>94</v>
      </c>
      <c r="Q42" s="1810">
        <f>SUM(H42,K42,N42)</f>
        <v>201</v>
      </c>
      <c r="R42" s="1895"/>
      <c r="S42" s="1809">
        <f>SUM(I42,L42,O42)</f>
        <v>157</v>
      </c>
      <c r="T42" s="1896"/>
      <c r="U42" s="1813">
        <f>SUM(J42,M42,P42)</f>
        <v>358</v>
      </c>
      <c r="V42" s="717"/>
      <c r="W42" s="237"/>
      <c r="X42" s="238"/>
      <c r="Y42" s="238"/>
      <c r="Z42" s="238"/>
      <c r="AA42" s="238"/>
      <c r="AB42" s="239"/>
      <c r="AC42" s="239"/>
      <c r="AD42" s="238"/>
      <c r="AE42" s="238"/>
      <c r="AF42" s="239"/>
    </row>
    <row r="43" spans="1:44" s="9" customFormat="1" ht="22.2" customHeight="1">
      <c r="A43" s="969"/>
      <c r="B43" s="2419" t="s">
        <v>414</v>
      </c>
      <c r="C43" s="2420"/>
      <c r="D43" s="1851">
        <v>1</v>
      </c>
      <c r="E43" s="1852">
        <v>2</v>
      </c>
      <c r="F43" s="1853">
        <v>1</v>
      </c>
      <c r="G43" s="1897">
        <f>SUM(D43:F43)</f>
        <v>4</v>
      </c>
      <c r="H43" s="1854">
        <v>27</v>
      </c>
      <c r="I43" s="1855">
        <v>1</v>
      </c>
      <c r="J43" s="1856">
        <f>SUM(H43:I43)</f>
        <v>28</v>
      </c>
      <c r="K43" s="1854">
        <v>45</v>
      </c>
      <c r="L43" s="1855">
        <v>2</v>
      </c>
      <c r="M43" s="1856">
        <f>SUM(K43:L43)</f>
        <v>47</v>
      </c>
      <c r="N43" s="1854">
        <v>42</v>
      </c>
      <c r="O43" s="1855">
        <v>1</v>
      </c>
      <c r="P43" s="1856">
        <f>SUM(N43:O43)</f>
        <v>43</v>
      </c>
      <c r="Q43" s="1898">
        <f>SUM(H43,K43,N43)</f>
        <v>114</v>
      </c>
      <c r="R43" s="1859"/>
      <c r="S43" s="1857">
        <f>SUM(I43,L43,O43)</f>
        <v>4</v>
      </c>
      <c r="T43" s="1899"/>
      <c r="U43" s="1861">
        <f>SUM(J43,M43,P43)</f>
        <v>118</v>
      </c>
      <c r="V43" s="717"/>
      <c r="W43" s="237"/>
      <c r="X43" s="238"/>
      <c r="Y43" s="238"/>
      <c r="Z43" s="238"/>
      <c r="AA43" s="238"/>
      <c r="AB43" s="239"/>
      <c r="AC43" s="239"/>
      <c r="AD43" s="238"/>
      <c r="AE43" s="238"/>
      <c r="AF43" s="239"/>
    </row>
    <row r="44" spans="1:44" s="9" customFormat="1" ht="16.5" customHeight="1">
      <c r="A44" s="970"/>
      <c r="B44" s="2405" t="s">
        <v>11</v>
      </c>
      <c r="C44" s="2406"/>
      <c r="D44" s="1900">
        <f t="shared" ref="D44:O44" si="42">SUM(D42:D43)</f>
        <v>5</v>
      </c>
      <c r="E44" s="1827">
        <f t="shared" si="42"/>
        <v>6</v>
      </c>
      <c r="F44" s="1598">
        <f t="shared" si="42"/>
        <v>5</v>
      </c>
      <c r="G44" s="1901">
        <f>SUM(G42:G43)</f>
        <v>16</v>
      </c>
      <c r="H44" s="1865">
        <f t="shared" si="42"/>
        <v>111</v>
      </c>
      <c r="I44" s="1866">
        <f t="shared" si="42"/>
        <v>66</v>
      </c>
      <c r="J44" s="1798">
        <f>SUM(J42:J43)</f>
        <v>177</v>
      </c>
      <c r="K44" s="1865">
        <f t="shared" si="42"/>
        <v>99</v>
      </c>
      <c r="L44" s="1866">
        <f t="shared" si="42"/>
        <v>63</v>
      </c>
      <c r="M44" s="1798">
        <f>SUM(M42:M43)</f>
        <v>162</v>
      </c>
      <c r="N44" s="1865">
        <f t="shared" si="42"/>
        <v>105</v>
      </c>
      <c r="O44" s="1866">
        <f t="shared" si="42"/>
        <v>32</v>
      </c>
      <c r="P44" s="1798">
        <f>SUM(P42:P43)</f>
        <v>137</v>
      </c>
      <c r="Q44" s="1799">
        <f>SUM(Q42:Q43)</f>
        <v>315</v>
      </c>
      <c r="R44" s="1800"/>
      <c r="S44" s="1798">
        <f>SUM(S42:S43)</f>
        <v>161</v>
      </c>
      <c r="T44" s="1902"/>
      <c r="U44" s="1802">
        <f>SUM(U42:U43)</f>
        <v>476</v>
      </c>
      <c r="V44" s="916"/>
      <c r="W44" s="237"/>
      <c r="X44" s="238"/>
      <c r="Y44" s="238"/>
      <c r="Z44" s="238"/>
      <c r="AA44" s="238"/>
      <c r="AB44" s="239"/>
      <c r="AC44" s="239"/>
      <c r="AD44" s="238"/>
      <c r="AE44" s="238"/>
      <c r="AF44" s="239"/>
    </row>
    <row r="45" spans="1:44" s="9" customFormat="1" ht="16.5" customHeight="1">
      <c r="A45" s="970" t="s">
        <v>379</v>
      </c>
      <c r="B45" s="2407" t="s">
        <v>52</v>
      </c>
      <c r="C45" s="2408"/>
      <c r="D45" s="1803">
        <v>5</v>
      </c>
      <c r="E45" s="1804">
        <v>4</v>
      </c>
      <c r="F45" s="1805">
        <v>5</v>
      </c>
      <c r="G45" s="1903">
        <f>SUM(D45:F45)</f>
        <v>14</v>
      </c>
      <c r="H45" s="1904">
        <v>81</v>
      </c>
      <c r="I45" s="1905">
        <v>65</v>
      </c>
      <c r="J45" s="1906">
        <f>SUM(H45:I45)</f>
        <v>146</v>
      </c>
      <c r="K45" s="1904">
        <v>83</v>
      </c>
      <c r="L45" s="1905">
        <v>50</v>
      </c>
      <c r="M45" s="1906">
        <f>SUM(K45:L45)</f>
        <v>133</v>
      </c>
      <c r="N45" s="1904">
        <v>109</v>
      </c>
      <c r="O45" s="1905">
        <v>71</v>
      </c>
      <c r="P45" s="1907">
        <f>SUM(N45:O45)</f>
        <v>180</v>
      </c>
      <c r="Q45" s="1908">
        <f>SUM(H45,K45,N45)</f>
        <v>273</v>
      </c>
      <c r="R45" s="1909"/>
      <c r="S45" s="1907">
        <f>SUM(I45,L45,O45)</f>
        <v>186</v>
      </c>
      <c r="T45" s="1910">
        <f>SUM(T18,T21,T23,T26,T38,T41,T42,T43,T44)</f>
        <v>0</v>
      </c>
      <c r="U45" s="1911">
        <f>SUM(J45,M45,P45)</f>
        <v>459</v>
      </c>
      <c r="V45" s="5"/>
      <c r="W45" s="237"/>
      <c r="X45" s="238"/>
      <c r="Y45" s="238"/>
      <c r="Z45" s="238"/>
      <c r="AA45" s="238"/>
      <c r="AB45" s="239"/>
      <c r="AC45" s="239"/>
      <c r="AD45" s="238"/>
      <c r="AE45" s="238"/>
      <c r="AF45" s="239"/>
    </row>
    <row r="46" spans="1:44" s="9" customFormat="1" ht="16.5" customHeight="1">
      <c r="A46" s="970" t="s">
        <v>381</v>
      </c>
      <c r="B46" s="2407" t="s">
        <v>52</v>
      </c>
      <c r="C46" s="2408"/>
      <c r="D46" s="1867">
        <v>3</v>
      </c>
      <c r="E46" s="1912">
        <v>3</v>
      </c>
      <c r="F46" s="1913">
        <v>5</v>
      </c>
      <c r="G46" s="1914">
        <f>SUM(D46:F46)</f>
        <v>11</v>
      </c>
      <c r="H46" s="1865">
        <v>51</v>
      </c>
      <c r="I46" s="1866">
        <v>29</v>
      </c>
      <c r="J46" s="1915">
        <f>SUM(H46:I46)</f>
        <v>80</v>
      </c>
      <c r="K46" s="1865">
        <v>78</v>
      </c>
      <c r="L46" s="1866">
        <v>39</v>
      </c>
      <c r="M46" s="1916">
        <f>SUM(K46:L46)</f>
        <v>117</v>
      </c>
      <c r="N46" s="1865">
        <v>57</v>
      </c>
      <c r="O46" s="1866">
        <v>37</v>
      </c>
      <c r="P46" s="1917">
        <f>SUM(N46:O46)</f>
        <v>94</v>
      </c>
      <c r="Q46" s="1918">
        <f>SUM(H46,K46,N46)</f>
        <v>186</v>
      </c>
      <c r="R46" s="1919"/>
      <c r="S46" s="1798">
        <f>SUM(I46,L46,O46)</f>
        <v>105</v>
      </c>
      <c r="T46" s="1920"/>
      <c r="U46" s="1921">
        <f>SUM(J46,M46,P46)</f>
        <v>291</v>
      </c>
      <c r="V46" s="5"/>
      <c r="W46" s="237"/>
      <c r="X46" s="238"/>
      <c r="Y46" s="238"/>
      <c r="Z46" s="238"/>
      <c r="AA46" s="238"/>
      <c r="AB46" s="239"/>
      <c r="AC46" s="239"/>
      <c r="AD46" s="238"/>
      <c r="AE46" s="238"/>
      <c r="AF46" s="239"/>
    </row>
    <row r="47" spans="1:44" s="9" customFormat="1" ht="16.5" customHeight="1">
      <c r="A47" s="971" t="s">
        <v>383</v>
      </c>
      <c r="B47" s="2407" t="s">
        <v>52</v>
      </c>
      <c r="C47" s="2408"/>
      <c r="D47" s="1867">
        <v>6</v>
      </c>
      <c r="E47" s="1922">
        <v>6</v>
      </c>
      <c r="F47" s="1923">
        <v>6</v>
      </c>
      <c r="G47" s="1914">
        <f>SUM(D47:F47)</f>
        <v>18</v>
      </c>
      <c r="H47" s="1865">
        <v>152</v>
      </c>
      <c r="I47" s="1866">
        <v>63</v>
      </c>
      <c r="J47" s="1924">
        <f>SUM(H47:I47)</f>
        <v>215</v>
      </c>
      <c r="K47" s="1865">
        <v>157</v>
      </c>
      <c r="L47" s="1866">
        <v>70</v>
      </c>
      <c r="M47" s="1916">
        <f>SUM(K47:L47)</f>
        <v>227</v>
      </c>
      <c r="N47" s="1865">
        <v>152</v>
      </c>
      <c r="O47" s="1866">
        <v>74</v>
      </c>
      <c r="P47" s="1925">
        <f>SUM(N47:O47)</f>
        <v>226</v>
      </c>
      <c r="Q47" s="1926">
        <f>SUM(H47,K47,N47)</f>
        <v>461</v>
      </c>
      <c r="R47" s="1927"/>
      <c r="S47" s="1809">
        <f>SUM(I47,L47,O47)</f>
        <v>207</v>
      </c>
      <c r="T47" s="1927"/>
      <c r="U47" s="1813">
        <f>SUM(J47,M47,P47)</f>
        <v>668</v>
      </c>
      <c r="V47" s="5"/>
      <c r="W47" s="237"/>
      <c r="X47" s="238"/>
      <c r="Y47" s="238"/>
      <c r="Z47" s="238"/>
      <c r="AA47" s="238"/>
      <c r="AB47" s="239"/>
      <c r="AC47" s="239"/>
      <c r="AD47" s="238"/>
      <c r="AE47" s="238"/>
      <c r="AF47" s="239"/>
    </row>
    <row r="48" spans="1:44" s="9" customFormat="1" ht="16.5" customHeight="1" thickBot="1">
      <c r="A48" s="2424" t="s">
        <v>47</v>
      </c>
      <c r="B48" s="2425"/>
      <c r="C48" s="2426"/>
      <c r="D48" s="1928">
        <f>SUM(D18,D21,D26,D29,D41,D44,D45,D46,D47)</f>
        <v>65</v>
      </c>
      <c r="E48" s="1929">
        <f>SUM(E18,E21,E26,E29,E41,E44,E45,E46,E47)</f>
        <v>63</v>
      </c>
      <c r="F48" s="1790">
        <f>SUM(F18,F21,F26,F29,F41,F44,F45,F46,F47)</f>
        <v>65</v>
      </c>
      <c r="G48" s="1787">
        <f>SUM(D48:F48)</f>
        <v>193</v>
      </c>
      <c r="H48" s="1930">
        <f>SUM(H18,H21,H26,H29,H41,H44,H45,H46,H47)</f>
        <v>1022</v>
      </c>
      <c r="I48" s="1789">
        <f>SUM(I18,I21,I26,I29,I41,I44,I45,I46,I47)</f>
        <v>989</v>
      </c>
      <c r="J48" s="1931">
        <f>SUM(H48:I48)</f>
        <v>2011</v>
      </c>
      <c r="K48" s="1930">
        <f>SUM(K18,K21,K26,K29,K41,K44,K45,K46,K47)</f>
        <v>1017</v>
      </c>
      <c r="L48" s="1789">
        <f>SUM(L18,L21,L26,L29,L41,L44,L45,L46,L47)</f>
        <v>884</v>
      </c>
      <c r="M48" s="1931">
        <f>SUM(K48:L48)</f>
        <v>1901</v>
      </c>
      <c r="N48" s="1932">
        <f>SUM(N18,N21,N26,N29,N41,N44,N45,N46,N47)</f>
        <v>980</v>
      </c>
      <c r="O48" s="1933">
        <f>SUM(O18,O21,O26,O29,O41,O44,O45,O46,O47)</f>
        <v>881</v>
      </c>
      <c r="P48" s="1934">
        <f>SUM(N48:O48)</f>
        <v>1861</v>
      </c>
      <c r="Q48" s="1935">
        <f>SUM(H48,K48,N48)</f>
        <v>3019</v>
      </c>
      <c r="R48" s="1936">
        <f>SUM(R18,R21,R26,R29,R41,R44,R45,R46,R47)</f>
        <v>137</v>
      </c>
      <c r="S48" s="1937">
        <f>SUM(I48,L48,O48)</f>
        <v>2754</v>
      </c>
      <c r="T48" s="1938">
        <f>SUM(T18,T21,T26,T29,T41,T44,T45,T46,T47)</f>
        <v>0</v>
      </c>
      <c r="U48" s="1939">
        <f>SUM(J48,M48,P48)</f>
        <v>5773</v>
      </c>
      <c r="V48" s="5"/>
      <c r="W48" s="237"/>
      <c r="X48" s="238"/>
      <c r="Y48" s="238"/>
      <c r="Z48" s="238"/>
      <c r="AA48" s="238"/>
      <c r="AB48" s="239"/>
      <c r="AC48" s="239"/>
      <c r="AD48" s="238"/>
      <c r="AE48" s="238"/>
      <c r="AF48" s="239"/>
    </row>
    <row r="49" spans="1:44" s="9" customFormat="1" ht="16.5" customHeight="1">
      <c r="A49" s="972" t="s">
        <v>415</v>
      </c>
      <c r="B49" s="973"/>
      <c r="C49" s="974"/>
      <c r="D49" s="973"/>
      <c r="E49" s="973"/>
      <c r="F49" s="973"/>
      <c r="G49" s="973"/>
      <c r="H49" s="973"/>
      <c r="I49" s="973"/>
      <c r="J49" s="973"/>
      <c r="K49" s="973"/>
      <c r="L49" s="973"/>
      <c r="M49" s="973"/>
      <c r="N49" s="973"/>
      <c r="O49" s="973"/>
      <c r="P49" s="973"/>
      <c r="Q49" s="973"/>
      <c r="R49" s="973"/>
      <c r="S49" s="973"/>
      <c r="T49" s="973"/>
      <c r="U49" s="973"/>
      <c r="V49" s="5"/>
      <c r="W49" s="237"/>
      <c r="X49" s="238"/>
      <c r="Y49" s="238"/>
      <c r="Z49" s="238"/>
      <c r="AA49" s="238"/>
      <c r="AB49" s="239"/>
      <c r="AC49" s="239"/>
      <c r="AD49" s="238"/>
      <c r="AE49" s="238"/>
      <c r="AF49" s="239"/>
    </row>
    <row r="50" spans="1:44" s="9" customFormat="1" ht="16.5" customHeight="1">
      <c r="A50" s="1009"/>
      <c r="B50" s="2416"/>
      <c r="C50" s="2416"/>
      <c r="D50" s="716"/>
      <c r="E50" s="716"/>
      <c r="F50" s="717"/>
      <c r="G50" s="716"/>
      <c r="H50" s="716"/>
      <c r="I50" s="717"/>
      <c r="J50" s="716"/>
      <c r="K50" s="716"/>
      <c r="L50" s="717"/>
      <c r="M50" s="717"/>
      <c r="N50" s="707"/>
      <c r="O50" s="717"/>
      <c r="P50" s="718"/>
      <c r="Q50" s="717"/>
      <c r="R50" s="717"/>
      <c r="S50" s="717"/>
      <c r="T50" s="717"/>
      <c r="U50" s="717"/>
      <c r="V50" s="717"/>
      <c r="W50" s="237"/>
      <c r="X50" s="238"/>
      <c r="Y50" s="238"/>
      <c r="Z50" s="238"/>
      <c r="AA50" s="238"/>
      <c r="AB50" s="239"/>
      <c r="AC50" s="239"/>
      <c r="AD50" s="238"/>
      <c r="AE50" s="238"/>
      <c r="AF50" s="239"/>
    </row>
    <row r="51" spans="1:44" s="9" customFormat="1" ht="16.5" customHeight="1">
      <c r="A51" s="2415"/>
      <c r="B51" s="2415"/>
      <c r="C51" s="2415"/>
      <c r="D51" s="2415"/>
      <c r="E51" s="2415"/>
      <c r="F51" s="2415"/>
      <c r="G51" s="2415"/>
      <c r="H51" s="2415"/>
      <c r="I51" s="2415"/>
      <c r="J51" s="2415"/>
      <c r="K51" s="2415"/>
      <c r="L51" s="2415"/>
      <c r="M51" s="2415"/>
      <c r="N51" s="2415"/>
      <c r="O51" s="2415"/>
      <c r="P51" s="2415"/>
      <c r="Q51" s="2415"/>
      <c r="R51" s="967"/>
      <c r="S51" s="967"/>
      <c r="T51" s="967"/>
      <c r="U51" s="967"/>
      <c r="V51" s="967"/>
      <c r="W51" s="966"/>
      <c r="X51" s="1"/>
      <c r="Y51" s="1"/>
      <c r="Z51" s="1"/>
      <c r="AA51" s="1"/>
      <c r="AB51" s="1"/>
      <c r="AC51" s="1"/>
      <c r="AD51" s="1"/>
      <c r="AE51" s="1"/>
      <c r="AF51" s="1"/>
    </row>
    <row r="52" spans="1:44" s="9" customFormat="1" ht="16.5" customHeight="1">
      <c r="A52" s="2415"/>
      <c r="B52" s="2415"/>
      <c r="C52" s="2415"/>
      <c r="D52" s="2415"/>
      <c r="E52" s="2415"/>
      <c r="F52" s="2415"/>
      <c r="G52" s="2415"/>
      <c r="H52" s="2415"/>
      <c r="I52" s="2415"/>
      <c r="J52" s="2415"/>
      <c r="K52" s="2415"/>
      <c r="L52" s="2415"/>
      <c r="M52" s="2415"/>
      <c r="N52" s="2415"/>
      <c r="O52" s="2415"/>
      <c r="P52" s="2415"/>
      <c r="Q52" s="2415"/>
      <c r="R52" s="967"/>
      <c r="S52" s="967"/>
      <c r="T52" s="967"/>
      <c r="U52" s="967"/>
      <c r="V52" s="967"/>
      <c r="W52" s="966"/>
      <c r="X52" s="1"/>
      <c r="Y52" s="1"/>
      <c r="Z52" s="1"/>
      <c r="AA52" s="1"/>
      <c r="AB52" s="1"/>
      <c r="AC52" s="1"/>
      <c r="AD52" s="1"/>
      <c r="AE52" s="1"/>
      <c r="AF52" s="1"/>
    </row>
    <row r="53" spans="1:44" s="9" customFormat="1" ht="16.5" customHeight="1">
      <c r="A53" s="11"/>
      <c r="B53" s="5"/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966"/>
      <c r="X53" s="1"/>
      <c r="Y53" s="1"/>
      <c r="Z53" s="1"/>
      <c r="AA53" s="1"/>
      <c r="AB53" s="1"/>
      <c r="AC53" s="1"/>
      <c r="AD53" s="1"/>
      <c r="AE53" s="1"/>
      <c r="AF53" s="1"/>
    </row>
    <row r="54" spans="1:44" ht="16.5" customHeight="1">
      <c r="W54" s="497"/>
      <c r="X54" s="1"/>
      <c r="Y54" s="1"/>
      <c r="Z54" s="1"/>
      <c r="AA54" s="1"/>
      <c r="AB54" s="1"/>
      <c r="AC54" s="1"/>
      <c r="AD54" s="1"/>
      <c r="AE54" s="1"/>
      <c r="AF54" s="1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1:44" ht="17.25" customHeight="1">
      <c r="W55" s="497"/>
      <c r="X55" s="1"/>
      <c r="Y55" s="1"/>
      <c r="Z55" s="1"/>
      <c r="AA55" s="1"/>
      <c r="AB55" s="1"/>
      <c r="AC55" s="1"/>
      <c r="AD55" s="1"/>
      <c r="AE55" s="1"/>
      <c r="AF55" s="1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>
      <c r="W56" s="497"/>
      <c r="X56" s="1"/>
      <c r="Y56" s="1"/>
      <c r="Z56" s="1"/>
      <c r="AA56" s="1"/>
      <c r="AB56" s="1"/>
      <c r="AC56" s="1"/>
      <c r="AD56" s="1"/>
      <c r="AE56" s="1"/>
      <c r="AF56" s="1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>
      <c r="W57" s="497"/>
      <c r="X57" s="1"/>
      <c r="Y57" s="1"/>
      <c r="Z57" s="1"/>
      <c r="AA57" s="1"/>
      <c r="AB57" s="1"/>
      <c r="AC57" s="1"/>
      <c r="AD57" s="1"/>
      <c r="AE57" s="1"/>
      <c r="AF57" s="1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>
      <c r="W58" s="497"/>
      <c r="X58" s="1"/>
      <c r="Y58" s="1"/>
      <c r="Z58" s="1"/>
      <c r="AA58" s="1"/>
      <c r="AB58" s="1"/>
      <c r="AC58" s="1"/>
      <c r="AD58" s="1"/>
      <c r="AE58" s="1"/>
      <c r="AF58" s="1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>
      <c r="W59" s="497"/>
      <c r="X59" s="1"/>
      <c r="Y59" s="1"/>
      <c r="Z59" s="1"/>
      <c r="AA59" s="1"/>
      <c r="AB59" s="1"/>
      <c r="AC59" s="1"/>
      <c r="AD59" s="1"/>
      <c r="AE59" s="1"/>
      <c r="AF59" s="1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>
      <c r="W60" s="497"/>
      <c r="X60" s="1"/>
      <c r="Y60" s="1"/>
      <c r="Z60" s="1"/>
      <c r="AA60" s="1"/>
      <c r="AB60" s="1"/>
      <c r="AC60" s="1"/>
      <c r="AD60" s="1"/>
      <c r="AE60" s="1"/>
      <c r="AF60" s="1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ht="58.5" customHeight="1">
      <c r="W61" s="497"/>
      <c r="X61" s="1"/>
      <c r="Y61" s="1"/>
      <c r="Z61" s="1"/>
      <c r="AA61" s="1"/>
      <c r="AB61" s="1"/>
      <c r="AC61" s="1"/>
      <c r="AD61" s="1"/>
      <c r="AE61" s="1"/>
      <c r="AF61" s="1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>
      <c r="W62" s="497"/>
      <c r="X62" s="1"/>
      <c r="Y62" s="1"/>
      <c r="Z62" s="1"/>
      <c r="AA62" s="1"/>
      <c r="AB62" s="1"/>
      <c r="AC62" s="1"/>
      <c r="AD62" s="1"/>
      <c r="AE62" s="1"/>
      <c r="AF62" s="1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>
      <c r="W63" s="497"/>
      <c r="X63" s="1"/>
      <c r="Y63" s="1"/>
      <c r="Z63" s="1"/>
      <c r="AA63" s="1"/>
      <c r="AB63" s="1"/>
      <c r="AC63" s="1"/>
      <c r="AD63" s="1"/>
      <c r="AE63" s="1"/>
      <c r="AF63" s="1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>
      <c r="W64" s="497"/>
      <c r="X64" s="1"/>
      <c r="Y64" s="1"/>
      <c r="Z64" s="1"/>
      <c r="AA64" s="1"/>
      <c r="AB64" s="1"/>
      <c r="AC64" s="1"/>
      <c r="AD64" s="1"/>
      <c r="AE64" s="1"/>
      <c r="AF64" s="1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23:44">
      <c r="W65" s="497"/>
      <c r="X65" s="1"/>
      <c r="Y65" s="1"/>
      <c r="Z65" s="1"/>
      <c r="AA65" s="1"/>
      <c r="AB65" s="1"/>
      <c r="AC65" s="1"/>
      <c r="AD65" s="1"/>
      <c r="AE65" s="1"/>
      <c r="AF65" s="1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23:44">
      <c r="W66" s="497"/>
      <c r="X66" s="1"/>
      <c r="Y66" s="1"/>
      <c r="Z66" s="1"/>
      <c r="AA66" s="1"/>
      <c r="AB66" s="1"/>
      <c r="AC66" s="1"/>
      <c r="AD66" s="1"/>
      <c r="AE66" s="1"/>
      <c r="AF66" s="1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23:44"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23:44"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23:44"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101" spans="36:37">
      <c r="AJ101" s="719"/>
      <c r="AK101" s="719"/>
    </row>
    <row r="125" spans="27:37">
      <c r="AA125" s="5">
        <v>16</v>
      </c>
      <c r="AB125" s="5">
        <v>15</v>
      </c>
      <c r="AJ125" s="5">
        <f>SUM(M125,P125,X125,AA125,AD125,AG125)</f>
        <v>16</v>
      </c>
    </row>
    <row r="126" spans="27:37">
      <c r="AK126" s="5">
        <f>SUM(N126,Q126,Y126,AB126,AE126,AH126)</f>
        <v>0</v>
      </c>
    </row>
    <row r="129" spans="26:26">
      <c r="Z129" s="5">
        <f>SUM(X129,Y129)</f>
        <v>0</v>
      </c>
    </row>
    <row r="172" spans="11:34">
      <c r="AA172" s="5">
        <v>28</v>
      </c>
      <c r="AB172" s="5">
        <v>21</v>
      </c>
      <c r="AD172" s="5">
        <v>24</v>
      </c>
      <c r="AE172" s="5">
        <v>34</v>
      </c>
      <c r="AH172" s="5">
        <v>21</v>
      </c>
    </row>
    <row r="174" spans="11:34">
      <c r="K174" s="2"/>
    </row>
  </sheetData>
  <mergeCells count="102">
    <mergeCell ref="B3:E3"/>
    <mergeCell ref="F3:Q3"/>
    <mergeCell ref="W3:W6"/>
    <mergeCell ref="X3:Z6"/>
    <mergeCell ref="AA3:AA6"/>
    <mergeCell ref="AB3:AN3"/>
    <mergeCell ref="B4:B5"/>
    <mergeCell ref="C4:C5"/>
    <mergeCell ref="D4:D5"/>
    <mergeCell ref="E4:E5"/>
    <mergeCell ref="F4:H4"/>
    <mergeCell ref="I4:K4"/>
    <mergeCell ref="L4:N4"/>
    <mergeCell ref="O4:Q4"/>
    <mergeCell ref="AB4:AB5"/>
    <mergeCell ref="AD4:AD5"/>
    <mergeCell ref="AE4:AE5"/>
    <mergeCell ref="AF4:AF5"/>
    <mergeCell ref="B21:C21"/>
    <mergeCell ref="AJ13:AJ18"/>
    <mergeCell ref="W12:W18"/>
    <mergeCell ref="X12:AI12"/>
    <mergeCell ref="B15:C17"/>
    <mergeCell ref="AJ12:AR12"/>
    <mergeCell ref="X13:X18"/>
    <mergeCell ref="Y13:Y18"/>
    <mergeCell ref="Z13:Z18"/>
    <mergeCell ref="AA13:AA18"/>
    <mergeCell ref="AB13:AB18"/>
    <mergeCell ref="AC13:AC18"/>
    <mergeCell ref="AD13:AD18"/>
    <mergeCell ref="AH13:AH18"/>
    <mergeCell ref="AI13:AI18"/>
    <mergeCell ref="B18:C18"/>
    <mergeCell ref="B19:C19"/>
    <mergeCell ref="B20:C20"/>
    <mergeCell ref="D15:G15"/>
    <mergeCell ref="H16:J16"/>
    <mergeCell ref="K16:M16"/>
    <mergeCell ref="N16:P16"/>
    <mergeCell ref="AQ13:AQ18"/>
    <mergeCell ref="AR13:AR18"/>
    <mergeCell ref="AP13:AP18"/>
    <mergeCell ref="H15:U15"/>
    <mergeCell ref="D16:D17"/>
    <mergeCell ref="E16:E17"/>
    <mergeCell ref="F16:F17"/>
    <mergeCell ref="G16:G17"/>
    <mergeCell ref="AL4:AL5"/>
    <mergeCell ref="AM4:AN6"/>
    <mergeCell ref="W7:W9"/>
    <mergeCell ref="X7:Z9"/>
    <mergeCell ref="AM7:AN7"/>
    <mergeCell ref="AM8:AN8"/>
    <mergeCell ref="AM9:AN9"/>
    <mergeCell ref="AC4:AC5"/>
    <mergeCell ref="G38:G39"/>
    <mergeCell ref="AO13:AO18"/>
    <mergeCell ref="AK13:AK18"/>
    <mergeCell ref="AL13:AL18"/>
    <mergeCell ref="AM13:AM18"/>
    <mergeCell ref="AN13:AN18"/>
    <mergeCell ref="AE13:AE18"/>
    <mergeCell ref="AF13:AF18"/>
    <mergeCell ref="AG13:AG18"/>
    <mergeCell ref="T17:U17"/>
    <mergeCell ref="Q16:U16"/>
    <mergeCell ref="R17:S17"/>
    <mergeCell ref="B40:C40"/>
    <mergeCell ref="B22:C22"/>
    <mergeCell ref="B23:C23"/>
    <mergeCell ref="B25:C25"/>
    <mergeCell ref="B24:C24"/>
    <mergeCell ref="B27:C27"/>
    <mergeCell ref="B26:C26"/>
    <mergeCell ref="B28:C28"/>
    <mergeCell ref="B30:C30"/>
    <mergeCell ref="B31:C31"/>
    <mergeCell ref="B44:C44"/>
    <mergeCell ref="B45:C45"/>
    <mergeCell ref="B32:C32"/>
    <mergeCell ref="B33:C33"/>
    <mergeCell ref="B29:C29"/>
    <mergeCell ref="A51:Q52"/>
    <mergeCell ref="B34:C34"/>
    <mergeCell ref="B35:C35"/>
    <mergeCell ref="B36:C36"/>
    <mergeCell ref="B50:C50"/>
    <mergeCell ref="B38:C38"/>
    <mergeCell ref="B39:C39"/>
    <mergeCell ref="B41:C41"/>
    <mergeCell ref="B42:C42"/>
    <mergeCell ref="B43:C43"/>
    <mergeCell ref="E36:E37"/>
    <mergeCell ref="F36:F37"/>
    <mergeCell ref="G36:G37"/>
    <mergeCell ref="B37:C37"/>
    <mergeCell ref="E38:E39"/>
    <mergeCell ref="B47:C47"/>
    <mergeCell ref="A48:C48"/>
    <mergeCell ref="B46:C46"/>
    <mergeCell ref="F38:F39"/>
  </mergeCells>
  <phoneticPr fontId="4"/>
  <pageMargins left="0.70866141732283461" right="0.70866141732283461" top="0.55118110236220474" bottom="0.55118110236220474" header="0.31496062992125984" footer="0.31496062992125984"/>
  <pageSetup paperSize="9" scale="75" fitToWidth="0" orientation="portrait" r:id="rId1"/>
  <headerFooter alignWithMargins="0"/>
  <colBreaks count="1" manualBreakCount="1">
    <brk id="21" max="4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17</vt:i4>
      </vt:variant>
    </vt:vector>
  </HeadingPairs>
  <TitlesOfParts>
    <vt:vector size="29" baseType="lpstr">
      <vt:lpstr>●(3)①公立小児童</vt:lpstr>
      <vt:lpstr>●(3)②公立小職員数</vt:lpstr>
      <vt:lpstr>●(4)①公立中生徒数</vt:lpstr>
      <vt:lpstr>●(4)②公立中職員</vt:lpstr>
      <vt:lpstr>(5)①②公立義務教育学校児童生徒数</vt:lpstr>
      <vt:lpstr>●(6)①県立高校生徒数</vt:lpstr>
      <vt:lpstr>●(6)②③県立高校生徒数</vt:lpstr>
      <vt:lpstr>●(6)④県立高校教職員</vt:lpstr>
      <vt:lpstr>(7)①特　児童生徒数</vt:lpstr>
      <vt:lpstr>●(7)②③特　学級数教職員数</vt:lpstr>
      <vt:lpstr>●(8)(9)(10)国立学校</vt:lpstr>
      <vt:lpstr>(11)私立学校 </vt:lpstr>
      <vt:lpstr>'(11)私立学校 '!Print_Area</vt:lpstr>
      <vt:lpstr>'(5)①②公立義務教育学校児童生徒数'!Print_Area</vt:lpstr>
      <vt:lpstr>'(7)①特　児童生徒数'!Print_Area</vt:lpstr>
      <vt:lpstr>'●(3)①公立小児童'!Print_Area</vt:lpstr>
      <vt:lpstr>'●(3)②公立小職員数'!Print_Area</vt:lpstr>
      <vt:lpstr>'●(4)①公立中生徒数'!Print_Area</vt:lpstr>
      <vt:lpstr>'●(4)②公立中職員'!Print_Area</vt:lpstr>
      <vt:lpstr>'●(6)①県立高校生徒数'!Print_Area</vt:lpstr>
      <vt:lpstr>'●(6)②③県立高校生徒数'!Print_Area</vt:lpstr>
      <vt:lpstr>'●(6)④県立高校教職員'!Print_Area</vt:lpstr>
      <vt:lpstr>'●(7)②③特　学級数教職員数'!Print_Area</vt:lpstr>
      <vt:lpstr>'●(8)(9)(10)国立学校'!Print_Area</vt:lpstr>
      <vt:lpstr>'●(3)①公立小児童'!Print_Titles</vt:lpstr>
      <vt:lpstr>'●(3)②公立小職員数'!Print_Titles</vt:lpstr>
      <vt:lpstr>'●(4)①公立中生徒数'!Print_Titles</vt:lpstr>
      <vt:lpstr>'●(4)②公立中職員'!Print_Titles</vt:lpstr>
      <vt:lpstr>'●(6)①県立高校生徒数'!Print_Titles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小野　絵里香（教育総務課）</cp:lastModifiedBy>
  <cp:lastPrinted>2025-03-07T09:04:09Z</cp:lastPrinted>
  <dcterms:created xsi:type="dcterms:W3CDTF">2018-10-02T04:00:48Z</dcterms:created>
  <dcterms:modified xsi:type="dcterms:W3CDTF">2025-03-28T08:50:28Z</dcterms:modified>
</cp:coreProperties>
</file>