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externalLink+xml"/>
  <Default Extension="bin" ContentType="application/vnd.openxmlformats-officedocument.spreadsheetml.printerSettings"/>
  <Override PartName="/xl/worksheets/sheet21.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A604DDD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100190統計分析課\01 統計普及担当\15_統計年鑑\R3年版\11 HP掲載\掲載用\"/>
    </mc:Choice>
  </mc:AlternateContent>
  <xr:revisionPtr revIDLastSave="0" documentId="8_{61E5A925-405A-4193-AC16-622198C9A99B}" xr6:coauthVersionLast="47" xr6:coauthVersionMax="47" xr10:uidLastSave="{00000000-0000-0000-0000-000000000000}"/>
  <bookViews>
    <workbookView xWindow="-120" yWindow="-120" windowWidth="29040" windowHeight="15840" firstSheet="9" xr2:uid="{715E5A92-1452-4700-BA9C-4915E3F3DE7F}"/>
  </bookViews>
  <sheets>
    <sheet name="16-1 " sheetId="1" r:id="rId1"/>
    <sheet name="16-2(1)" sheetId="2" r:id="rId2"/>
    <sheet name="16-2(2)" sheetId="3" r:id="rId3"/>
    <sheet name="16-3" sheetId="4" r:id="rId4"/>
    <sheet name="16-4.5 " sheetId="5" r:id="rId5"/>
    <sheet name="16-6 " sheetId="6" r:id="rId6"/>
    <sheet name="16-7(1)" sheetId="7" r:id="rId7"/>
    <sheet name="16-7(2)" sheetId="8" r:id="rId8"/>
    <sheet name="16-8(1)" sheetId="9" r:id="rId9"/>
    <sheet name="16-8(2)" sheetId="10" r:id="rId10"/>
    <sheet name="16-9 " sheetId="11" r:id="rId11"/>
    <sheet name="16-10(1)" sheetId="12" r:id="rId12"/>
    <sheet name="16-10(2)" sheetId="13" r:id="rId13"/>
    <sheet name="16-10(3)" sheetId="14" r:id="rId14"/>
    <sheet name="16-11 " sheetId="15" r:id="rId15"/>
    <sheet name="16-12" sheetId="16" r:id="rId16"/>
    <sheet name="16-13  " sheetId="17" r:id="rId17"/>
    <sheet name="16-14" sheetId="18" r:id="rId18"/>
    <sheet name="16-15(1)" sheetId="19" r:id="rId19"/>
    <sheet name="16-15(2)" sheetId="21" r:id="rId20"/>
    <sheet name="16-16 " sheetId="22"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#REF!</definedName>
    <definedName name="_xlnm.Database" localSheetId="1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#REF!</definedName>
    <definedName name="DataEnd" localSheetId="11">#REF!</definedName>
    <definedName name="DataEnd" localSheetId="12">#REF!</definedName>
    <definedName name="DataEnd" localSheetId="13">#REF!</definedName>
    <definedName name="DataEnd" localSheetId="14">#REF!</definedName>
    <definedName name="DataEnd" localSheetId="15">#REF!</definedName>
    <definedName name="DataEnd" localSheetId="16">#REF!</definedName>
    <definedName name="DataEnd" localSheetId="17">#REF!</definedName>
    <definedName name="DataEnd" localSheetId="18">#REF!</definedName>
    <definedName name="DataEnd" localSheetId="19">#REF!</definedName>
    <definedName name="DataEnd" localSheetId="20">#REF!</definedName>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 localSheetId="10">#REF!</definedName>
    <definedName name="DataEnd">#REF!</definedName>
    <definedName name="hennkou" localSheetId="11">#REF!</definedName>
    <definedName name="hennkou" localSheetId="12">#REF!</definedName>
    <definedName name="hennkou" localSheetId="13">#REF!</definedName>
    <definedName name="hennkou" localSheetId="14">#REF!</definedName>
    <definedName name="hennkou" localSheetId="15">#REF!</definedName>
    <definedName name="hennkou" localSheetId="16">#REF!</definedName>
    <definedName name="hennkou" localSheetId="17">#REF!</definedName>
    <definedName name="hennkou" localSheetId="18">#REF!</definedName>
    <definedName name="hennkou" localSheetId="19">#REF!</definedName>
    <definedName name="hennkou" localSheetId="20">#REF!</definedName>
    <definedName name="hennkou" localSheetId="1">#REF!</definedName>
    <definedName name="hennkou" localSheetId="2">#REF!</definedName>
    <definedName name="hennkou" localSheetId="3">#REF!</definedName>
    <definedName name="hennkou" localSheetId="4">#REF!</definedName>
    <definedName name="hennkou" localSheetId="5">#REF!</definedName>
    <definedName name="hennkou" localSheetId="6">#REF!</definedName>
    <definedName name="hennkou" localSheetId="7">#REF!</definedName>
    <definedName name="hennkou" localSheetId="8">#REF!</definedName>
    <definedName name="hennkou" localSheetId="9">#REF!</definedName>
    <definedName name="hennkou" localSheetId="10">#REF!</definedName>
    <definedName name="hennkou">#REF!</definedName>
    <definedName name="Hyousoku" localSheetId="11">#REF!</definedName>
    <definedName name="Hyousoku" localSheetId="12">#REF!</definedName>
    <definedName name="Hyousoku" localSheetId="13">#REF!</definedName>
    <definedName name="Hyousoku" localSheetId="14">#REF!</definedName>
    <definedName name="Hyousoku" localSheetId="15">#REF!</definedName>
    <definedName name="Hyousoku" localSheetId="16">#REF!</definedName>
    <definedName name="Hyousoku" localSheetId="17">#REF!</definedName>
    <definedName name="Hyousoku" localSheetId="18">#REF!</definedName>
    <definedName name="Hyousoku" localSheetId="19">#REF!</definedName>
    <definedName name="Hyousoku" localSheetId="20">#REF!</definedName>
    <definedName name="Hyousoku" localSheetId="1">#REF!</definedName>
    <definedName name="Hyousoku" localSheetId="2">#REF!</definedName>
    <definedName name="Hyousoku" localSheetId="3">#REF!</definedName>
    <definedName name="Hyousoku" localSheetId="4">#REF!</definedName>
    <definedName name="Hyousoku" localSheetId="5">#REF!</definedName>
    <definedName name="Hyousoku" localSheetId="6">#REF!</definedName>
    <definedName name="Hyousoku" localSheetId="7">#REF!</definedName>
    <definedName name="Hyousoku" localSheetId="8">#REF!</definedName>
    <definedName name="Hyousoku" localSheetId="9">#REF!</definedName>
    <definedName name="Hyousoku" localSheetId="10">#REF!</definedName>
    <definedName name="Hyousoku">#REF!</definedName>
    <definedName name="HyousokuArea" localSheetId="11">#REF!</definedName>
    <definedName name="HyousokuArea" localSheetId="12">#REF!</definedName>
    <definedName name="HyousokuArea" localSheetId="13">#REF!</definedName>
    <definedName name="HyousokuArea" localSheetId="14">#REF!</definedName>
    <definedName name="HyousokuArea" localSheetId="15">#REF!</definedName>
    <definedName name="HyousokuArea" localSheetId="16">#REF!</definedName>
    <definedName name="HyousokuArea" localSheetId="17">#REF!</definedName>
    <definedName name="HyousokuArea" localSheetId="18">#REF!</definedName>
    <definedName name="HyousokuArea" localSheetId="19">#REF!</definedName>
    <definedName name="HyousokuArea" localSheetId="20">#REF!</definedName>
    <definedName name="HyousokuArea" localSheetId="1">#REF!</definedName>
    <definedName name="HyousokuArea" localSheetId="2">#REF!</definedName>
    <definedName name="HyousokuArea" localSheetId="3">#REF!</definedName>
    <definedName name="HyousokuArea" localSheetId="4">#REF!</definedName>
    <definedName name="HyousokuArea" localSheetId="5">#REF!</definedName>
    <definedName name="HyousokuArea" localSheetId="6">#REF!</definedName>
    <definedName name="HyousokuArea" localSheetId="7">#REF!</definedName>
    <definedName name="HyousokuArea" localSheetId="8">#REF!</definedName>
    <definedName name="HyousokuArea" localSheetId="9">#REF!</definedName>
    <definedName name="HyousokuArea" localSheetId="10">#REF!</definedName>
    <definedName name="HyousokuArea">#REF!</definedName>
    <definedName name="HyousokuEnd" localSheetId="11">#REF!</definedName>
    <definedName name="HyousokuEnd" localSheetId="12">#REF!</definedName>
    <definedName name="HyousokuEnd" localSheetId="13">#REF!</definedName>
    <definedName name="HyousokuEnd" localSheetId="14">#REF!</definedName>
    <definedName name="HyousokuEnd" localSheetId="15">#REF!</definedName>
    <definedName name="HyousokuEnd" localSheetId="16">#REF!</definedName>
    <definedName name="HyousokuEnd" localSheetId="17">#REF!</definedName>
    <definedName name="HyousokuEnd" localSheetId="18">#REF!</definedName>
    <definedName name="HyousokuEnd" localSheetId="19">#REF!</definedName>
    <definedName name="HyousokuEnd" localSheetId="20">#REF!</definedName>
    <definedName name="HyousokuEnd" localSheetId="1">#REF!</definedName>
    <definedName name="HyousokuEnd" localSheetId="2">#REF!</definedName>
    <definedName name="HyousokuEnd" localSheetId="3">#REF!</definedName>
    <definedName name="HyousokuEnd" localSheetId="4">#REF!</definedName>
    <definedName name="HyousokuEnd" localSheetId="5">#REF!</definedName>
    <definedName name="HyousokuEnd" localSheetId="6">#REF!</definedName>
    <definedName name="HyousokuEnd" localSheetId="7">#REF!</definedName>
    <definedName name="HyousokuEnd" localSheetId="8">#REF!</definedName>
    <definedName name="HyousokuEnd" localSheetId="9">#REF!</definedName>
    <definedName name="HyousokuEnd" localSheetId="10">#REF!</definedName>
    <definedName name="HyousokuEnd">#REF!</definedName>
    <definedName name="Hyoutou" localSheetId="11">#REF!</definedName>
    <definedName name="Hyoutou" localSheetId="12">#REF!</definedName>
    <definedName name="Hyoutou" localSheetId="13">#REF!</definedName>
    <definedName name="Hyoutou" localSheetId="14">#REF!</definedName>
    <definedName name="Hyoutou" localSheetId="15">#REF!</definedName>
    <definedName name="Hyoutou" localSheetId="16">#REF!</definedName>
    <definedName name="Hyoutou" localSheetId="17">#REF!</definedName>
    <definedName name="Hyoutou" localSheetId="18">#REF!</definedName>
    <definedName name="Hyoutou" localSheetId="19">#REF!</definedName>
    <definedName name="Hyoutou" localSheetId="20">#REF!</definedName>
    <definedName name="Hyoutou" localSheetId="1">#REF!</definedName>
    <definedName name="Hyoutou" localSheetId="2">#REF!</definedName>
    <definedName name="Hyoutou" localSheetId="3">#REF!</definedName>
    <definedName name="Hyoutou" localSheetId="4">#REF!</definedName>
    <definedName name="Hyoutou" localSheetId="5">#REF!</definedName>
    <definedName name="Hyoutou" localSheetId="6">#REF!</definedName>
    <definedName name="Hyoutou" localSheetId="7">#REF!</definedName>
    <definedName name="Hyoutou" localSheetId="8">#REF!</definedName>
    <definedName name="Hyoutou" localSheetId="9">#REF!</definedName>
    <definedName name="Hyoutou" localSheetId="10">#REF!</definedName>
    <definedName name="Hyoutou">#REF!</definedName>
    <definedName name="owari" localSheetId="11">#REF!</definedName>
    <definedName name="owari" localSheetId="12">#REF!</definedName>
    <definedName name="owari" localSheetId="13">#REF!</definedName>
    <definedName name="owari" localSheetId="14">#REF!</definedName>
    <definedName name="owari" localSheetId="15">#REF!</definedName>
    <definedName name="owari" localSheetId="16">#REF!</definedName>
    <definedName name="owari" localSheetId="17">#REF!</definedName>
    <definedName name="owari" localSheetId="18">#REF!</definedName>
    <definedName name="owari" localSheetId="19">#REF!</definedName>
    <definedName name="owari" localSheetId="20">#REF!</definedName>
    <definedName name="owari" localSheetId="1">#REF!</definedName>
    <definedName name="owari" localSheetId="2">#REF!</definedName>
    <definedName name="owari" localSheetId="3">#REF!</definedName>
    <definedName name="owari" localSheetId="4">#REF!</definedName>
    <definedName name="owari" localSheetId="5">#REF!</definedName>
    <definedName name="owari" localSheetId="6">#REF!</definedName>
    <definedName name="owari" localSheetId="7">#REF!</definedName>
    <definedName name="owari" localSheetId="8">#REF!</definedName>
    <definedName name="owari" localSheetId="9">#REF!</definedName>
    <definedName name="owari" localSheetId="10">#REF!</definedName>
    <definedName name="owari">#REF!</definedName>
    <definedName name="_xlnm.Print_Area" localSheetId="0">'16-1 '!$A$1:$AK$31</definedName>
    <definedName name="_xlnm.Print_Area" localSheetId="12">'16-10(2)'!$A$1:$N$66</definedName>
    <definedName name="_xlnm.Print_Area" localSheetId="14">'16-11 '!$A$1:$M$30</definedName>
    <definedName name="_xlnm.Print_Area" localSheetId="15">'16-12'!$A$1:$G$18</definedName>
    <definedName name="_xlnm.Print_Area" localSheetId="16">'16-13  '!$A$1:$I$40</definedName>
    <definedName name="_xlnm.Print_Area" localSheetId="20">'16-16 '!$A$1:$X$55</definedName>
    <definedName name="_xlnm.Print_Area" localSheetId="1">'16-2(1)'!$A$1:$AD$54</definedName>
    <definedName name="_xlnm.Print_Area" localSheetId="2">'16-2(2)'!$A$1:$AD$28</definedName>
    <definedName name="_xlnm.Print_Area" localSheetId="3">'16-3'!$A$1:$AH$71</definedName>
    <definedName name="_xlnm.Print_Area" localSheetId="4">'16-4.5 '!$A$1:$AI$51</definedName>
    <definedName name="_xlnm.Print_Area" localSheetId="5">'16-6 '!$A$1:$AI$44</definedName>
    <definedName name="_xlnm.Print_Area" localSheetId="6">'16-7(1)'!$A$1:$AD$47</definedName>
    <definedName name="_xlnm.Print_Area" localSheetId="7">'16-7(2)'!$A$1:$AD$26</definedName>
    <definedName name="_xlnm.Print_Area" localSheetId="8">'16-8(1)'!$A$1:$AM$49</definedName>
    <definedName name="_xlnm.Print_Area" localSheetId="10">'16-9 '!$A$1:$AD$14</definedName>
    <definedName name="Rangai0" localSheetId="11">#REF!</definedName>
    <definedName name="Rangai0" localSheetId="12">#REF!</definedName>
    <definedName name="Rangai0" localSheetId="13">#REF!</definedName>
    <definedName name="Rangai0" localSheetId="14">#REF!</definedName>
    <definedName name="Rangai0" localSheetId="15">#REF!</definedName>
    <definedName name="Rangai0" localSheetId="16">#REF!</definedName>
    <definedName name="Rangai0" localSheetId="17">#REF!</definedName>
    <definedName name="Rangai0" localSheetId="18">#REF!</definedName>
    <definedName name="Rangai0" localSheetId="19">#REF!</definedName>
    <definedName name="Rangai0" localSheetId="20">#REF!</definedName>
    <definedName name="Rangai0" localSheetId="1">#REF!</definedName>
    <definedName name="Rangai0" localSheetId="2">#REF!</definedName>
    <definedName name="Rangai0" localSheetId="3">#REF!</definedName>
    <definedName name="Rangai0" localSheetId="4">#REF!</definedName>
    <definedName name="Rangai0" localSheetId="5">#REF!</definedName>
    <definedName name="Rangai0" localSheetId="6">#REF!</definedName>
    <definedName name="Rangai0" localSheetId="7">#REF!</definedName>
    <definedName name="Rangai0" localSheetId="8">#REF!</definedName>
    <definedName name="Rangai0" localSheetId="9">#REF!</definedName>
    <definedName name="Rangai0" localSheetId="10">#REF!</definedName>
    <definedName name="Rangai0">#REF!</definedName>
    <definedName name="Title" localSheetId="11">#REF!</definedName>
    <definedName name="Title" localSheetId="12">#REF!</definedName>
    <definedName name="Title" localSheetId="13">#REF!</definedName>
    <definedName name="Title" localSheetId="14">#REF!</definedName>
    <definedName name="Title" localSheetId="15">#REF!</definedName>
    <definedName name="Title" localSheetId="16">#REF!</definedName>
    <definedName name="Title" localSheetId="17">#REF!</definedName>
    <definedName name="Title" localSheetId="18">#REF!</definedName>
    <definedName name="Title" localSheetId="19">#REF!</definedName>
    <definedName name="Title" localSheetId="20">#REF!</definedName>
    <definedName name="Title" localSheetId="1">#REF!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 localSheetId="10">#REF!</definedName>
    <definedName name="Title">#REF!</definedName>
    <definedName name="TitleEnglish" localSheetId="11">#REF!</definedName>
    <definedName name="TitleEnglish" localSheetId="12">#REF!</definedName>
    <definedName name="TitleEnglish" localSheetId="13">#REF!</definedName>
    <definedName name="TitleEnglish" localSheetId="14">#REF!</definedName>
    <definedName name="TitleEnglish" localSheetId="15">#REF!</definedName>
    <definedName name="TitleEnglish" localSheetId="16">#REF!</definedName>
    <definedName name="TitleEnglish" localSheetId="17">#REF!</definedName>
    <definedName name="TitleEnglish" localSheetId="18">#REF!</definedName>
    <definedName name="TitleEnglish" localSheetId="19">#REF!</definedName>
    <definedName name="TitleEnglish" localSheetId="20">#REF!</definedName>
    <definedName name="TitleEnglish" localSheetId="1">#REF!</definedName>
    <definedName name="TitleEnglish" localSheetId="2">#REF!</definedName>
    <definedName name="TitleEnglish" localSheetId="3">#REF!</definedName>
    <definedName name="TitleEnglish" localSheetId="4">#REF!</definedName>
    <definedName name="TitleEnglish" localSheetId="5">#REF!</definedName>
    <definedName name="TitleEnglish" localSheetId="6">#REF!</definedName>
    <definedName name="TitleEnglish" localSheetId="7">#REF!</definedName>
    <definedName name="TitleEnglish" localSheetId="8">#REF!</definedName>
    <definedName name="TitleEnglish" localSheetId="9">#REF!</definedName>
    <definedName name="TitleEnglish" localSheetId="10">#REF!</definedName>
    <definedName name="TitleEnglish">#REF!</definedName>
    <definedName name="終わり区" localSheetId="11">#REF!</definedName>
    <definedName name="終わり区" localSheetId="12">#REF!</definedName>
    <definedName name="終わり区" localSheetId="13">#REF!</definedName>
    <definedName name="終わり区" localSheetId="14">#REF!</definedName>
    <definedName name="終わり区" localSheetId="15">#REF!</definedName>
    <definedName name="終わり区" localSheetId="16">#REF!</definedName>
    <definedName name="終わり区" localSheetId="17">#REF!</definedName>
    <definedName name="終わり区" localSheetId="18">#REF!</definedName>
    <definedName name="終わり区" localSheetId="19">#REF!</definedName>
    <definedName name="終わり区" localSheetId="20">#REF!</definedName>
    <definedName name="終わり区" localSheetId="1">#REF!</definedName>
    <definedName name="終わり区" localSheetId="2">#REF!</definedName>
    <definedName name="終わり区" localSheetId="3">#REF!</definedName>
    <definedName name="終わり区" localSheetId="4">#REF!</definedName>
    <definedName name="終わり区" localSheetId="5">#REF!</definedName>
    <definedName name="終わり区" localSheetId="6">#REF!</definedName>
    <definedName name="終わり区" localSheetId="7">#REF!</definedName>
    <definedName name="終わり区" localSheetId="8">#REF!</definedName>
    <definedName name="終わり区" localSheetId="9">#REF!</definedName>
    <definedName name="終わり区" localSheetId="10">#REF!</definedName>
    <definedName name="終わり区">#REF!</definedName>
    <definedName name="地域" localSheetId="11">#REF!</definedName>
    <definedName name="地域" localSheetId="12">#REF!</definedName>
    <definedName name="地域" localSheetId="13">#REF!</definedName>
    <definedName name="地域" localSheetId="14">#REF!</definedName>
    <definedName name="地域" localSheetId="15">#REF!</definedName>
    <definedName name="地域" localSheetId="16">#REF!</definedName>
    <definedName name="地域" localSheetId="17">#REF!</definedName>
    <definedName name="地域" localSheetId="18">#REF!</definedName>
    <definedName name="地域" localSheetId="19">#REF!</definedName>
    <definedName name="地域" localSheetId="20">#REF!</definedName>
    <definedName name="地域" localSheetId="1">#REF!</definedName>
    <definedName name="地域" localSheetId="2">#REF!</definedName>
    <definedName name="地域" localSheetId="3">#REF!</definedName>
    <definedName name="地域" localSheetId="4">#REF!</definedName>
    <definedName name="地域" localSheetId="5">#REF!</definedName>
    <definedName name="地域" localSheetId="6">#REF!</definedName>
    <definedName name="地域" localSheetId="7">#REF!</definedName>
    <definedName name="地域" localSheetId="8">#REF!</definedName>
    <definedName name="地域" localSheetId="9">#REF!</definedName>
    <definedName name="地域" localSheetId="10">#REF!</definedName>
    <definedName name="地域">#REF!</definedName>
    <definedName name="表則" localSheetId="11">#REF!</definedName>
    <definedName name="表則" localSheetId="12">#REF!</definedName>
    <definedName name="表則" localSheetId="13">#REF!</definedName>
    <definedName name="表則" localSheetId="14">#REF!</definedName>
    <definedName name="表則" localSheetId="15">#REF!</definedName>
    <definedName name="表則" localSheetId="16">#REF!</definedName>
    <definedName name="表則" localSheetId="17">#REF!</definedName>
    <definedName name="表則" localSheetId="18">#REF!</definedName>
    <definedName name="表則" localSheetId="19">#REF!</definedName>
    <definedName name="表則" localSheetId="20">#REF!</definedName>
    <definedName name="表則" localSheetId="1">#REF!</definedName>
    <definedName name="表則" localSheetId="2">#REF!</definedName>
    <definedName name="表則" localSheetId="3">#REF!</definedName>
    <definedName name="表則" localSheetId="4">#REF!</definedName>
    <definedName name="表則" localSheetId="5">#REF!</definedName>
    <definedName name="表則" localSheetId="6">#REF!</definedName>
    <definedName name="表則" localSheetId="7">#REF!</definedName>
    <definedName name="表則" localSheetId="8">#REF!</definedName>
    <definedName name="表則" localSheetId="9">#REF!</definedName>
    <definedName name="表則" localSheetId="10">#REF!</definedName>
    <definedName name="表則">#REF!</definedName>
    <definedName name="表頭" localSheetId="11">#REF!</definedName>
    <definedName name="表頭" localSheetId="12">#REF!</definedName>
    <definedName name="表頭" localSheetId="13">#REF!</definedName>
    <definedName name="表頭" localSheetId="14">#REF!</definedName>
    <definedName name="表頭" localSheetId="15">#REF!</definedName>
    <definedName name="表頭" localSheetId="16">#REF!</definedName>
    <definedName name="表頭" localSheetId="17">#REF!</definedName>
    <definedName name="表頭" localSheetId="18">#REF!</definedName>
    <definedName name="表頭" localSheetId="19">#REF!</definedName>
    <definedName name="表頭" localSheetId="20">#REF!</definedName>
    <definedName name="表頭" localSheetId="1">#REF!</definedName>
    <definedName name="表頭" localSheetId="2">#REF!</definedName>
    <definedName name="表頭" localSheetId="3">#REF!</definedName>
    <definedName name="表頭" localSheetId="4">#REF!</definedName>
    <definedName name="表頭" localSheetId="5">#REF!</definedName>
    <definedName name="表頭" localSheetId="6">#REF!</definedName>
    <definedName name="表頭" localSheetId="7">#REF!</definedName>
    <definedName name="表頭" localSheetId="8">#REF!</definedName>
    <definedName name="表頭" localSheetId="9">#REF!</definedName>
    <definedName name="表頭" localSheetId="10">#REF!</definedName>
    <definedName name="表頭">#REF!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5" l="1"/>
  <c r="F21" i="15"/>
  <c r="E21" i="15"/>
  <c r="M19" i="15"/>
  <c r="L19" i="15"/>
  <c r="K19" i="15"/>
  <c r="H19" i="15"/>
  <c r="M18" i="15"/>
  <c r="L18" i="15"/>
  <c r="K18" i="15"/>
  <c r="H18" i="15"/>
  <c r="M15" i="15"/>
  <c r="L15" i="15"/>
  <c r="K15" i="15"/>
  <c r="H15" i="15"/>
  <c r="M13" i="15"/>
  <c r="L13" i="15"/>
  <c r="K13" i="15"/>
  <c r="H13" i="15"/>
  <c r="M12" i="15"/>
  <c r="L12" i="15"/>
  <c r="K12" i="15"/>
  <c r="H12" i="15"/>
  <c r="M11" i="15"/>
  <c r="L11" i="15"/>
  <c r="K11" i="15"/>
  <c r="H11" i="15"/>
  <c r="H9" i="15" s="1"/>
  <c r="M9" i="15"/>
  <c r="L9" i="15"/>
  <c r="K9" i="15"/>
</calcChain>
</file>

<file path=xl/sharedStrings.xml><?xml version="1.0" encoding="utf-8"?>
<sst xmlns="http://schemas.openxmlformats.org/spreadsheetml/2006/main" count="3538" uniqueCount="855">
  <si>
    <t xml:space="preserve">16-1　産   　業   　別   　賃  </t>
    <phoneticPr fontId="5"/>
  </si>
  <si>
    <r>
      <t>　　　金　   指　   数　</t>
    </r>
    <r>
      <rPr>
        <sz val="12"/>
        <color indexed="8"/>
        <rFont val="ＭＳ 明朝"/>
        <family val="1"/>
        <charset val="128"/>
      </rPr>
      <t>(平成30～令和2年)</t>
    </r>
    <rPh sb="21" eb="23">
      <t>レイワ</t>
    </rPh>
    <phoneticPr fontId="5"/>
  </si>
  <si>
    <t>(平成27年＝100)</t>
    <phoneticPr fontId="5"/>
  </si>
  <si>
    <t>年次・月</t>
    <phoneticPr fontId="9"/>
  </si>
  <si>
    <r>
      <rPr>
        <sz val="8"/>
        <color indexed="8"/>
        <rFont val="ＭＳ 明朝"/>
        <family val="1"/>
        <charset val="128"/>
      </rPr>
      <t>1)</t>
    </r>
    <r>
      <rPr>
        <sz val="9"/>
        <color indexed="8"/>
        <rFont val="ＭＳ 明朝"/>
        <family val="1"/>
        <charset val="128"/>
      </rPr>
      <t>調査
産業計</t>
    </r>
    <phoneticPr fontId="9"/>
  </si>
  <si>
    <t>建設業</t>
  </si>
  <si>
    <t>製造業</t>
  </si>
  <si>
    <t>電気・ガス・熱供給・水道業</t>
    <phoneticPr fontId="5"/>
  </si>
  <si>
    <t>情報
通信業</t>
    <rPh sb="0" eb="2">
      <t>ジョウホウ</t>
    </rPh>
    <phoneticPr fontId="5"/>
  </si>
  <si>
    <t>運輸業、郵便業</t>
    <rPh sb="0" eb="1">
      <t>ウン</t>
    </rPh>
    <rPh sb="1" eb="2">
      <t>ユ</t>
    </rPh>
    <rPh sb="2" eb="3">
      <t>ギョウ</t>
    </rPh>
    <rPh sb="4" eb="6">
      <t>ユウビン</t>
    </rPh>
    <rPh sb="6" eb="7">
      <t>ギョウ</t>
    </rPh>
    <phoneticPr fontId="5"/>
  </si>
  <si>
    <t>卸売業、小売業</t>
    <rPh sb="2" eb="3">
      <t>ギョウ</t>
    </rPh>
    <rPh sb="4" eb="7">
      <t>コウリギョウ</t>
    </rPh>
    <phoneticPr fontId="5"/>
  </si>
  <si>
    <t>金融業、保険業</t>
    <rPh sb="2" eb="3">
      <t>ギョウ</t>
    </rPh>
    <rPh sb="4" eb="7">
      <t>ホケンギョウ</t>
    </rPh>
    <phoneticPr fontId="12"/>
  </si>
  <si>
    <t>不動産業、物品賃貸業</t>
    <rPh sb="0" eb="2">
      <t>フドウ</t>
    </rPh>
    <rPh sb="2" eb="3">
      <t>サン</t>
    </rPh>
    <rPh sb="3" eb="4">
      <t>ギョウ</t>
    </rPh>
    <rPh sb="5" eb="7">
      <t>ブッピン</t>
    </rPh>
    <rPh sb="7" eb="9">
      <t>チンタイ</t>
    </rPh>
    <rPh sb="9" eb="10">
      <t>ギョウ</t>
    </rPh>
    <phoneticPr fontId="5"/>
  </si>
  <si>
    <t>学術研究、専門・技術サービス業</t>
    <rPh sb="0" eb="2">
      <t>ガクジュツ</t>
    </rPh>
    <rPh sb="2" eb="3">
      <t>ケン</t>
    </rPh>
    <rPh sb="3" eb="4">
      <t>キワ</t>
    </rPh>
    <rPh sb="5" eb="7">
      <t>センモン</t>
    </rPh>
    <rPh sb="8" eb="10">
      <t>ギジュツ</t>
    </rPh>
    <rPh sb="13" eb="14">
      <t>ギョウ</t>
    </rPh>
    <phoneticPr fontId="5"/>
  </si>
  <si>
    <t>宿泊業、飲食サービス業</t>
    <rPh sb="0" eb="2">
      <t>シュクハク</t>
    </rPh>
    <rPh sb="2" eb="3">
      <t>ギョウ</t>
    </rPh>
    <rPh sb="4" eb="6">
      <t>インショク</t>
    </rPh>
    <rPh sb="9" eb="10">
      <t>ギョウ</t>
    </rPh>
    <phoneticPr fontId="5"/>
  </si>
  <si>
    <t>生活関連サービス業、娯楽業</t>
    <rPh sb="0" eb="2">
      <t>セイカツ</t>
    </rPh>
    <rPh sb="2" eb="3">
      <t>セキ</t>
    </rPh>
    <rPh sb="3" eb="4">
      <t>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</si>
  <si>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</si>
  <si>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phoneticPr fontId="5"/>
  </si>
  <si>
    <t>複合サービス事業　</t>
    <phoneticPr fontId="5"/>
  </si>
  <si>
    <t>サービス
業（他に
分類され
ないもの）</t>
    <phoneticPr fontId="5"/>
  </si>
  <si>
    <t>サービス
業（他に
分類され
な い も
の）　　</t>
    <phoneticPr fontId="5"/>
  </si>
  <si>
    <t>名　　目　　賃　　金　　指　　数</t>
    <phoneticPr fontId="9"/>
  </si>
  <si>
    <t>実　　質　　賃　　金　　指　　数</t>
    <phoneticPr fontId="9"/>
  </si>
  <si>
    <t>平成30年平均</t>
    <phoneticPr fontId="9"/>
  </si>
  <si>
    <t>　令和元年平均</t>
    <rPh sb="1" eb="5">
      <t>レイワガンネン</t>
    </rPh>
    <rPh sb="5" eb="7">
      <t>ヘイキン</t>
    </rPh>
    <phoneticPr fontId="9"/>
  </si>
  <si>
    <t>X</t>
  </si>
  <si>
    <t xml:space="preserve"> 2　　　</t>
    <phoneticPr fontId="9"/>
  </si>
  <si>
    <t>令和2</t>
    <rPh sb="0" eb="2">
      <t>レイワ</t>
    </rPh>
    <phoneticPr fontId="12"/>
  </si>
  <si>
    <t>年 1月</t>
    <phoneticPr fontId="9"/>
  </si>
  <si>
    <t>　 2</t>
    <phoneticPr fontId="9"/>
  </si>
  <si>
    <t>　 3</t>
  </si>
  <si>
    <t>　 4</t>
  </si>
  <si>
    <t>　 5</t>
    <phoneticPr fontId="9"/>
  </si>
  <si>
    <t>　 6</t>
  </si>
  <si>
    <t>　 7</t>
  </si>
  <si>
    <t>　 8</t>
  </si>
  <si>
    <t>　 9</t>
  </si>
  <si>
    <t xml:space="preserve"> 　9</t>
  </si>
  <si>
    <t xml:space="preserve">  10</t>
    <phoneticPr fontId="9"/>
  </si>
  <si>
    <t xml:space="preserve">  11</t>
  </si>
  <si>
    <t xml:space="preserve">  12</t>
  </si>
  <si>
    <t>資料：県統計分析課「毎月勤労統計調査地方調査結果」</t>
    <phoneticPr fontId="9"/>
  </si>
  <si>
    <t>(注)1)鉱業、採石業等を含む。</t>
    <phoneticPr fontId="9"/>
  </si>
  <si>
    <t>　　2)事業所規模30人以上の結果である。</t>
    <phoneticPr fontId="9"/>
  </si>
  <si>
    <t>　　3)平成29年1月から、平成25年10月に改定された日本標準産業分類に変更した。</t>
    <phoneticPr fontId="9"/>
  </si>
  <si>
    <t>　　4)指数は平成27年平均を100として算出している。</t>
    <phoneticPr fontId="9"/>
  </si>
  <si>
    <t>　　5)「名目賃金指数」は、毎月勤労統計調査によって得られる現金給与総額を指数化したものである。</t>
    <phoneticPr fontId="9"/>
  </si>
  <si>
    <t>　　　「実質賃金指数」は、「名目賃金指数」を「消費者物価指数（持家の帰属家賃を除く総合）」で除して100倍し、四捨五入して少数点以下第1位の</t>
    <rPh sb="31" eb="33">
      <t>モチイエ</t>
    </rPh>
    <rPh sb="34" eb="36">
      <t>キゾク</t>
    </rPh>
    <rPh sb="46" eb="47">
      <t>ジョ</t>
    </rPh>
    <rPh sb="52" eb="53">
      <t>バイ</t>
    </rPh>
    <rPh sb="55" eb="59">
      <t>シシャゴニュウ</t>
    </rPh>
    <rPh sb="61" eb="63">
      <t>ショウスウ</t>
    </rPh>
    <rPh sb="63" eb="64">
      <t>テン</t>
    </rPh>
    <rPh sb="64" eb="66">
      <t>イカ</t>
    </rPh>
    <rPh sb="66" eb="67">
      <t>ダイ</t>
    </rPh>
    <rPh sb="68" eb="69">
      <t>イ</t>
    </rPh>
    <phoneticPr fontId="9"/>
  </si>
  <si>
    <t>　　　数値としたものである。</t>
    <rPh sb="3" eb="5">
      <t>スウチ</t>
    </rPh>
    <phoneticPr fontId="9"/>
  </si>
  <si>
    <t>16-2　産業別の男女別常用労働者1人</t>
    <phoneticPr fontId="5"/>
  </si>
  <si>
    <r>
      <t>平均月間現金給与総額　</t>
    </r>
    <r>
      <rPr>
        <sz val="14"/>
        <color rgb="FF000000"/>
        <rFont val="ＭＳ 明朝"/>
        <family val="1"/>
        <charset val="128"/>
      </rPr>
      <t>(平成28～令和2年)</t>
    </r>
    <rPh sb="17" eb="19">
      <t>レイワ</t>
    </rPh>
    <phoneticPr fontId="5"/>
  </si>
  <si>
    <t>(単位：円)</t>
    <phoneticPr fontId="9"/>
  </si>
  <si>
    <t>年次・月</t>
  </si>
  <si>
    <r>
      <rPr>
        <sz val="8"/>
        <color indexed="8"/>
        <rFont val="ＭＳ 明朝"/>
        <family val="1"/>
        <charset val="128"/>
      </rPr>
      <t>1)</t>
    </r>
    <r>
      <rPr>
        <sz val="9"/>
        <color indexed="8"/>
        <rFont val="ＭＳ 明朝"/>
        <family val="1"/>
        <charset val="128"/>
      </rPr>
      <t xml:space="preserve"> 調査産業計</t>
    </r>
    <phoneticPr fontId="5"/>
  </si>
  <si>
    <t>年次・月</t>
    <phoneticPr fontId="5"/>
  </si>
  <si>
    <t>食料品・たばこ</t>
    <phoneticPr fontId="9"/>
  </si>
  <si>
    <t>繊維工業</t>
    <rPh sb="0" eb="2">
      <t>センイ</t>
    </rPh>
    <rPh sb="2" eb="4">
      <t>コウギョウ</t>
    </rPh>
    <phoneticPr fontId="5"/>
  </si>
  <si>
    <t>パルプ・紙</t>
    <phoneticPr fontId="9"/>
  </si>
  <si>
    <t>プラスチック製品</t>
    <rPh sb="6" eb="8">
      <t>セイヒン</t>
    </rPh>
    <phoneticPr fontId="9"/>
  </si>
  <si>
    <t>ゴム製品</t>
    <rPh sb="2" eb="4">
      <t>セイヒン</t>
    </rPh>
    <phoneticPr fontId="5"/>
  </si>
  <si>
    <t>窯業・土石製品</t>
    <phoneticPr fontId="9"/>
  </si>
  <si>
    <t>計</t>
  </si>
  <si>
    <t>男</t>
  </si>
  <si>
    <t>女</t>
  </si>
  <si>
    <t>平成 28 年平均</t>
    <rPh sb="0" eb="2">
      <t>ヘイセイ</t>
    </rPh>
    <rPh sb="6" eb="7">
      <t>ネン</t>
    </rPh>
    <phoneticPr fontId="5"/>
  </si>
  <si>
    <t>平成28年</t>
    <rPh sb="0" eb="2">
      <t>ヘイセイ</t>
    </rPh>
    <rPh sb="4" eb="5">
      <t>ネン</t>
    </rPh>
    <phoneticPr fontId="5"/>
  </si>
  <si>
    <t>29　</t>
    <phoneticPr fontId="9"/>
  </si>
  <si>
    <t xml:space="preserve">  　29</t>
    <phoneticPr fontId="9"/>
  </si>
  <si>
    <t>30　</t>
    <phoneticPr fontId="9"/>
  </si>
  <si>
    <t xml:space="preserve">  　30</t>
    <phoneticPr fontId="9"/>
  </si>
  <si>
    <t>令和 元 年平均</t>
    <rPh sb="0" eb="2">
      <t>レイワ</t>
    </rPh>
    <rPh sb="3" eb="4">
      <t>ガン</t>
    </rPh>
    <rPh sb="5" eb="6">
      <t>ネン</t>
    </rPh>
    <phoneticPr fontId="5"/>
  </si>
  <si>
    <t>令和元年</t>
    <rPh sb="0" eb="2">
      <t>レイワ</t>
    </rPh>
    <rPh sb="2" eb="3">
      <t>モト</t>
    </rPh>
    <rPh sb="3" eb="4">
      <t>ネン</t>
    </rPh>
    <phoneticPr fontId="9"/>
  </si>
  <si>
    <t xml:space="preserve">      2  　   </t>
    <phoneticPr fontId="9"/>
  </si>
  <si>
    <t xml:space="preserve">     2</t>
    <phoneticPr fontId="9"/>
  </si>
  <si>
    <t>令和2年</t>
    <rPh sb="0" eb="2">
      <t>レイワ</t>
    </rPh>
    <rPh sb="3" eb="4">
      <t>ネン</t>
    </rPh>
    <phoneticPr fontId="5"/>
  </si>
  <si>
    <t xml:space="preserve"> 1月</t>
    <phoneticPr fontId="9"/>
  </si>
  <si>
    <t>－</t>
  </si>
  <si>
    <t>2年  1月</t>
    <phoneticPr fontId="5"/>
  </si>
  <si>
    <t xml:space="preserve"> 2</t>
    <phoneticPr fontId="9"/>
  </si>
  <si>
    <t xml:space="preserve">     2</t>
    <phoneticPr fontId="5"/>
  </si>
  <si>
    <t xml:space="preserve"> 3</t>
  </si>
  <si>
    <t xml:space="preserve">     3</t>
  </si>
  <si>
    <t xml:space="preserve"> 4</t>
  </si>
  <si>
    <t xml:space="preserve">     4</t>
  </si>
  <si>
    <t xml:space="preserve"> 5</t>
    <phoneticPr fontId="9"/>
  </si>
  <si>
    <t xml:space="preserve">     5</t>
    <phoneticPr fontId="9"/>
  </si>
  <si>
    <t xml:space="preserve"> 6</t>
  </si>
  <si>
    <t xml:space="preserve">     6</t>
  </si>
  <si>
    <t xml:space="preserve"> 7</t>
  </si>
  <si>
    <t xml:space="preserve">     7</t>
  </si>
  <si>
    <t xml:space="preserve"> 8</t>
  </si>
  <si>
    <t xml:space="preserve">     8</t>
  </si>
  <si>
    <t xml:space="preserve"> 9</t>
  </si>
  <si>
    <t xml:space="preserve">     9</t>
  </si>
  <si>
    <t>10</t>
  </si>
  <si>
    <t xml:space="preserve">    10</t>
    <phoneticPr fontId="5"/>
  </si>
  <si>
    <t>11</t>
  </si>
  <si>
    <t xml:space="preserve">    11</t>
  </si>
  <si>
    <t>12</t>
  </si>
  <si>
    <t xml:space="preserve">    12</t>
  </si>
  <si>
    <t>電気・ガス・
熱供給・水道業</t>
    <phoneticPr fontId="9"/>
  </si>
  <si>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</si>
  <si>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</si>
  <si>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2" eb="3">
      <t>ギョウ</t>
    </rPh>
    <phoneticPr fontId="5"/>
  </si>
  <si>
    <t>金属製品製造業</t>
    <rPh sb="0" eb="2">
      <t>キンゾク</t>
    </rPh>
    <rPh sb="2" eb="4">
      <t>セイヒン</t>
    </rPh>
    <rPh sb="4" eb="7">
      <t>セイゾウギョウ</t>
    </rPh>
    <phoneticPr fontId="5"/>
  </si>
  <si>
    <t>電子・デバイス</t>
    <rPh sb="0" eb="2">
      <t>デンシ</t>
    </rPh>
    <phoneticPr fontId="5"/>
  </si>
  <si>
    <t>電気機械器具</t>
    <phoneticPr fontId="9"/>
  </si>
  <si>
    <t>輸送用機械器具</t>
    <rPh sb="0" eb="3">
      <t>ユソウヨウ</t>
    </rPh>
    <phoneticPr fontId="9"/>
  </si>
  <si>
    <t>その他の製造業</t>
    <rPh sb="2" eb="3">
      <t>ホカ</t>
    </rPh>
    <rPh sb="4" eb="7">
      <t>セイゾウギョウ</t>
    </rPh>
    <phoneticPr fontId="9"/>
  </si>
  <si>
    <t>資料：県統計分析課「毎月勤労統計調査地方調査結果」</t>
    <rPh sb="6" eb="8">
      <t>ブンセキ</t>
    </rPh>
    <rPh sb="18" eb="20">
      <t>チホウ</t>
    </rPh>
    <rPh sb="20" eb="22">
      <t>チョウサ</t>
    </rPh>
    <phoneticPr fontId="5"/>
  </si>
  <si>
    <t>(注) 1)鉱業、採石業等を含む。</t>
    <phoneticPr fontId="5"/>
  </si>
  <si>
    <t>　 　2)事業所規模30人以上の結果である。</t>
    <phoneticPr fontId="9"/>
  </si>
  <si>
    <t xml:space="preserve">    3)平成29年1月から、平成25年10月に改定された日本標準産業分類に変更した。</t>
    <phoneticPr fontId="9"/>
  </si>
  <si>
    <t xml:space="preserve">     4)調査対象事業所は、平成27年1月に全数入れ替え、平成30年1月、平成31年1月、令和2年1月に部分入れ替えを行ったため、実数の単純比較はできない。</t>
    <rPh sb="7" eb="9">
      <t>チョウサ</t>
    </rPh>
    <rPh sb="9" eb="11">
      <t>タイショウ</t>
    </rPh>
    <rPh sb="11" eb="14">
      <t>ジギョウショ</t>
    </rPh>
    <rPh sb="16" eb="18">
      <t>ヘイセイ</t>
    </rPh>
    <rPh sb="20" eb="21">
      <t>ネン</t>
    </rPh>
    <rPh sb="22" eb="23">
      <t>ガツ</t>
    </rPh>
    <rPh sb="24" eb="26">
      <t>ゼンスウ</t>
    </rPh>
    <rPh sb="26" eb="27">
      <t>イ</t>
    </rPh>
    <rPh sb="28" eb="29">
      <t>カ</t>
    </rPh>
    <rPh sb="31" eb="33">
      <t>ヘイセイ</t>
    </rPh>
    <rPh sb="39" eb="41">
      <t>ヘイセイ</t>
    </rPh>
    <rPh sb="43" eb="44">
      <t>ネン</t>
    </rPh>
    <rPh sb="45" eb="46">
      <t>ガツ</t>
    </rPh>
    <rPh sb="47" eb="49">
      <t>レイワ</t>
    </rPh>
    <rPh sb="50" eb="51">
      <t>ネン</t>
    </rPh>
    <rPh sb="52" eb="53">
      <t>ガツ</t>
    </rPh>
    <rPh sb="54" eb="56">
      <t>ブブン</t>
    </rPh>
    <rPh sb="56" eb="57">
      <t>イ</t>
    </rPh>
    <rPh sb="58" eb="59">
      <t>カ</t>
    </rPh>
    <phoneticPr fontId="9"/>
  </si>
  <si>
    <t xml:space="preserve">     5)「現金給与総額」とは、「きまって支給する給与」と「特別に支払われた給与」との合計である。</t>
    <phoneticPr fontId="5"/>
  </si>
  <si>
    <t>　　</t>
    <phoneticPr fontId="5"/>
  </si>
  <si>
    <r>
      <t>平均月間現金給与総額　</t>
    </r>
    <r>
      <rPr>
        <sz val="14"/>
        <color rgb="FF000000"/>
        <rFont val="ＭＳ 明朝"/>
        <family val="1"/>
        <charset val="128"/>
      </rPr>
      <t>(平成28～令和2年)(続き)</t>
    </r>
    <rPh sb="17" eb="19">
      <t>レイワ</t>
    </rPh>
    <rPh sb="23" eb="24">
      <t>ツヅ</t>
    </rPh>
    <phoneticPr fontId="5"/>
  </si>
  <si>
    <t>(単位：円)</t>
    <phoneticPr fontId="5"/>
  </si>
  <si>
    <t>金融業、保険業</t>
    <rPh sb="2" eb="3">
      <t>ギョウ</t>
    </rPh>
    <phoneticPr fontId="9"/>
  </si>
  <si>
    <t>不動産業、物品賃貸業</t>
    <rPh sb="0" eb="3">
      <t>フドウサン</t>
    </rPh>
    <rPh sb="3" eb="4">
      <t>ギョウ</t>
    </rPh>
    <rPh sb="5" eb="7">
      <t>ブッピン</t>
    </rPh>
    <rPh sb="7" eb="10">
      <t>チンタイギョウ</t>
    </rPh>
    <phoneticPr fontId="9"/>
  </si>
  <si>
    <t>学術研究、専門・
技術サービス業</t>
    <rPh sb="0" eb="2">
      <t>ガクジュツ</t>
    </rPh>
    <rPh sb="2" eb="4">
      <t>ケンキュウ</t>
    </rPh>
    <rPh sb="5" eb="7">
      <t>センモン</t>
    </rPh>
    <rPh sb="9" eb="11">
      <t>ギジュツ</t>
    </rPh>
    <rPh sb="15" eb="16">
      <t>ギョウ</t>
    </rPh>
    <phoneticPr fontId="9"/>
  </si>
  <si>
    <t>宿泊業、 飲食サービス業</t>
    <rPh sb="0" eb="2">
      <t>シュクハク</t>
    </rPh>
    <rPh sb="2" eb="3">
      <t>ギョウ</t>
    </rPh>
    <rPh sb="5" eb="7">
      <t>インショク</t>
    </rPh>
    <rPh sb="11" eb="12">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</si>
  <si>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</si>
  <si>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</si>
  <si>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</si>
  <si>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複合サービス事業</t>
    <rPh sb="0" eb="2">
      <t>フクゴウ</t>
    </rPh>
    <rPh sb="6" eb="7">
      <t>ジ</t>
    </rPh>
    <rPh sb="7" eb="8">
      <t>ギョウ</t>
    </rPh>
    <phoneticPr fontId="9"/>
  </si>
  <si>
    <t>サービス業
(他に分類されないもの）</t>
    <rPh sb="4" eb="5">
      <t>ギョウ</t>
    </rPh>
    <rPh sb="7" eb="8">
      <t>タ</t>
    </rPh>
    <rPh sb="9" eb="11">
      <t>ブンルイ</t>
    </rPh>
    <phoneticPr fontId="9"/>
  </si>
  <si>
    <t>30　</t>
  </si>
  <si>
    <t>令和 元 年平均</t>
    <rPh sb="0" eb="2">
      <t>レイワ</t>
    </rPh>
    <rPh sb="3" eb="4">
      <t>モト</t>
    </rPh>
    <phoneticPr fontId="9"/>
  </si>
  <si>
    <t xml:space="preserve"> 2　</t>
    <phoneticPr fontId="9"/>
  </si>
  <si>
    <t>令和2年</t>
    <rPh sb="0" eb="1">
      <t>レイワ</t>
    </rPh>
    <rPh sb="1" eb="2">
      <t>モト</t>
    </rPh>
    <phoneticPr fontId="5"/>
  </si>
  <si>
    <t>16-3　産業別の企業規模別平均年齢、勤続年数、</t>
  </si>
  <si>
    <r>
      <t>実労働時間数及び給与額　(</t>
    </r>
    <r>
      <rPr>
        <sz val="12"/>
        <color indexed="8"/>
        <rFont val="ＭＳ 明朝"/>
        <family val="1"/>
        <charset val="128"/>
      </rPr>
      <t>平成30～令和2年)</t>
    </r>
    <rPh sb="18" eb="20">
      <t>レイワ</t>
    </rPh>
    <phoneticPr fontId="5"/>
  </si>
  <si>
    <t>企    業    規    模    計</t>
    <phoneticPr fontId="9"/>
  </si>
  <si>
    <t>10      ～      99人</t>
    <phoneticPr fontId="9"/>
  </si>
  <si>
    <t>100      ～      999人</t>
    <phoneticPr fontId="9"/>
  </si>
  <si>
    <t>1000   人   以  上</t>
    <phoneticPr fontId="9"/>
  </si>
  <si>
    <t>区　分</t>
    <phoneticPr fontId="9"/>
  </si>
  <si>
    <t>年齢</t>
  </si>
  <si>
    <t>勤続    年数</t>
  </si>
  <si>
    <t>所定内実労働時間数</t>
    <phoneticPr fontId="34"/>
  </si>
  <si>
    <t>超過
実労働時間数</t>
    <phoneticPr fontId="9"/>
  </si>
  <si>
    <t>きまって
支給する</t>
    <phoneticPr fontId="34"/>
  </si>
  <si>
    <t>年間賞与
その他</t>
  </si>
  <si>
    <t>労働　　　者数</t>
  </si>
  <si>
    <t>勤続　　年数</t>
  </si>
  <si>
    <t>所定内
実労働時間数</t>
  </si>
  <si>
    <t>労働
者数</t>
    <phoneticPr fontId="9"/>
  </si>
  <si>
    <t>超　過
実労働時間数</t>
  </si>
  <si>
    <t>労働　　者数</t>
  </si>
  <si>
    <t>超過
実労働時間数</t>
  </si>
  <si>
    <t>区</t>
  </si>
  <si>
    <t>現　金
給与額</t>
  </si>
  <si>
    <t>所定内
給与額</t>
  </si>
  <si>
    <t>特別
給与額</t>
  </si>
  <si>
    <t>分</t>
  </si>
  <si>
    <t>歳</t>
  </si>
  <si>
    <t>年</t>
  </si>
  <si>
    <t>時間</t>
    <rPh sb="0" eb="2">
      <t>ジカン</t>
    </rPh>
    <phoneticPr fontId="9"/>
  </si>
  <si>
    <t>千円</t>
  </si>
  <si>
    <t>10人</t>
  </si>
  <si>
    <t>平成30年</t>
    <phoneticPr fontId="9"/>
  </si>
  <si>
    <t>平30</t>
    <rPh sb="0" eb="1">
      <t>タイラ</t>
    </rPh>
    <phoneticPr fontId="34"/>
  </si>
  <si>
    <t>男性労働者</t>
    <rPh sb="0" eb="2">
      <t>ダンセイ</t>
    </rPh>
    <phoneticPr fontId="9"/>
  </si>
  <si>
    <t>女性労働者</t>
    <rPh sb="0" eb="2">
      <t>ジョセイ</t>
    </rPh>
    <phoneticPr fontId="9"/>
  </si>
  <si>
    <t>令和元年</t>
    <rPh sb="0" eb="2">
      <t>レイワ</t>
    </rPh>
    <rPh sb="2" eb="3">
      <t>モト</t>
    </rPh>
    <phoneticPr fontId="1"/>
  </si>
  <si>
    <t>令元</t>
    <rPh sb="0" eb="1">
      <t>レイ</t>
    </rPh>
    <rPh sb="1" eb="2">
      <t>モト</t>
    </rPh>
    <phoneticPr fontId="34"/>
  </si>
  <si>
    <t>男性労働者</t>
    <rPh sb="1" eb="2">
      <t>セイ</t>
    </rPh>
    <phoneticPr fontId="34"/>
  </si>
  <si>
    <t>女性労働者</t>
    <rPh sb="1" eb="2">
      <t>セイ</t>
    </rPh>
    <phoneticPr fontId="34"/>
  </si>
  <si>
    <t>令和2年</t>
    <rPh sb="0" eb="2">
      <t>レイワ</t>
    </rPh>
    <phoneticPr fontId="1"/>
  </si>
  <si>
    <t>令2</t>
    <rPh sb="0" eb="1">
      <t>レイ</t>
    </rPh>
    <phoneticPr fontId="34"/>
  </si>
  <si>
    <t>　　～19歳</t>
    <phoneticPr fontId="34"/>
  </si>
  <si>
    <t>20～24</t>
    <phoneticPr fontId="34"/>
  </si>
  <si>
    <t>25～29</t>
    <phoneticPr fontId="34"/>
  </si>
  <si>
    <t>30～34</t>
    <phoneticPr fontId="34"/>
  </si>
  <si>
    <t>35～39</t>
    <phoneticPr fontId="34"/>
  </si>
  <si>
    <t>40～44</t>
    <phoneticPr fontId="34"/>
  </si>
  <si>
    <t>45～49</t>
    <phoneticPr fontId="34"/>
  </si>
  <si>
    <t>50～54</t>
    <phoneticPr fontId="34"/>
  </si>
  <si>
    <t>55～59</t>
    <phoneticPr fontId="34"/>
  </si>
  <si>
    <t>60～64</t>
    <phoneticPr fontId="34"/>
  </si>
  <si>
    <t>65～69</t>
    <phoneticPr fontId="34"/>
  </si>
  <si>
    <t>70歳～</t>
    <phoneticPr fontId="34"/>
  </si>
  <si>
    <t>D 建設業</t>
    <phoneticPr fontId="34"/>
  </si>
  <si>
    <t>建設</t>
    <rPh sb="0" eb="2">
      <t>ケンセツ</t>
    </rPh>
    <phoneticPr fontId="34"/>
  </si>
  <si>
    <t>男性労働者</t>
  </si>
  <si>
    <t>男</t>
    <phoneticPr fontId="34"/>
  </si>
  <si>
    <t>女性労働者</t>
  </si>
  <si>
    <t>女</t>
    <rPh sb="0" eb="1">
      <t>オンナ</t>
    </rPh>
    <phoneticPr fontId="34"/>
  </si>
  <si>
    <t>E 製造業</t>
    <phoneticPr fontId="34"/>
  </si>
  <si>
    <t>製造</t>
    <rPh sb="0" eb="2">
      <t>セイゾウ</t>
    </rPh>
    <phoneticPr fontId="34"/>
  </si>
  <si>
    <t>H 運輸業、郵便業</t>
    <rPh sb="2" eb="5">
      <t>ウンユギョウ</t>
    </rPh>
    <rPh sb="6" eb="8">
      <t>ユウビン</t>
    </rPh>
    <rPh sb="8" eb="9">
      <t>ギョウ</t>
    </rPh>
    <phoneticPr fontId="34"/>
  </si>
  <si>
    <t>運・郵</t>
    <rPh sb="0" eb="1">
      <t>ウン</t>
    </rPh>
    <rPh sb="2" eb="3">
      <t>ユウ</t>
    </rPh>
    <phoneticPr fontId="34"/>
  </si>
  <si>
    <t>I 卸売業、小売業</t>
    <rPh sb="4" eb="5">
      <t>ギョウ</t>
    </rPh>
    <phoneticPr fontId="34"/>
  </si>
  <si>
    <t>卸･小</t>
    <rPh sb="2" eb="3">
      <t>ショウ</t>
    </rPh>
    <phoneticPr fontId="34"/>
  </si>
  <si>
    <t>J 金融業、保険業</t>
    <rPh sb="4" eb="5">
      <t>ギョウ</t>
    </rPh>
    <phoneticPr fontId="34"/>
  </si>
  <si>
    <t>金･保</t>
    <rPh sb="0" eb="1">
      <t>キン</t>
    </rPh>
    <rPh sb="2" eb="3">
      <t>ホ</t>
    </rPh>
    <phoneticPr fontId="34"/>
  </si>
  <si>
    <t>男</t>
    <rPh sb="0" eb="1">
      <t>オトコ</t>
    </rPh>
    <phoneticPr fontId="34"/>
  </si>
  <si>
    <t>P 医療、福祉</t>
    <rPh sb="5" eb="7">
      <t>フクシ</t>
    </rPh>
    <phoneticPr fontId="1"/>
  </si>
  <si>
    <t>医･福</t>
    <rPh sb="0" eb="1">
      <t>イ</t>
    </rPh>
    <rPh sb="2" eb="3">
      <t>フク</t>
    </rPh>
    <phoneticPr fontId="34"/>
  </si>
  <si>
    <r>
      <t>R サービス業</t>
    </r>
    <r>
      <rPr>
        <sz val="8"/>
        <color indexed="8"/>
        <rFont val="ＭＳ 明朝"/>
        <family val="1"/>
        <charset val="128"/>
      </rPr>
      <t>(他に分類されないもの)</t>
    </r>
    <phoneticPr fontId="34"/>
  </si>
  <si>
    <t>ｻｰﾋﾞｽ</t>
    <phoneticPr fontId="34"/>
  </si>
  <si>
    <t>資料：厚生労働省大臣官房統計情報部「賃金構造基本統計調査報告」</t>
    <rPh sb="3" eb="5">
      <t>コウセイ</t>
    </rPh>
    <rPh sb="7" eb="8">
      <t>ショウ</t>
    </rPh>
    <rPh sb="12" eb="14">
      <t>トウケイ</t>
    </rPh>
    <rPh sb="14" eb="16">
      <t>ジョウホウ</t>
    </rPh>
    <phoneticPr fontId="1"/>
  </si>
  <si>
    <t xml:space="preserve">     2)企業規模計は、企業規模10人以上の計であり、企業規模5～9人は含まない。</t>
    <rPh sb="7" eb="9">
      <t>キギョウ</t>
    </rPh>
    <rPh sb="9" eb="11">
      <t>キボ</t>
    </rPh>
    <rPh sb="11" eb="12">
      <t>ケイ</t>
    </rPh>
    <rPh sb="14" eb="16">
      <t>キギョウ</t>
    </rPh>
    <rPh sb="16" eb="18">
      <t>キボ</t>
    </rPh>
    <rPh sb="20" eb="23">
      <t>ニンイジョウ</t>
    </rPh>
    <rPh sb="24" eb="25">
      <t>ケイ</t>
    </rPh>
    <rPh sb="29" eb="31">
      <t>キギョウ</t>
    </rPh>
    <rPh sb="31" eb="33">
      <t>キボ</t>
    </rPh>
    <rPh sb="36" eb="37">
      <t>ニン</t>
    </rPh>
    <rPh sb="38" eb="39">
      <t>フク</t>
    </rPh>
    <phoneticPr fontId="9"/>
  </si>
  <si>
    <t>(注) 1)鉱業、採石業、砂利採取業、建設業、製造業、電気・ガス・熱供給・水道業、情報通信業、運輸業、郵便業、卸売業、小売業、金融業、保険業、</t>
    <phoneticPr fontId="9"/>
  </si>
  <si>
    <t xml:space="preserve">     3)実施期間は、7月1日から7月31日までの間。</t>
    <rPh sb="7" eb="9">
      <t>ジッシ</t>
    </rPh>
    <rPh sb="9" eb="11">
      <t>アイダ</t>
    </rPh>
    <rPh sb="14" eb="15">
      <t/>
    </rPh>
    <phoneticPr fontId="9"/>
  </si>
  <si>
    <t>　　　 不動産業、物品賃貸業、学術研究、専門・技術サービス業、宿泊業、飲食サービス業（ただし、平成30年は 飲食店のうち、バー、</t>
    <rPh sb="47" eb="49">
      <t>ヘイセイ</t>
    </rPh>
    <rPh sb="51" eb="52">
      <t>ネン</t>
    </rPh>
    <rPh sb="54" eb="56">
      <t>インショク</t>
    </rPh>
    <rPh sb="56" eb="57">
      <t>テン</t>
    </rPh>
    <phoneticPr fontId="9"/>
  </si>
  <si>
    <t xml:space="preserve">     4)労働者は、6月30日現在において、年齢が満15歳以上のもの。</t>
    <rPh sb="7" eb="10">
      <t>ロウドウシャ</t>
    </rPh>
    <rPh sb="13" eb="14">
      <t>ガツ</t>
    </rPh>
    <rPh sb="16" eb="17">
      <t>ニチ</t>
    </rPh>
    <rPh sb="17" eb="19">
      <t>ゲンザイ</t>
    </rPh>
    <rPh sb="24" eb="26">
      <t>ネンレイ</t>
    </rPh>
    <rPh sb="27" eb="28">
      <t>マン</t>
    </rPh>
    <rPh sb="30" eb="31">
      <t>サイ</t>
    </rPh>
    <rPh sb="31" eb="33">
      <t>イジョウ</t>
    </rPh>
    <phoneticPr fontId="9"/>
  </si>
  <si>
    <t>　     キャバレー、ナイトクラブを除く。）、生活関連サービス業、娯楽業（その他の生活関連サービス業のうち家事サービス業を除く。）、</t>
    <phoneticPr fontId="9"/>
  </si>
  <si>
    <t xml:space="preserve">  　   教育、学習支援業、医療、福祉、複合サービス事業、サービス業（他に分類されないもの)(外国公務を除く。）に掲げる産業に属するものの</t>
    <rPh sb="58" eb="59">
      <t>カカ</t>
    </rPh>
    <rPh sb="61" eb="63">
      <t>サンギョウ</t>
    </rPh>
    <rPh sb="64" eb="65">
      <t>ゾク</t>
    </rPh>
    <phoneticPr fontId="9"/>
  </si>
  <si>
    <t>　　 　うちから、一定の方法によって抽出された事業所である。</t>
    <phoneticPr fontId="9"/>
  </si>
  <si>
    <t xml:space="preserve">16-4　産  業  別  雇  </t>
    <phoneticPr fontId="5"/>
  </si>
  <si>
    <r>
      <t>用  指  数　</t>
    </r>
    <r>
      <rPr>
        <sz val="14"/>
        <color rgb="FF000000"/>
        <rFont val="ＭＳ 明朝"/>
        <family val="1"/>
        <charset val="128"/>
      </rPr>
      <t>(平成30～令和2年)</t>
    </r>
    <rPh sb="14" eb="16">
      <t>レイワ</t>
    </rPh>
    <phoneticPr fontId="5"/>
  </si>
  <si>
    <t>(平成27年＝100)</t>
    <phoneticPr fontId="9"/>
  </si>
  <si>
    <t>年　次・月</t>
    <phoneticPr fontId="9"/>
  </si>
  <si>
    <t>調　　査
産 業 計</t>
    <phoneticPr fontId="5"/>
  </si>
  <si>
    <t>建 設 業</t>
    <phoneticPr fontId="5"/>
  </si>
  <si>
    <t>製 造 業</t>
    <phoneticPr fontId="5"/>
  </si>
  <si>
    <t>電気・ガス
・熱 供 給・
水 道 業</t>
    <phoneticPr fontId="5"/>
  </si>
  <si>
    <t>情報
通 信 業</t>
    <rPh sb="0" eb="2">
      <t>ジョウホウ</t>
    </rPh>
    <phoneticPr fontId="5"/>
  </si>
  <si>
    <t>運輸業、
郵便業</t>
    <rPh sb="0" eb="1">
      <t>ウン</t>
    </rPh>
    <rPh sb="1" eb="2">
      <t>ユ</t>
    </rPh>
    <rPh sb="2" eb="3">
      <t>ギョウ</t>
    </rPh>
    <rPh sb="5" eb="7">
      <t>ユウビン</t>
    </rPh>
    <rPh sb="7" eb="8">
      <t>ギョウ</t>
    </rPh>
    <phoneticPr fontId="5"/>
  </si>
  <si>
    <t>卸売業、
小売業</t>
    <rPh sb="0" eb="2">
      <t>オロシウ</t>
    </rPh>
    <rPh sb="2" eb="3">
      <t>ギョウ</t>
    </rPh>
    <rPh sb="5" eb="8">
      <t>コウリギョウ</t>
    </rPh>
    <phoneticPr fontId="5"/>
  </si>
  <si>
    <t>金融業、
保険業</t>
    <rPh sb="2" eb="3">
      <t>ギョウ</t>
    </rPh>
    <phoneticPr fontId="5"/>
  </si>
  <si>
    <t>不動産業、
物品賃貸業</t>
  </si>
  <si>
    <t>学術研究、
専門・技術
サービス業</t>
    <rPh sb="0" eb="2">
      <t>ガクジュツ</t>
    </rPh>
    <rPh sb="2" eb="4">
      <t>ケンキュウ</t>
    </rPh>
    <rPh sb="6" eb="8">
      <t>センモン</t>
    </rPh>
    <rPh sb="9" eb="11">
      <t>ギジュツ</t>
    </rPh>
    <rPh sb="16" eb="17">
      <t>ギョウ</t>
    </rPh>
    <phoneticPr fontId="9"/>
  </si>
  <si>
    <t>宿泊業、飲食
サービス業</t>
    <rPh sb="0" eb="2">
      <t>シュクハク</t>
    </rPh>
    <rPh sb="2" eb="3">
      <t>ギョウ</t>
    </rPh>
    <rPh sb="4" eb="6">
      <t>インショク</t>
    </rPh>
    <rPh sb="11" eb="12">
      <t>ギョウ</t>
    </rPh>
    <phoneticPr fontId="5"/>
  </si>
  <si>
    <t>生活関連
サービス業、
娯楽業</t>
    <rPh sb="0" eb="2">
      <t>セイカツ</t>
    </rPh>
    <rPh sb="2" eb="4">
      <t>カンレン</t>
    </rPh>
    <rPh sb="9" eb="10">
      <t>ギョウ</t>
    </rPh>
    <rPh sb="12" eb="15">
      <t>ゴラクギョウ</t>
    </rPh>
    <phoneticPr fontId="5"/>
  </si>
  <si>
    <t>教育、
学習支援業</t>
    <rPh sb="0" eb="2">
      <t>キョウイク</t>
    </rPh>
    <rPh sb="4" eb="6">
      <t>ガクシュウ</t>
    </rPh>
    <rPh sb="6" eb="8">
      <t>シエン</t>
    </rPh>
    <rPh sb="8" eb="9">
      <t>ギョウ</t>
    </rPh>
    <phoneticPr fontId="5"/>
  </si>
  <si>
    <t>医療、福祉</t>
    <rPh sb="0" eb="2">
      <t>イリョウ</t>
    </rPh>
    <rPh sb="3" eb="5">
      <t>フクシ</t>
    </rPh>
    <phoneticPr fontId="5"/>
  </si>
  <si>
    <t>複合
サービス事業</t>
    <rPh sb="0" eb="2">
      <t>フクゴウ</t>
    </rPh>
    <rPh sb="7" eb="8">
      <t>ジ</t>
    </rPh>
    <phoneticPr fontId="5"/>
  </si>
  <si>
    <t>サービス業
（他に分類さ
れないもの）　　　　　　</t>
    <rPh sb="7" eb="8">
      <t>タ</t>
    </rPh>
    <rPh sb="9" eb="11">
      <t>ブンルイ</t>
    </rPh>
    <phoneticPr fontId="5"/>
  </si>
  <si>
    <t>平成 30 年平均</t>
    <phoneticPr fontId="9"/>
  </si>
  <si>
    <t>平成30年</t>
    <rPh sb="0" eb="1">
      <t>ヘイセイ</t>
    </rPh>
    <phoneticPr fontId="9"/>
  </si>
  <si>
    <t>令和 元 年平均</t>
    <rPh sb="0" eb="2">
      <t>レイワ</t>
    </rPh>
    <rPh sb="3" eb="4">
      <t>ガン</t>
    </rPh>
    <phoneticPr fontId="9"/>
  </si>
  <si>
    <t>令和元年</t>
    <rPh sb="0" eb="1">
      <t>レイワ</t>
    </rPh>
    <rPh sb="1" eb="2">
      <t>モト</t>
    </rPh>
    <rPh sb="2" eb="3">
      <t>ネン</t>
    </rPh>
    <phoneticPr fontId="9"/>
  </si>
  <si>
    <t xml:space="preserve"> 2  </t>
    <phoneticPr fontId="9"/>
  </si>
  <si>
    <t xml:space="preserve">     2　 </t>
    <phoneticPr fontId="9"/>
  </si>
  <si>
    <t>令和2年</t>
    <rPh sb="0" eb="2">
      <t>レイワ</t>
    </rPh>
    <phoneticPr fontId="25"/>
  </si>
  <si>
    <t xml:space="preserve"> 1月</t>
    <phoneticPr fontId="25"/>
  </si>
  <si>
    <t>2年 1月</t>
    <phoneticPr fontId="25"/>
  </si>
  <si>
    <t xml:space="preserve"> 2</t>
  </si>
  <si>
    <t>資料：県統計分析課「毎月勤労統計調査地方調査結果」</t>
    <rPh sb="6" eb="8">
      <t>ブンセキ</t>
    </rPh>
    <rPh sb="8" eb="9">
      <t>カ</t>
    </rPh>
    <phoneticPr fontId="5"/>
  </si>
  <si>
    <t>(注) 1)事業所規模30人以上の結果である。</t>
    <rPh sb="6" eb="9">
      <t>ジギョウショ</t>
    </rPh>
    <phoneticPr fontId="5"/>
  </si>
  <si>
    <t xml:space="preserve">     2)指数は平成27年平均を100として算出している。</t>
    <phoneticPr fontId="9"/>
  </si>
  <si>
    <t xml:space="preserve">16-5　産 業 別 入 職 率 </t>
    <phoneticPr fontId="5"/>
  </si>
  <si>
    <r>
      <t>及 び 離 職 率　</t>
    </r>
    <r>
      <rPr>
        <sz val="14"/>
        <color theme="1"/>
        <rFont val="ＭＳ 明朝"/>
        <family val="1"/>
        <charset val="128"/>
      </rPr>
      <t>(</t>
    </r>
    <r>
      <rPr>
        <sz val="14"/>
        <color indexed="8"/>
        <rFont val="ＭＳ 明朝"/>
        <family val="1"/>
        <charset val="128"/>
      </rPr>
      <t>平成28～令和2年)</t>
    </r>
    <rPh sb="16" eb="18">
      <t>レイワ</t>
    </rPh>
    <phoneticPr fontId="5"/>
  </si>
  <si>
    <t>(単位：％)</t>
    <phoneticPr fontId="9"/>
  </si>
  <si>
    <t>入職</t>
  </si>
  <si>
    <t>離職</t>
  </si>
  <si>
    <t xml:space="preserve">  　29</t>
  </si>
  <si>
    <t xml:space="preserve">  　30</t>
  </si>
  <si>
    <t xml:space="preserve"> 2年 1月</t>
    <phoneticPr fontId="9"/>
  </si>
  <si>
    <t xml:space="preserve">     2</t>
  </si>
  <si>
    <t xml:space="preserve">    10</t>
  </si>
  <si>
    <t>資料：県統計分析課「毎月勤労統計調査地方調査結果」</t>
    <rPh sb="6" eb="8">
      <t>ブンセキ</t>
    </rPh>
    <phoneticPr fontId="5"/>
  </si>
  <si>
    <t xml:space="preserve"> 　 2)「入職率」「離職率」は、調査期間中に採用、退職、転勤等で入職または離職(同一企業内の事業所間の異動も含まれる)</t>
    <rPh sb="17" eb="19">
      <t>チョウサ</t>
    </rPh>
    <rPh sb="19" eb="22">
      <t>キカンチュウ</t>
    </rPh>
    <rPh sb="23" eb="25">
      <t>サイヨウ</t>
    </rPh>
    <rPh sb="26" eb="28">
      <t>タイショク</t>
    </rPh>
    <rPh sb="29" eb="31">
      <t>テンキン</t>
    </rPh>
    <rPh sb="31" eb="32">
      <t>トウ</t>
    </rPh>
    <rPh sb="33" eb="35">
      <t>ニュウショク</t>
    </rPh>
    <rPh sb="38" eb="40">
      <t>リショク</t>
    </rPh>
    <rPh sb="41" eb="43">
      <t>ドウイツ</t>
    </rPh>
    <rPh sb="43" eb="45">
      <t>キギョウ</t>
    </rPh>
    <rPh sb="45" eb="46">
      <t>ナイ</t>
    </rPh>
    <rPh sb="47" eb="50">
      <t>ジギョウショ</t>
    </rPh>
    <rPh sb="50" eb="51">
      <t>カン</t>
    </rPh>
    <rPh sb="52" eb="54">
      <t>イドウ</t>
    </rPh>
    <rPh sb="55" eb="56">
      <t>フク</t>
    </rPh>
    <phoneticPr fontId="9"/>
  </si>
  <si>
    <t>　　  した常用労働者数の前調査期間末の全常用労働者数に対する比率である。</t>
    <phoneticPr fontId="9"/>
  </si>
  <si>
    <t>　　</t>
  </si>
  <si>
    <t xml:space="preserve">16-6　産 業 別 労 働 </t>
    <phoneticPr fontId="9"/>
  </si>
  <si>
    <r>
      <t>時 間 指 数　</t>
    </r>
    <r>
      <rPr>
        <sz val="12"/>
        <color indexed="8"/>
        <rFont val="ＭＳ 明朝"/>
        <family val="1"/>
        <charset val="128"/>
      </rPr>
      <t>(平成30～令和2年)</t>
    </r>
    <rPh sb="14" eb="16">
      <t>レイワ</t>
    </rPh>
    <phoneticPr fontId="9"/>
  </si>
  <si>
    <t>金融業、
保 険 業</t>
    <rPh sb="2" eb="3">
      <t>ギョウ</t>
    </rPh>
    <phoneticPr fontId="5"/>
  </si>
  <si>
    <t>学術研究、
専門・技術
サービス業</t>
    <rPh sb="0" eb="2">
      <t>ガクジュツ</t>
    </rPh>
    <rPh sb="2" eb="4">
      <t>ケンキュウ</t>
    </rPh>
    <rPh sb="6" eb="8">
      <t>センモン</t>
    </rPh>
    <rPh sb="9" eb="11">
      <t>ギジュツ</t>
    </rPh>
    <rPh sb="16" eb="17">
      <t>ギョウ</t>
    </rPh>
    <phoneticPr fontId="5"/>
  </si>
  <si>
    <t>宿泊業、
飲食
サービス業</t>
    <rPh sb="0" eb="2">
      <t>シュクハク</t>
    </rPh>
    <rPh sb="2" eb="3">
      <t>ギョウ</t>
    </rPh>
    <rPh sb="5" eb="7">
      <t>インショク</t>
    </rPh>
    <rPh sb="12" eb="13">
      <t>ギョウ</t>
    </rPh>
    <phoneticPr fontId="5"/>
  </si>
  <si>
    <t>サービス業
（他に分類さ
れないもの）</t>
    <rPh sb="7" eb="8">
      <t>タ</t>
    </rPh>
    <rPh sb="9" eb="11">
      <t>ブンルイ</t>
    </rPh>
    <phoneticPr fontId="5"/>
  </si>
  <si>
    <t>総　　実　　労　　働　　時　　間　　指　　数</t>
    <phoneticPr fontId="9"/>
  </si>
  <si>
    <t xml:space="preserve">     2　　 </t>
    <phoneticPr fontId="9"/>
  </si>
  <si>
    <t xml:space="preserve"> 令和2年</t>
    <rPh sb="1" eb="3">
      <t>レイワ</t>
    </rPh>
    <phoneticPr fontId="9"/>
  </si>
  <si>
    <t xml:space="preserve"> 1月</t>
  </si>
  <si>
    <t>所　　定　　外　　労　　働　　時　　間　　指　　数</t>
    <rPh sb="0" eb="1">
      <t>ショ</t>
    </rPh>
    <rPh sb="3" eb="4">
      <t>サダム</t>
    </rPh>
    <rPh sb="6" eb="7">
      <t>ガイ</t>
    </rPh>
    <rPh sb="9" eb="10">
      <t>ロウ</t>
    </rPh>
    <rPh sb="12" eb="13">
      <t>ドウ</t>
    </rPh>
    <rPh sb="15" eb="16">
      <t>トキ</t>
    </rPh>
    <rPh sb="18" eb="19">
      <t>アイダ</t>
    </rPh>
    <rPh sb="21" eb="22">
      <t>ユビ</t>
    </rPh>
    <rPh sb="24" eb="25">
      <t>スウ</t>
    </rPh>
    <phoneticPr fontId="9"/>
  </si>
  <si>
    <t>（注）1)事業所規模30人以上の結果である。</t>
    <rPh sb="1" eb="2">
      <t>チュウ</t>
    </rPh>
    <rPh sb="5" eb="8">
      <t>ジギョウショ</t>
    </rPh>
    <phoneticPr fontId="5"/>
  </si>
  <si>
    <t>　　　2)指数は平成27年平均を100として算出している。</t>
    <phoneticPr fontId="9"/>
  </si>
  <si>
    <t>16-7   産   業   別   の   男   女　</t>
  </si>
  <si>
    <r>
      <t>　別   常   用   労   働   者   数</t>
    </r>
    <r>
      <rPr>
        <sz val="12"/>
        <color indexed="8"/>
        <rFont val="ＭＳ 明朝"/>
        <family val="1"/>
        <charset val="128"/>
      </rPr>
      <t xml:space="preserve"> 　(平成28～令和2年)</t>
    </r>
    <rPh sb="34" eb="36">
      <t>レイワ</t>
    </rPh>
    <phoneticPr fontId="25"/>
  </si>
  <si>
    <t>（単位：人）</t>
    <phoneticPr fontId="5"/>
  </si>
  <si>
    <t>調　査　産　業　計</t>
    <phoneticPr fontId="9"/>
  </si>
  <si>
    <t>建　　設　　業</t>
    <phoneticPr fontId="9"/>
  </si>
  <si>
    <t>製　　造　　業</t>
    <phoneticPr fontId="9"/>
  </si>
  <si>
    <t>パルプ・紙</t>
    <rPh sb="4" eb="5">
      <t>カミ</t>
    </rPh>
    <phoneticPr fontId="5"/>
  </si>
  <si>
    <t>プラスチック製品</t>
    <rPh sb="6" eb="8">
      <t>セイヒン</t>
    </rPh>
    <phoneticPr fontId="5"/>
  </si>
  <si>
    <t xml:space="preserve">     2　</t>
    <phoneticPr fontId="9"/>
  </si>
  <si>
    <t>　令和 2年</t>
    <rPh sb="1" eb="3">
      <t>レイワ</t>
    </rPh>
    <rPh sb="5" eb="6">
      <t>ネン</t>
    </rPh>
    <phoneticPr fontId="25"/>
  </si>
  <si>
    <t>—</t>
  </si>
  <si>
    <t>—</t>
    <phoneticPr fontId="9"/>
  </si>
  <si>
    <t>電気・ガス・熱供給・水道業</t>
  </si>
  <si>
    <t>情報通信業</t>
    <rPh sb="0" eb="2">
      <t>ジョウホウ</t>
    </rPh>
    <phoneticPr fontId="5"/>
  </si>
  <si>
    <t>運輸業、郵便業</t>
    <rPh sb="0" eb="2">
      <t>ウンユ</t>
    </rPh>
    <rPh sb="4" eb="6">
      <t>ユウビン</t>
    </rPh>
    <rPh sb="6" eb="7">
      <t>ギョウ</t>
    </rPh>
    <phoneticPr fontId="5"/>
  </si>
  <si>
    <t>輸送用機械器具</t>
    <rPh sb="0" eb="3">
      <t>ユソウヨウ</t>
    </rPh>
    <rPh sb="3" eb="5">
      <t>キカイ</t>
    </rPh>
    <rPh sb="5" eb="7">
      <t>キグ</t>
    </rPh>
    <phoneticPr fontId="9"/>
  </si>
  <si>
    <t>その他の製造業</t>
    <rPh sb="2" eb="3">
      <t>ホカ</t>
    </rPh>
    <rPh sb="4" eb="7">
      <t>セイゾウギョウ</t>
    </rPh>
    <phoneticPr fontId="5"/>
  </si>
  <si>
    <t>令和 2年</t>
    <rPh sb="0" eb="2">
      <t>レイワ</t>
    </rPh>
    <phoneticPr fontId="25"/>
  </si>
  <si>
    <t>(注)1)事業所規模30人以上の結果である。</t>
    <rPh sb="5" eb="8">
      <t>ジギョウショ</t>
    </rPh>
    <phoneticPr fontId="5"/>
  </si>
  <si>
    <t>　　2)調査対象事業所は、平成27年1月に全数入れ替え、平成30年1月、平成31年1月、令和2年1月に部分入れ替えを行ったため、実数の単純比較はできない。</t>
    <rPh sb="36" eb="38">
      <t>ヘイセイ</t>
    </rPh>
    <rPh sb="40" eb="41">
      <t>ネン</t>
    </rPh>
    <rPh sb="42" eb="43">
      <t>ガツ</t>
    </rPh>
    <rPh sb="44" eb="46">
      <t>レイワ</t>
    </rPh>
    <rPh sb="47" eb="48">
      <t>ネン</t>
    </rPh>
    <rPh sb="49" eb="50">
      <t>ガツ</t>
    </rPh>
    <phoneticPr fontId="9"/>
  </si>
  <si>
    <t xml:space="preserve"> </t>
    <phoneticPr fontId="5"/>
  </si>
  <si>
    <t>　</t>
    <phoneticPr fontId="5"/>
  </si>
  <si>
    <t>16-7   産   業   別   の   男   女　別　常</t>
    <rPh sb="29" eb="30">
      <t>ベツ</t>
    </rPh>
    <rPh sb="31" eb="32">
      <t>ツネ</t>
    </rPh>
    <phoneticPr fontId="5"/>
  </si>
  <si>
    <r>
      <t>　用　労　働　者　数　</t>
    </r>
    <r>
      <rPr>
        <sz val="12"/>
        <color indexed="8"/>
        <rFont val="ＭＳ 明朝"/>
        <family val="1"/>
        <charset val="128"/>
      </rPr>
      <t>(平成28～令和2年)(続き)</t>
    </r>
    <rPh sb="17" eb="19">
      <t>レイワ</t>
    </rPh>
    <phoneticPr fontId="9"/>
  </si>
  <si>
    <t>　　　</t>
    <phoneticPr fontId="5"/>
  </si>
  <si>
    <t>(単位：人)</t>
    <rPh sb="1" eb="3">
      <t>タンイ</t>
    </rPh>
    <rPh sb="4" eb="5">
      <t>ニン</t>
    </rPh>
    <phoneticPr fontId="9"/>
  </si>
  <si>
    <t>学術研究、専門・
技術サービス業</t>
    <rPh sb="0" eb="2">
      <t>ガクジュツ</t>
    </rPh>
    <rPh sb="2" eb="4">
      <t>ケンキュウ</t>
    </rPh>
    <rPh sb="5" eb="7">
      <t>センモン</t>
    </rPh>
    <rPh sb="9" eb="11">
      <t>ギジュツ</t>
    </rPh>
    <rPh sb="15" eb="16">
      <t>ギョウ</t>
    </rPh>
    <phoneticPr fontId="5"/>
  </si>
  <si>
    <t>宿泊業、飲食サービス業</t>
    <rPh sb="0" eb="2">
      <t>シュクハク</t>
    </rPh>
    <rPh sb="2" eb="3">
      <t>ギョウ</t>
    </rPh>
    <rPh sb="4" eb="6">
      <t>インショク</t>
    </rPh>
    <rPh sb="10" eb="11">
      <t>ギョウ</t>
    </rPh>
    <phoneticPr fontId="5"/>
  </si>
  <si>
    <t>生活関連サービス業
　　 、娯楽業</t>
    <rPh sb="0" eb="2">
      <t>セイカツ</t>
    </rPh>
    <rPh sb="2" eb="4">
      <t>カンレン</t>
    </rPh>
    <rPh sb="8" eb="9">
      <t>ギョウ</t>
    </rPh>
    <rPh sb="14" eb="15">
      <t>ゴ</t>
    </rPh>
    <rPh sb="15" eb="16">
      <t>ラク</t>
    </rPh>
    <rPh sb="16" eb="17">
      <t>ギョウ</t>
    </rPh>
    <phoneticPr fontId="5"/>
  </si>
  <si>
    <t>複合サービス事業</t>
    <rPh sb="0" eb="2">
      <t>フクゴウ</t>
    </rPh>
    <rPh sb="6" eb="7">
      <t>ジ</t>
    </rPh>
    <phoneticPr fontId="5"/>
  </si>
  <si>
    <r>
      <t xml:space="preserve">サービス業
</t>
    </r>
    <r>
      <rPr>
        <sz val="8"/>
        <color rgb="FF000000"/>
        <rFont val="ＭＳ 明朝"/>
        <family val="1"/>
        <charset val="128"/>
      </rPr>
      <t>(他に分類されないもの)</t>
    </r>
    <rPh sb="7" eb="8">
      <t>タ</t>
    </rPh>
    <rPh sb="9" eb="11">
      <t>ブンルイ</t>
    </rPh>
    <phoneticPr fontId="5"/>
  </si>
  <si>
    <t xml:space="preserve">     29　</t>
    <phoneticPr fontId="9"/>
  </si>
  <si>
    <t xml:space="preserve">  　29</t>
    <phoneticPr fontId="5"/>
  </si>
  <si>
    <t xml:space="preserve">     30　</t>
    <phoneticPr fontId="9"/>
  </si>
  <si>
    <t>令和 元 年平均</t>
    <rPh sb="0" eb="2">
      <t>レイワ</t>
    </rPh>
    <rPh sb="3" eb="4">
      <t>ガン</t>
    </rPh>
    <rPh sb="5" eb="6">
      <t>ネン</t>
    </rPh>
    <phoneticPr fontId="9"/>
  </si>
  <si>
    <t>令和元年</t>
    <rPh sb="0" eb="2">
      <t>レイワ</t>
    </rPh>
    <rPh sb="2" eb="3">
      <t>モト</t>
    </rPh>
    <rPh sb="3" eb="4">
      <t>ネン</t>
    </rPh>
    <phoneticPr fontId="1"/>
  </si>
  <si>
    <t xml:space="preserve"> 2年 1月</t>
  </si>
  <si>
    <t xml:space="preserve"> 2</t>
    <phoneticPr fontId="25"/>
  </si>
  <si>
    <t xml:space="preserve"> 6</t>
    <phoneticPr fontId="9"/>
  </si>
  <si>
    <t xml:space="preserve">     6</t>
    <phoneticPr fontId="9"/>
  </si>
  <si>
    <t>16-8   産業別の常用労働者1人平均</t>
    <phoneticPr fontId="5"/>
  </si>
  <si>
    <r>
      <t>月間出勤日数及び労働時間数　</t>
    </r>
    <r>
      <rPr>
        <sz val="13"/>
        <color theme="1"/>
        <rFont val="ＭＳ 明朝"/>
        <family val="1"/>
        <charset val="128"/>
      </rPr>
      <t>(平成28～令和2年)</t>
    </r>
    <rPh sb="20" eb="22">
      <t>レイワ</t>
    </rPh>
    <phoneticPr fontId="5"/>
  </si>
  <si>
    <t>(単位：日、時間)</t>
  </si>
  <si>
    <t>調　査　産　業　計</t>
    <phoneticPr fontId="5"/>
  </si>
  <si>
    <t>繊維　工業</t>
    <rPh sb="0" eb="2">
      <t>センイ</t>
    </rPh>
    <rPh sb="3" eb="5">
      <t>コウギョウ</t>
    </rPh>
    <phoneticPr fontId="5"/>
  </si>
  <si>
    <t>出勤
日数</t>
  </si>
  <si>
    <t>総実
労働
時間</t>
  </si>
  <si>
    <t>所定内
労　働
時　間</t>
  </si>
  <si>
    <t>所定外
労働
時間</t>
  </si>
  <si>
    <t>-</t>
    <phoneticPr fontId="9"/>
  </si>
  <si>
    <t>情報通信業</t>
    <rPh sb="0" eb="1">
      <t>ジョウ</t>
    </rPh>
    <rPh sb="1" eb="2">
      <t>ホウ</t>
    </rPh>
    <rPh sb="2" eb="3">
      <t>ツウ</t>
    </rPh>
    <phoneticPr fontId="5"/>
  </si>
  <si>
    <t>卸売業、小売業</t>
    <rPh sb="2" eb="3">
      <t>ギョウ</t>
    </rPh>
    <phoneticPr fontId="9"/>
  </si>
  <si>
    <t>電気機械器具</t>
    <rPh sb="0" eb="2">
      <t>デンキ</t>
    </rPh>
    <rPh sb="2" eb="4">
      <t>キカイ</t>
    </rPh>
    <rPh sb="4" eb="6">
      <t>キグ</t>
    </rPh>
    <phoneticPr fontId="9"/>
  </si>
  <si>
    <t>その他の　製造業　</t>
    <rPh sb="2" eb="3">
      <t>ホカ</t>
    </rPh>
    <rPh sb="5" eb="8">
      <t>セイゾウギョウ</t>
    </rPh>
    <phoneticPr fontId="5"/>
  </si>
  <si>
    <t xml:space="preserve">    2)平成29年1月から、平成25年10月に改定された日本標準産業分類に変更した。</t>
    <phoneticPr fontId="9"/>
  </si>
  <si>
    <t>　　3)調査対象事業所は、平成27年1月に全数入れ替え、平成30年1月、平成31年1月、令和2年1月に部分入れ替えを行ったため、</t>
    <rPh sb="36" eb="38">
      <t>ヘイセイ</t>
    </rPh>
    <rPh sb="40" eb="41">
      <t>ネン</t>
    </rPh>
    <rPh sb="42" eb="43">
      <t>ガツ</t>
    </rPh>
    <rPh sb="44" eb="46">
      <t>レイワ</t>
    </rPh>
    <rPh sb="47" eb="48">
      <t>ネン</t>
    </rPh>
    <rPh sb="49" eb="50">
      <t>ガツ</t>
    </rPh>
    <phoneticPr fontId="9"/>
  </si>
  <si>
    <t xml:space="preserve">      実数の単純比較はできない。</t>
    <phoneticPr fontId="9"/>
  </si>
  <si>
    <t>16-8   産業別の常用労働者1人平均月間</t>
    <rPh sb="20" eb="22">
      <t>ゲッカン</t>
    </rPh>
    <phoneticPr fontId="5"/>
  </si>
  <si>
    <r>
      <t>出勤日数及び労働時間数　</t>
    </r>
    <r>
      <rPr>
        <sz val="14"/>
        <color rgb="FF000000"/>
        <rFont val="ＭＳ 明朝"/>
        <family val="1"/>
        <charset val="128"/>
      </rPr>
      <t>(平成28～令和2年)(続き)</t>
    </r>
    <rPh sb="18" eb="20">
      <t>レイワ</t>
    </rPh>
    <rPh sb="24" eb="25">
      <t>ツヅ</t>
    </rPh>
    <phoneticPr fontId="5"/>
  </si>
  <si>
    <t>(単位：日、時間)</t>
    <phoneticPr fontId="9"/>
  </si>
  <si>
    <t>不動産業、物品賃貸業</t>
  </si>
  <si>
    <t>学術研究、専門・技術サービス業</t>
  </si>
  <si>
    <t>宿泊業、 飲食サービス業</t>
    <rPh sb="0" eb="2">
      <t>シュクハク</t>
    </rPh>
    <rPh sb="2" eb="3">
      <t>ギョウ</t>
    </rPh>
    <rPh sb="5" eb="7">
      <t>インショク</t>
    </rPh>
    <rPh sb="11" eb="12">
      <t>ギョウ</t>
    </rPh>
    <phoneticPr fontId="5"/>
  </si>
  <si>
    <t>生活関連サービス業、娯楽業</t>
  </si>
  <si>
    <t>複合サービス事業</t>
    <rPh sb="0" eb="2">
      <t>フクゴウ</t>
    </rPh>
    <rPh sb="6" eb="7">
      <t>ジ</t>
    </rPh>
    <rPh sb="7" eb="8">
      <t>ギョウ</t>
    </rPh>
    <phoneticPr fontId="5"/>
  </si>
  <si>
    <t>サービス業（他に分類されないもの）</t>
    <rPh sb="4" eb="5">
      <t>ギョウ</t>
    </rPh>
    <rPh sb="6" eb="7">
      <t>ホカ</t>
    </rPh>
    <rPh sb="8" eb="10">
      <t>ブンルイ</t>
    </rPh>
    <phoneticPr fontId="5"/>
  </si>
  <si>
    <t>所定内
労働
時間</t>
    <phoneticPr fontId="9"/>
  </si>
  <si>
    <t>16-9　就   業   状   態   別　15　歳</t>
    <phoneticPr fontId="34"/>
  </si>
  <si>
    <r>
      <t>　以　上　人　口　(</t>
    </r>
    <r>
      <rPr>
        <sz val="12"/>
        <rFont val="ＭＳ 明朝"/>
        <family val="1"/>
        <charset val="128"/>
      </rPr>
      <t>平成4・9・14・19・24・29年)</t>
    </r>
    <rPh sb="1" eb="2">
      <t>イ</t>
    </rPh>
    <rPh sb="3" eb="4">
      <t>ウエ</t>
    </rPh>
    <rPh sb="5" eb="6">
      <t>ヒト</t>
    </rPh>
    <rPh sb="7" eb="8">
      <t>クチ</t>
    </rPh>
    <rPh sb="10" eb="12">
      <t>ヘイセイ</t>
    </rPh>
    <rPh sb="27" eb="28">
      <t>ネン</t>
    </rPh>
    <phoneticPr fontId="34"/>
  </si>
  <si>
    <t>(単位：千人)</t>
    <phoneticPr fontId="9"/>
  </si>
  <si>
    <t>年　次</t>
    <phoneticPr fontId="9"/>
  </si>
  <si>
    <t>有      業      者</t>
    <phoneticPr fontId="9"/>
  </si>
  <si>
    <t xml:space="preserve">有         業         者 </t>
  </si>
  <si>
    <t>（再       掲）</t>
  </si>
  <si>
    <t>無      業      者</t>
  </si>
  <si>
    <t xml:space="preserve">2) 就業状態異動の者 </t>
    <rPh sb="3" eb="5">
      <t>シュウギョウ</t>
    </rPh>
    <rPh sb="5" eb="7">
      <t>ジョウタイ</t>
    </rPh>
    <rPh sb="7" eb="11">
      <t>イドウノモノ</t>
    </rPh>
    <phoneticPr fontId="34"/>
  </si>
  <si>
    <t>総　数</t>
    <phoneticPr fontId="9"/>
  </si>
  <si>
    <t>1) 計</t>
    <rPh sb="3" eb="4">
      <t>ケイ</t>
    </rPh>
    <phoneticPr fontId="34"/>
  </si>
  <si>
    <t>仕事が主</t>
  </si>
  <si>
    <t>仕事が従</t>
  </si>
  <si>
    <t>自営業主</t>
  </si>
  <si>
    <t>家族</t>
  </si>
  <si>
    <t>雇用者</t>
  </si>
  <si>
    <t>家事</t>
  </si>
  <si>
    <t>通学</t>
  </si>
  <si>
    <t>その他</t>
  </si>
  <si>
    <t>新規</t>
  </si>
  <si>
    <t>転職者</t>
  </si>
  <si>
    <t>離職者</t>
  </si>
  <si>
    <t>家事が主</t>
  </si>
  <si>
    <t>通学が主</t>
  </si>
  <si>
    <t>雇有</t>
  </si>
  <si>
    <t>雇無</t>
  </si>
  <si>
    <t>内職者</t>
  </si>
  <si>
    <t>従業者</t>
  </si>
  <si>
    <t>民間役員</t>
  </si>
  <si>
    <t>正規職員</t>
    <rPh sb="0" eb="2">
      <t>セイキ</t>
    </rPh>
    <rPh sb="2" eb="4">
      <t>ショクイン</t>
    </rPh>
    <phoneticPr fontId="34"/>
  </si>
  <si>
    <t>パート</t>
    <phoneticPr fontId="34"/>
  </si>
  <si>
    <t>ｱﾙﾊﾞｲﾄ</t>
    <phoneticPr fontId="34"/>
  </si>
  <si>
    <t>就業者</t>
    <rPh sb="1" eb="2">
      <t>ギョウ</t>
    </rPh>
    <phoneticPr fontId="34"/>
  </si>
  <si>
    <t>平成　4 年</t>
    <rPh sb="5" eb="6">
      <t>ネン</t>
    </rPh>
    <phoneticPr fontId="9"/>
  </si>
  <si>
    <t>…</t>
  </si>
  <si>
    <t>平成 4年</t>
    <rPh sb="0" eb="2">
      <t>ヘイセイ</t>
    </rPh>
    <rPh sb="4" eb="5">
      <t>ネン</t>
    </rPh>
    <phoneticPr fontId="34"/>
  </si>
  <si>
    <t>　 9</t>
    <phoneticPr fontId="9"/>
  </si>
  <si>
    <t>　　 9</t>
    <phoneticPr fontId="9"/>
  </si>
  <si>
    <t>　14</t>
    <phoneticPr fontId="9"/>
  </si>
  <si>
    <t xml:space="preserve">    14</t>
    <phoneticPr fontId="9"/>
  </si>
  <si>
    <t>　19</t>
    <phoneticPr fontId="9"/>
  </si>
  <si>
    <t xml:space="preserve">    19</t>
    <phoneticPr fontId="9"/>
  </si>
  <si>
    <t>　24</t>
    <phoneticPr fontId="9"/>
  </si>
  <si>
    <t xml:space="preserve">    24</t>
    <phoneticPr fontId="9"/>
  </si>
  <si>
    <t>　29</t>
    <phoneticPr fontId="9"/>
  </si>
  <si>
    <t xml:space="preserve">    29</t>
    <phoneticPr fontId="9"/>
  </si>
  <si>
    <t>資料：総務省統計局「就業構造基本調査報告」</t>
    <rPh sb="5" eb="6">
      <t>ショウ</t>
    </rPh>
    <phoneticPr fontId="34"/>
  </si>
  <si>
    <t>(注) 1)不詳を含む。</t>
    <rPh sb="6" eb="8">
      <t>フショウ</t>
    </rPh>
    <phoneticPr fontId="9"/>
  </si>
  <si>
    <t xml:space="preserve">     2)過去1年以内の就業異動。</t>
    <phoneticPr fontId="9"/>
  </si>
  <si>
    <t>16-10　公    共    職    業　　</t>
    <phoneticPr fontId="28"/>
  </si>
  <si>
    <t>紹     介     の     状     況</t>
    <phoneticPr fontId="9"/>
  </si>
  <si>
    <t>(平成28～令和2年度)</t>
    <rPh sb="6" eb="8">
      <t>レイワ</t>
    </rPh>
    <phoneticPr fontId="9"/>
  </si>
  <si>
    <t>(1) 一般職業紹介状況 (学卒及びパートを除く)</t>
    <phoneticPr fontId="9"/>
  </si>
  <si>
    <t>(単位：人、件)</t>
  </si>
  <si>
    <t>年度・月</t>
    <rPh sb="1" eb="2">
      <t>ド</t>
    </rPh>
    <phoneticPr fontId="9"/>
  </si>
  <si>
    <t>求　　　職</t>
    <phoneticPr fontId="9"/>
  </si>
  <si>
    <t>求　　　人</t>
    <phoneticPr fontId="34"/>
  </si>
  <si>
    <t>1)有   効</t>
    <phoneticPr fontId="9"/>
  </si>
  <si>
    <t>就　　　職</t>
    <phoneticPr fontId="9"/>
  </si>
  <si>
    <t>充　　　足</t>
    <phoneticPr fontId="34"/>
  </si>
  <si>
    <t>年度・月</t>
  </si>
  <si>
    <t>月 間 有 効 求 職 者 数</t>
    <phoneticPr fontId="9"/>
  </si>
  <si>
    <t>新 規 求 職 申 込 件 数</t>
    <phoneticPr fontId="9"/>
  </si>
  <si>
    <t>月間有効求人数</t>
  </si>
  <si>
    <t>新 規 求 人 数</t>
    <phoneticPr fontId="9"/>
  </si>
  <si>
    <t>求人倍率</t>
  </si>
  <si>
    <t>就　　職　　件　　数</t>
  </si>
  <si>
    <r>
      <t>2)</t>
    </r>
    <r>
      <rPr>
        <sz val="9"/>
        <rFont val="ＭＳ 明朝"/>
        <family val="1"/>
        <charset val="128"/>
      </rPr>
      <t xml:space="preserve"> 就 職 率</t>
    </r>
    <phoneticPr fontId="34"/>
  </si>
  <si>
    <t>充　　足　　数</t>
    <phoneticPr fontId="9"/>
  </si>
  <si>
    <r>
      <t xml:space="preserve"> 3)</t>
    </r>
    <r>
      <rPr>
        <sz val="9"/>
        <rFont val="ＭＳ 明朝"/>
        <family val="1"/>
        <charset val="128"/>
      </rPr>
      <t xml:space="preserve"> 充 足 率</t>
    </r>
    <phoneticPr fontId="34"/>
  </si>
  <si>
    <t>総　　数</t>
  </si>
  <si>
    <t>う　ち　女</t>
    <phoneticPr fontId="9"/>
  </si>
  <si>
    <t xml:space="preserve"> （倍）</t>
    <phoneticPr fontId="34"/>
  </si>
  <si>
    <t>うち他県へ</t>
  </si>
  <si>
    <t>（％）</t>
  </si>
  <si>
    <r>
      <t>うち</t>
    </r>
    <r>
      <rPr>
        <sz val="9"/>
        <rFont val="ＭＳ 明朝"/>
        <family val="1"/>
        <charset val="128"/>
      </rPr>
      <t>他県</t>
    </r>
    <r>
      <rPr>
        <sz val="8"/>
        <rFont val="ＭＳ 明朝"/>
        <family val="1"/>
        <charset val="128"/>
      </rPr>
      <t>から</t>
    </r>
    <phoneticPr fontId="34"/>
  </si>
  <si>
    <t>平成 28 年度</t>
    <rPh sb="0" eb="2">
      <t>ヘイセイ</t>
    </rPh>
    <rPh sb="6" eb="8">
      <t>ネンド</t>
    </rPh>
    <phoneticPr fontId="5"/>
  </si>
  <si>
    <t>29</t>
    <phoneticPr fontId="9"/>
  </si>
  <si>
    <t xml:space="preserve">     29</t>
    <phoneticPr fontId="9"/>
  </si>
  <si>
    <t>30</t>
    <phoneticPr fontId="9"/>
  </si>
  <si>
    <t xml:space="preserve">     30</t>
    <phoneticPr fontId="9"/>
  </si>
  <si>
    <t>令和 元 年度</t>
    <phoneticPr fontId="9"/>
  </si>
  <si>
    <t xml:space="preserve">      2</t>
    <phoneticPr fontId="9"/>
  </si>
  <si>
    <t>令和2年</t>
    <rPh sb="0" eb="2">
      <t>レイワモト</t>
    </rPh>
    <phoneticPr fontId="34"/>
  </si>
  <si>
    <t xml:space="preserve"> 4月</t>
  </si>
  <si>
    <t>2年</t>
    <phoneticPr fontId="9"/>
  </si>
  <si>
    <t xml:space="preserve"> 6 </t>
  </si>
  <si>
    <t xml:space="preserve"> 7 </t>
  </si>
  <si>
    <t xml:space="preserve"> 8 </t>
  </si>
  <si>
    <t xml:space="preserve"> 9 </t>
  </si>
  <si>
    <t xml:space="preserve">10 </t>
  </si>
  <si>
    <t xml:space="preserve">11 </t>
  </si>
  <si>
    <t xml:space="preserve">12 </t>
  </si>
  <si>
    <t xml:space="preserve">     3年</t>
    <phoneticPr fontId="34"/>
  </si>
  <si>
    <t xml:space="preserve">     3年</t>
  </si>
  <si>
    <t>資料：佐賀労働局職業安定部「職業安定業務統計」</t>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phoneticPr fontId="28"/>
  </si>
  <si>
    <t>（注）</t>
    <rPh sb="1" eb="2">
      <t>チュウ</t>
    </rPh>
    <phoneticPr fontId="34"/>
  </si>
  <si>
    <t>1) 有効求人倍率＝</t>
    <phoneticPr fontId="28"/>
  </si>
  <si>
    <t>2) 就職率＝</t>
    <phoneticPr fontId="34"/>
  </si>
  <si>
    <t>就職件数</t>
    <phoneticPr fontId="34"/>
  </si>
  <si>
    <t>　×100</t>
    <phoneticPr fontId="28"/>
  </si>
  <si>
    <t>3) 充足率＝</t>
    <phoneticPr fontId="34"/>
  </si>
  <si>
    <t>充足数</t>
  </si>
  <si>
    <t xml:space="preserve"> ×100</t>
    <phoneticPr fontId="28"/>
  </si>
  <si>
    <t>月間有効求職者数</t>
    <phoneticPr fontId="28"/>
  </si>
  <si>
    <t>新規求職申込件数</t>
    <rPh sb="0" eb="2">
      <t>シンキ</t>
    </rPh>
    <rPh sb="4" eb="6">
      <t>モウシコミ</t>
    </rPh>
    <rPh sb="6" eb="7">
      <t>ケン</t>
    </rPh>
    <phoneticPr fontId="9"/>
  </si>
  <si>
    <t>新規求人数</t>
    <rPh sb="0" eb="2">
      <t>シンキ</t>
    </rPh>
    <phoneticPr fontId="9"/>
  </si>
  <si>
    <t xml:space="preserve">16-10　　公　　共　　職　　業  </t>
    <phoneticPr fontId="28"/>
  </si>
  <si>
    <t>(2) 新規学卒者の求人就職状況</t>
    <phoneticPr fontId="9"/>
  </si>
  <si>
    <t>(単位：人)</t>
    <phoneticPr fontId="9"/>
  </si>
  <si>
    <t>年度・産業・従業者規模</t>
    <phoneticPr fontId="9"/>
  </si>
  <si>
    <t>中学卒業者</t>
    <phoneticPr fontId="9"/>
  </si>
  <si>
    <t>高校卒業者</t>
    <phoneticPr fontId="9"/>
  </si>
  <si>
    <t>求人数</t>
    <phoneticPr fontId="34"/>
  </si>
  <si>
    <t>就職者数</t>
  </si>
  <si>
    <t>計</t>
    <phoneticPr fontId="34"/>
  </si>
  <si>
    <t>平成</t>
    <phoneticPr fontId="9"/>
  </si>
  <si>
    <t>年　3月　卒　業</t>
  </si>
  <si>
    <t>-</t>
    <phoneticPr fontId="34"/>
  </si>
  <si>
    <t>令和</t>
    <rPh sb="0" eb="2">
      <t>レイワ</t>
    </rPh>
    <phoneticPr fontId="9"/>
  </si>
  <si>
    <t>-</t>
  </si>
  <si>
    <t>年　3月　卒　業</t>
    <phoneticPr fontId="9"/>
  </si>
  <si>
    <t>Ａ、Ｂ</t>
    <phoneticPr fontId="9"/>
  </si>
  <si>
    <t>農 、 林 、 漁 業</t>
    <rPh sb="0" eb="1">
      <t>ノウ</t>
    </rPh>
    <rPh sb="4" eb="5">
      <t>リン</t>
    </rPh>
    <rPh sb="8" eb="9">
      <t>リョウ</t>
    </rPh>
    <rPh sb="10" eb="11">
      <t>ギョウ</t>
    </rPh>
    <phoneticPr fontId="9"/>
  </si>
  <si>
    <t>（01～04）</t>
    <phoneticPr fontId="9"/>
  </si>
  <si>
    <t>Ｃ</t>
    <phoneticPr fontId="9"/>
  </si>
  <si>
    <t>鉱業、採石業、砂利採取業</t>
    <rPh sb="0" eb="2">
      <t>コウギョウ</t>
    </rPh>
    <rPh sb="3" eb="5">
      <t>サイセキ</t>
    </rPh>
    <rPh sb="5" eb="6">
      <t>ギョウ</t>
    </rPh>
    <rPh sb="7" eb="9">
      <t>ジャリ</t>
    </rPh>
    <rPh sb="9" eb="12">
      <t>サイシュギョウ</t>
    </rPh>
    <phoneticPr fontId="9"/>
  </si>
  <si>
    <t>（　05　）</t>
    <phoneticPr fontId="9"/>
  </si>
  <si>
    <t>Ｄ</t>
    <phoneticPr fontId="9"/>
  </si>
  <si>
    <t>建　　設　　業</t>
    <rPh sb="0" eb="7">
      <t>ケンセツギョウ</t>
    </rPh>
    <phoneticPr fontId="9"/>
  </si>
  <si>
    <t>（06～08）</t>
    <phoneticPr fontId="9"/>
  </si>
  <si>
    <t>Ｅ</t>
    <phoneticPr fontId="9"/>
  </si>
  <si>
    <t>製　　造　　業</t>
    <rPh sb="0" eb="7">
      <t>セイゾウギョウ</t>
    </rPh>
    <phoneticPr fontId="9"/>
  </si>
  <si>
    <t>（09～32）</t>
    <phoneticPr fontId="9"/>
  </si>
  <si>
    <t>09</t>
    <phoneticPr fontId="9"/>
  </si>
  <si>
    <t>食　料　品　製　造　業</t>
    <rPh sb="0" eb="5">
      <t>ショクリョウヒン</t>
    </rPh>
    <rPh sb="6" eb="11">
      <t>セイゾウギョウ</t>
    </rPh>
    <phoneticPr fontId="9"/>
  </si>
  <si>
    <t>飲料・たばこ・飼料製造業</t>
    <rPh sb="9" eb="12">
      <t>セイゾウギョウ</t>
    </rPh>
    <phoneticPr fontId="9"/>
  </si>
  <si>
    <t>繊　維　工　業</t>
    <phoneticPr fontId="9"/>
  </si>
  <si>
    <t>木材・木製品製造業(家具除く)</t>
    <rPh sb="10" eb="12">
      <t>カグ</t>
    </rPh>
    <rPh sb="12" eb="13">
      <t>ノゾ</t>
    </rPh>
    <phoneticPr fontId="9"/>
  </si>
  <si>
    <t>産</t>
  </si>
  <si>
    <t>家具・装備品製造業</t>
    <phoneticPr fontId="9"/>
  </si>
  <si>
    <t>パルプ・紙・紙加工品製造業</t>
    <rPh sb="10" eb="13">
      <t>セイゾウギョウ</t>
    </rPh>
    <phoneticPr fontId="9"/>
  </si>
  <si>
    <t>印刷・同関連業</t>
    <phoneticPr fontId="9"/>
  </si>
  <si>
    <t>化学工業</t>
    <phoneticPr fontId="9"/>
  </si>
  <si>
    <t>石油製品・石炭製品製造業</t>
    <phoneticPr fontId="9"/>
  </si>
  <si>
    <t>プラスチック製品製造業</t>
    <phoneticPr fontId="9"/>
  </si>
  <si>
    <t>ゴム製品製造業</t>
    <phoneticPr fontId="9"/>
  </si>
  <si>
    <t>窯業・土石製品製造業</t>
    <phoneticPr fontId="9"/>
  </si>
  <si>
    <t>鉄　　鋼　　業</t>
    <phoneticPr fontId="9"/>
  </si>
  <si>
    <t>業</t>
  </si>
  <si>
    <t>非鉄金属製造業</t>
    <phoneticPr fontId="9"/>
  </si>
  <si>
    <t>金属製品製造業</t>
    <phoneticPr fontId="9"/>
  </si>
  <si>
    <t>はん用機械器具製造業</t>
    <rPh sb="2" eb="3">
      <t>ヨウ</t>
    </rPh>
    <rPh sb="3" eb="5">
      <t>キカイ</t>
    </rPh>
    <rPh sb="5" eb="7">
      <t>キグ</t>
    </rPh>
    <rPh sb="7" eb="10">
      <t>セイゾウギョウ</t>
    </rPh>
    <phoneticPr fontId="9"/>
  </si>
  <si>
    <t>生産用機械器具製造業</t>
    <rPh sb="0" eb="3">
      <t>セイサンヨウ</t>
    </rPh>
    <phoneticPr fontId="9"/>
  </si>
  <si>
    <t>業務用機械器具製造業</t>
    <rPh sb="0" eb="3">
      <t>ギョウムヨウ</t>
    </rPh>
    <phoneticPr fontId="9"/>
  </si>
  <si>
    <t>電子部品・デバイス・電子回路製造業</t>
    <rPh sb="0" eb="2">
      <t>デンシ</t>
    </rPh>
    <rPh sb="2" eb="4">
      <t>ブヒン</t>
    </rPh>
    <rPh sb="10" eb="12">
      <t>デンシ</t>
    </rPh>
    <rPh sb="12" eb="14">
      <t>カイロ</t>
    </rPh>
    <rPh sb="14" eb="17">
      <t>セイゾウギョウ</t>
    </rPh>
    <phoneticPr fontId="9"/>
  </si>
  <si>
    <t>電気機械器具製造業</t>
    <rPh sb="0" eb="2">
      <t>デンキ</t>
    </rPh>
    <rPh sb="2" eb="4">
      <t>キカイ</t>
    </rPh>
    <rPh sb="4" eb="6">
      <t>キグ</t>
    </rPh>
    <rPh sb="6" eb="9">
      <t>セイゾウギョウ</t>
    </rPh>
    <phoneticPr fontId="9"/>
  </si>
  <si>
    <t>情報通信機械器具製造業</t>
    <rPh sb="0" eb="4">
      <t>ジョウホウツウシン</t>
    </rPh>
    <rPh sb="4" eb="6">
      <t>キカイ</t>
    </rPh>
    <rPh sb="6" eb="8">
      <t>キグ</t>
    </rPh>
    <rPh sb="8" eb="11">
      <t>セイゾウギョウ</t>
    </rPh>
    <phoneticPr fontId="9"/>
  </si>
  <si>
    <t>輸送用機械器具製造業</t>
    <phoneticPr fontId="9"/>
  </si>
  <si>
    <t>別</t>
  </si>
  <si>
    <t>20、32</t>
    <phoneticPr fontId="9"/>
  </si>
  <si>
    <t>その他の製造業</t>
    <rPh sb="0" eb="3">
      <t>ソノタ</t>
    </rPh>
    <rPh sb="4" eb="7">
      <t>セイゾウギョウ</t>
    </rPh>
    <phoneticPr fontId="9"/>
  </si>
  <si>
    <t>Ｆ</t>
    <phoneticPr fontId="9"/>
  </si>
  <si>
    <t>電気・ガス・熱供給・水道業</t>
    <rPh sb="0" eb="2">
      <t>デンキ</t>
    </rPh>
    <rPh sb="6" eb="7">
      <t>ネツ</t>
    </rPh>
    <rPh sb="7" eb="9">
      <t>キョウキュウ</t>
    </rPh>
    <rPh sb="10" eb="13">
      <t>スイドウギョウ</t>
    </rPh>
    <phoneticPr fontId="9"/>
  </si>
  <si>
    <t>（33～36）</t>
    <phoneticPr fontId="9"/>
  </si>
  <si>
    <t>Ｇ</t>
    <phoneticPr fontId="9"/>
  </si>
  <si>
    <t>情報通信業</t>
    <rPh sb="0" eb="2">
      <t>ジョウホウ</t>
    </rPh>
    <rPh sb="2" eb="5">
      <t>ツウシンギョウ</t>
    </rPh>
    <phoneticPr fontId="9"/>
  </si>
  <si>
    <t>（37～41）</t>
    <phoneticPr fontId="9"/>
  </si>
  <si>
    <t>Ｈ</t>
    <phoneticPr fontId="9"/>
  </si>
  <si>
    <t>運輸業、郵便業</t>
    <rPh sb="0" eb="2">
      <t>ウンユ</t>
    </rPh>
    <rPh sb="2" eb="3">
      <t>ギョウ</t>
    </rPh>
    <rPh sb="4" eb="6">
      <t>ユウビン</t>
    </rPh>
    <rPh sb="6" eb="7">
      <t>ギョウ</t>
    </rPh>
    <phoneticPr fontId="9"/>
  </si>
  <si>
    <t>（42～49）</t>
    <phoneticPr fontId="9"/>
  </si>
  <si>
    <t>Ｉ</t>
    <phoneticPr fontId="9"/>
  </si>
  <si>
    <t>卸売業・小売業</t>
    <rPh sb="0" eb="2">
      <t>オロシウ</t>
    </rPh>
    <rPh sb="2" eb="3">
      <t>ギョウ</t>
    </rPh>
    <rPh sb="4" eb="7">
      <t>コウリギョウ</t>
    </rPh>
    <phoneticPr fontId="9"/>
  </si>
  <si>
    <t>（50～61）</t>
    <phoneticPr fontId="9"/>
  </si>
  <si>
    <t>　50～55</t>
    <phoneticPr fontId="9"/>
  </si>
  <si>
    <t>卸売業</t>
    <rPh sb="0" eb="1">
      <t>オロシ</t>
    </rPh>
    <rPh sb="1" eb="2">
      <t>ウ</t>
    </rPh>
    <rPh sb="2" eb="3">
      <t>ギョウ</t>
    </rPh>
    <phoneticPr fontId="9"/>
  </si>
  <si>
    <t>　56～61</t>
    <phoneticPr fontId="9"/>
  </si>
  <si>
    <t>小　　売　　業</t>
    <rPh sb="0" eb="7">
      <t>コウリギョウ</t>
    </rPh>
    <phoneticPr fontId="9"/>
  </si>
  <si>
    <t>Ｊ</t>
    <phoneticPr fontId="9"/>
  </si>
  <si>
    <t>金融業、保険業</t>
    <rPh sb="0" eb="2">
      <t>キンユウ</t>
    </rPh>
    <rPh sb="2" eb="3">
      <t>ギョウ</t>
    </rPh>
    <rPh sb="4" eb="7">
      <t>ホケンギョウ</t>
    </rPh>
    <phoneticPr fontId="9"/>
  </si>
  <si>
    <t>（62～67）</t>
    <phoneticPr fontId="9"/>
  </si>
  <si>
    <t>Ｋ</t>
    <phoneticPr fontId="9"/>
  </si>
  <si>
    <t>（68～70）</t>
    <phoneticPr fontId="9"/>
  </si>
  <si>
    <t>Ｌ</t>
    <phoneticPr fontId="9"/>
  </si>
  <si>
    <t>学術研究、専門・サービス業</t>
    <rPh sb="0" eb="2">
      <t>ガクジュツ</t>
    </rPh>
    <rPh sb="2" eb="4">
      <t>ケンキュウ</t>
    </rPh>
    <rPh sb="5" eb="7">
      <t>センモン</t>
    </rPh>
    <rPh sb="12" eb="13">
      <t>ギョウ</t>
    </rPh>
    <phoneticPr fontId="9"/>
  </si>
  <si>
    <t>（71～74）</t>
    <phoneticPr fontId="9"/>
  </si>
  <si>
    <t>Ｍ</t>
    <phoneticPr fontId="9"/>
  </si>
  <si>
    <t>宿泊業、飲食サービス業</t>
    <rPh sb="0" eb="2">
      <t>シュクハク</t>
    </rPh>
    <rPh sb="2" eb="3">
      <t>ギョウ</t>
    </rPh>
    <rPh sb="4" eb="6">
      <t>インショク</t>
    </rPh>
    <rPh sb="10" eb="11">
      <t>ギョウ</t>
    </rPh>
    <phoneticPr fontId="9"/>
  </si>
  <si>
    <t>（75～77）</t>
    <phoneticPr fontId="9"/>
  </si>
  <si>
    <t>飲食店</t>
    <rPh sb="0" eb="3">
      <t>インショクテン</t>
    </rPh>
    <phoneticPr fontId="9"/>
  </si>
  <si>
    <t>Ｎ</t>
    <phoneticPr fontId="9"/>
  </si>
  <si>
    <t>（78～80）</t>
    <phoneticPr fontId="9"/>
  </si>
  <si>
    <t>Ｏ</t>
    <phoneticPr fontId="9"/>
  </si>
  <si>
    <t>（81、82）</t>
    <phoneticPr fontId="9"/>
  </si>
  <si>
    <t>Ｐ</t>
    <phoneticPr fontId="9"/>
  </si>
  <si>
    <t>（83～85）</t>
    <phoneticPr fontId="9"/>
  </si>
  <si>
    <t>Ｑ</t>
    <phoneticPr fontId="9"/>
  </si>
  <si>
    <t>複合サービス事業</t>
    <rPh sb="0" eb="2">
      <t>フクゴウ</t>
    </rPh>
    <rPh sb="6" eb="8">
      <t>ジギョウ</t>
    </rPh>
    <phoneticPr fontId="9"/>
  </si>
  <si>
    <t>（86、87）</t>
    <phoneticPr fontId="9"/>
  </si>
  <si>
    <t>Ｒ</t>
    <phoneticPr fontId="9"/>
  </si>
  <si>
    <t>サービス業（他に分類されないもの）（88～96）</t>
    <rPh sb="4" eb="5">
      <t>ギョウ</t>
    </rPh>
    <rPh sb="6" eb="7">
      <t>ホカ</t>
    </rPh>
    <rPh sb="8" eb="10">
      <t>ブンルイ</t>
    </rPh>
    <phoneticPr fontId="9"/>
  </si>
  <si>
    <t>職業紹介・労働者派遣事業</t>
    <rPh sb="0" eb="2">
      <t>ショクギョウ</t>
    </rPh>
    <rPh sb="2" eb="4">
      <t>ショウカイ</t>
    </rPh>
    <rPh sb="5" eb="8">
      <t>ロウドウシャ</t>
    </rPh>
    <rPh sb="8" eb="10">
      <t>ハケン</t>
    </rPh>
    <rPh sb="10" eb="12">
      <t>ジギョウ</t>
    </rPh>
    <phoneticPr fontId="9"/>
  </si>
  <si>
    <t>その他の事業サービス業</t>
    <rPh sb="2" eb="3">
      <t>タ</t>
    </rPh>
    <rPh sb="4" eb="6">
      <t>ジギョウ</t>
    </rPh>
    <rPh sb="10" eb="11">
      <t>ギョウ</t>
    </rPh>
    <phoneticPr fontId="9"/>
  </si>
  <si>
    <t>Ｓ、Ｔ</t>
    <phoneticPr fontId="9"/>
  </si>
  <si>
    <t>公務、そ　の　他（97、98、99）</t>
    <rPh sb="0" eb="2">
      <t>コウム</t>
    </rPh>
    <rPh sb="3" eb="8">
      <t>ソノタ</t>
    </rPh>
    <phoneticPr fontId="9"/>
  </si>
  <si>
    <t>規 模 別</t>
    <rPh sb="0" eb="3">
      <t>キボ</t>
    </rPh>
    <rPh sb="4" eb="5">
      <t>ベツ</t>
    </rPh>
    <phoneticPr fontId="9"/>
  </si>
  <si>
    <t>　　　　　　　　29　　　人　　　以　　　下</t>
    <rPh sb="13" eb="14">
      <t>２９ニン</t>
    </rPh>
    <rPh sb="17" eb="18">
      <t>イ</t>
    </rPh>
    <rPh sb="21" eb="22">
      <t>モト</t>
    </rPh>
    <phoneticPr fontId="9"/>
  </si>
  <si>
    <t xml:space="preserve">　　　　　　　　30      ～   　 99 　   人 </t>
    <rPh sb="29" eb="30">
      <t>ニン</t>
    </rPh>
    <phoneticPr fontId="9"/>
  </si>
  <si>
    <t xml:space="preserve">　　　　　　　 100      ～     299      人 </t>
    <rPh sb="32" eb="33">
      <t>ニン</t>
    </rPh>
    <phoneticPr fontId="9"/>
  </si>
  <si>
    <t xml:space="preserve">　　　　　　　 300      ～     499      人 </t>
    <rPh sb="32" eb="33">
      <t>ニン</t>
    </rPh>
    <phoneticPr fontId="9"/>
  </si>
  <si>
    <t xml:space="preserve">　　　　　　　 500      ～     999      人 </t>
    <rPh sb="32" eb="33">
      <t>ニン</t>
    </rPh>
    <phoneticPr fontId="9"/>
  </si>
  <si>
    <t>　　　　　　 1,000　　　人　　　以　　　上　</t>
    <rPh sb="15" eb="16">
      <t>ニン</t>
    </rPh>
    <rPh sb="23" eb="24">
      <t>ウエ</t>
    </rPh>
    <phoneticPr fontId="9"/>
  </si>
  <si>
    <t>(注)求人数は県内各安定所が受理した求人数の合計。</t>
    <rPh sb="3" eb="6">
      <t>キュウジンスウ</t>
    </rPh>
    <rPh sb="7" eb="8">
      <t>ケン</t>
    </rPh>
    <rPh sb="8" eb="9">
      <t>ナイ</t>
    </rPh>
    <rPh sb="9" eb="10">
      <t>カク</t>
    </rPh>
    <rPh sb="10" eb="13">
      <t>アンテイショ</t>
    </rPh>
    <rPh sb="14" eb="16">
      <t>ジュリ</t>
    </rPh>
    <rPh sb="18" eb="21">
      <t>キュウジンスウ</t>
    </rPh>
    <rPh sb="22" eb="24">
      <t>ゴウケイ</t>
    </rPh>
    <phoneticPr fontId="34"/>
  </si>
  <si>
    <r>
      <t>　紹  　介   の 　状　  況　(</t>
    </r>
    <r>
      <rPr>
        <sz val="12"/>
        <rFont val="ＭＳ 明朝"/>
        <family val="1"/>
        <charset val="128"/>
      </rPr>
      <t>続 き)</t>
    </r>
    <phoneticPr fontId="34"/>
  </si>
  <si>
    <t xml:space="preserve"> (平成28～令和2年度)</t>
    <rPh sb="7" eb="9">
      <t>レイワ</t>
    </rPh>
    <phoneticPr fontId="9"/>
  </si>
  <si>
    <t>(3) 中高年齢者の職業紹介状況　(学卒及びパートを除く)</t>
    <phoneticPr fontId="9"/>
  </si>
  <si>
    <t>(単位：人、件)</t>
    <phoneticPr fontId="9"/>
  </si>
  <si>
    <t>年 度・月</t>
  </si>
  <si>
    <t>新規求職申込件数</t>
  </si>
  <si>
    <t>月間有効求職者数</t>
  </si>
  <si>
    <t>紹介件数</t>
    <phoneticPr fontId="9"/>
  </si>
  <si>
    <t>就職件数</t>
    <phoneticPr fontId="9"/>
  </si>
  <si>
    <t>うち高年齢者</t>
    <rPh sb="2" eb="5">
      <t>コウネンレイ</t>
    </rPh>
    <rPh sb="5" eb="6">
      <t>シャ</t>
    </rPh>
    <phoneticPr fontId="9"/>
  </si>
  <si>
    <t>平成 28 年度</t>
    <rPh sb="0" eb="2">
      <t>ヘイセイ</t>
    </rPh>
    <rPh sb="6" eb="8">
      <t>ネンド</t>
    </rPh>
    <phoneticPr fontId="16"/>
  </si>
  <si>
    <t>令和2年</t>
    <rPh sb="0" eb="2">
      <t>レイワ</t>
    </rPh>
    <rPh sb="3" eb="4">
      <t>ネン</t>
    </rPh>
    <phoneticPr fontId="16"/>
  </si>
  <si>
    <t xml:space="preserve">     3年</t>
    <phoneticPr fontId="28"/>
  </si>
  <si>
    <t>資料：佐賀労働局職業安定部「職業安定業務統計」「年齢別職業紹介総括表」</t>
    <rPh sb="3" eb="5">
      <t>サガ</t>
    </rPh>
    <rPh sb="5" eb="7">
      <t>ロウドウ</t>
    </rPh>
    <rPh sb="7" eb="8">
      <t>キョク</t>
    </rPh>
    <rPh sb="8" eb="10">
      <t>ショクギョウ</t>
    </rPh>
    <rPh sb="10" eb="12">
      <t>アンテイ</t>
    </rPh>
    <rPh sb="12" eb="13">
      <t>ブ</t>
    </rPh>
    <rPh sb="14" eb="16">
      <t>ショクギョウ</t>
    </rPh>
    <rPh sb="16" eb="18">
      <t>アンテイ</t>
    </rPh>
    <rPh sb="18" eb="20">
      <t>ギョウム</t>
    </rPh>
    <rPh sb="20" eb="22">
      <t>トウケイ</t>
    </rPh>
    <rPh sb="24" eb="27">
      <t>ネンレイベツ</t>
    </rPh>
    <rPh sb="27" eb="29">
      <t>ショクギョウ</t>
    </rPh>
    <rPh sb="29" eb="31">
      <t>ショウカイ</t>
    </rPh>
    <rPh sb="31" eb="33">
      <t>ソウカツ</t>
    </rPh>
    <rPh sb="33" eb="34">
      <t>ヒョウ</t>
    </rPh>
    <phoneticPr fontId="28"/>
  </si>
  <si>
    <t>(注)中高年齢者とは45歳以上の者を、高年齢者とは55歳以上の者をいう。</t>
    <rPh sb="19" eb="22">
      <t>コウネンレイ</t>
    </rPh>
    <rPh sb="22" eb="23">
      <t>シャ</t>
    </rPh>
    <rPh sb="27" eb="30">
      <t>サイイジョウ</t>
    </rPh>
    <rPh sb="31" eb="32">
      <t>モノ</t>
    </rPh>
    <phoneticPr fontId="34"/>
  </si>
  <si>
    <r>
      <t>16-11　職業訓練の状況</t>
    </r>
    <r>
      <rPr>
        <sz val="12"/>
        <rFont val="ＭＳ 明朝"/>
        <family val="1"/>
        <charset val="128"/>
      </rPr>
      <t>　(平成30～令和2年度)</t>
    </r>
    <rPh sb="20" eb="22">
      <t>レイワ</t>
    </rPh>
    <phoneticPr fontId="5"/>
  </si>
  <si>
    <t>当該年度に入校・修了・就職した者の数である。（2年課程の各科は前年度に入校した者）</t>
    <rPh sb="24" eb="25">
      <t>ネン</t>
    </rPh>
    <rPh sb="25" eb="27">
      <t>カテイ</t>
    </rPh>
    <rPh sb="28" eb="29">
      <t>カク</t>
    </rPh>
    <rPh sb="29" eb="30">
      <t>カ</t>
    </rPh>
    <rPh sb="31" eb="34">
      <t>ゼンネンド</t>
    </rPh>
    <rPh sb="35" eb="37">
      <t>ニュウコウ</t>
    </rPh>
    <rPh sb="39" eb="40">
      <t>モノ</t>
    </rPh>
    <phoneticPr fontId="18"/>
  </si>
  <si>
    <t>(単位：人)</t>
    <phoneticPr fontId="34"/>
  </si>
  <si>
    <t>年度 ・ 区分</t>
    <phoneticPr fontId="9"/>
  </si>
  <si>
    <r>
      <rPr>
        <sz val="8"/>
        <rFont val="ＭＳ 明朝"/>
        <family val="1"/>
        <charset val="128"/>
      </rPr>
      <t xml:space="preserve">1) </t>
    </r>
    <r>
      <rPr>
        <sz val="9"/>
        <rFont val="ＭＳ 明朝"/>
        <family val="1"/>
        <charset val="128"/>
      </rPr>
      <t>普通職業訓練　 普通課程</t>
    </r>
    <phoneticPr fontId="34"/>
  </si>
  <si>
    <t>普通職業訓練　　短期課程</t>
    <phoneticPr fontId="9"/>
  </si>
  <si>
    <t>定員</t>
    <phoneticPr fontId="9"/>
  </si>
  <si>
    <t>訓練期間</t>
  </si>
  <si>
    <t>入校者数</t>
  </si>
  <si>
    <t>修了者数</t>
  </si>
  <si>
    <t>開始月</t>
  </si>
  <si>
    <t>修了者数</t>
    <phoneticPr fontId="9"/>
  </si>
  <si>
    <t>2)就職者数</t>
    <phoneticPr fontId="9"/>
  </si>
  <si>
    <t>平成 30 年度</t>
    <rPh sb="7" eb="8">
      <t>ド</t>
    </rPh>
    <phoneticPr fontId="18"/>
  </si>
  <si>
    <t>&lt;独立行政法人　高齢・障害・求職者雇用支援機構 佐賀支部　佐賀職業能力開発促進センター&gt;　</t>
    <rPh sb="1" eb="3">
      <t>ドクリツ</t>
    </rPh>
    <rPh sb="3" eb="5">
      <t>ギョウセイ</t>
    </rPh>
    <rPh sb="5" eb="7">
      <t>ホウジン</t>
    </rPh>
    <rPh sb="8" eb="10">
      <t>コウレイ</t>
    </rPh>
    <rPh sb="11" eb="13">
      <t>ショウガイ</t>
    </rPh>
    <rPh sb="14" eb="16">
      <t>キュウショク</t>
    </rPh>
    <rPh sb="16" eb="17">
      <t>シャ</t>
    </rPh>
    <rPh sb="17" eb="19">
      <t>コヨウ</t>
    </rPh>
    <rPh sb="19" eb="21">
      <t>シエン</t>
    </rPh>
    <rPh sb="21" eb="22">
      <t>キ</t>
    </rPh>
    <rPh sb="22" eb="23">
      <t>ガマエ</t>
    </rPh>
    <rPh sb="24" eb="26">
      <t>サガ</t>
    </rPh>
    <rPh sb="26" eb="28">
      <t>シブ</t>
    </rPh>
    <rPh sb="27" eb="28">
      <t>ブ</t>
    </rPh>
    <rPh sb="29" eb="31">
      <t>サガ</t>
    </rPh>
    <rPh sb="31" eb="33">
      <t>ショクギョウ</t>
    </rPh>
    <rPh sb="33" eb="35">
      <t>ノウリョク</t>
    </rPh>
    <rPh sb="35" eb="37">
      <t>カイハツ</t>
    </rPh>
    <rPh sb="37" eb="39">
      <t>ソクシン</t>
    </rPh>
    <phoneticPr fontId="18"/>
  </si>
  <si>
    <t>佐賀職業能力開発促進センター</t>
    <phoneticPr fontId="34"/>
  </si>
  <si>
    <t>機械・ＣＡＤ技術科</t>
    <rPh sb="0" eb="2">
      <t>キカイ</t>
    </rPh>
    <rPh sb="6" eb="8">
      <t>ギジュツ</t>
    </rPh>
    <rPh sb="8" eb="9">
      <t>カ</t>
    </rPh>
    <phoneticPr fontId="17"/>
  </si>
  <si>
    <t>CAD/NCオペレーション科</t>
    <rPh sb="13" eb="14">
      <t>カ</t>
    </rPh>
    <phoneticPr fontId="17"/>
  </si>
  <si>
    <t>6カ月</t>
  </si>
  <si>
    <t>6,9,12,3月</t>
  </si>
  <si>
    <t>溶接技術科</t>
    <rPh sb="0" eb="5">
      <t>ヨウセツギジュツカ</t>
    </rPh>
    <phoneticPr fontId="17"/>
  </si>
  <si>
    <t>電気設備施工科</t>
    <rPh sb="4" eb="6">
      <t>セコウ</t>
    </rPh>
    <rPh sb="6" eb="7">
      <t>カ</t>
    </rPh>
    <phoneticPr fontId="17"/>
  </si>
  <si>
    <t>4,7,10,1月</t>
  </si>
  <si>
    <t>建築ＣＡＤ科</t>
    <rPh sb="0" eb="2">
      <t>ケンチク</t>
    </rPh>
    <phoneticPr fontId="45"/>
  </si>
  <si>
    <t>住環境ＣＡＤ科</t>
    <rPh sb="0" eb="3">
      <t>ジュウカンキョウ</t>
    </rPh>
    <rPh sb="6" eb="7">
      <t>カ</t>
    </rPh>
    <phoneticPr fontId="17"/>
  </si>
  <si>
    <t>機械ものづくり科</t>
    <rPh sb="0" eb="2">
      <t>キカイ</t>
    </rPh>
    <rPh sb="7" eb="8">
      <t>カ</t>
    </rPh>
    <phoneticPr fontId="43"/>
  </si>
  <si>
    <t>-</t>
    <phoneticPr fontId="3"/>
  </si>
  <si>
    <t>電気制御技術科</t>
    <rPh sb="0" eb="2">
      <t>デンキ</t>
    </rPh>
    <rPh sb="2" eb="4">
      <t>セイギョ</t>
    </rPh>
    <rPh sb="4" eb="6">
      <t>ギジュツ</t>
    </rPh>
    <rPh sb="6" eb="7">
      <t>カ</t>
    </rPh>
    <phoneticPr fontId="43"/>
  </si>
  <si>
    <t>電気保全サービス科</t>
    <rPh sb="2" eb="4">
      <t>ホゼン</t>
    </rPh>
    <rPh sb="8" eb="9">
      <t>カ</t>
    </rPh>
    <phoneticPr fontId="17"/>
  </si>
  <si>
    <t>9,3月</t>
  </si>
  <si>
    <t>ものづくりベーシック科</t>
    <rPh sb="10" eb="11">
      <t>カ</t>
    </rPh>
    <phoneticPr fontId="17"/>
  </si>
  <si>
    <t>4カ月</t>
  </si>
  <si>
    <t>4,10月</t>
    <phoneticPr fontId="3"/>
  </si>
  <si>
    <t>&lt;県　立　産　業　技　術　学　院&gt;</t>
    <rPh sb="1" eb="2">
      <t>ケン</t>
    </rPh>
    <rPh sb="3" eb="4">
      <t>リツ</t>
    </rPh>
    <rPh sb="5" eb="6">
      <t>サン</t>
    </rPh>
    <rPh sb="7" eb="8">
      <t>ギョウ</t>
    </rPh>
    <rPh sb="9" eb="10">
      <t>ワザ</t>
    </rPh>
    <rPh sb="11" eb="12">
      <t>ジュツ</t>
    </rPh>
    <rPh sb="13" eb="14">
      <t>ガク</t>
    </rPh>
    <rPh sb="15" eb="16">
      <t>イン</t>
    </rPh>
    <phoneticPr fontId="43"/>
  </si>
  <si>
    <t>産業技術学院</t>
  </si>
  <si>
    <t>建築技術・設計科</t>
    <rPh sb="0" eb="2">
      <t>ケンチク</t>
    </rPh>
    <rPh sb="2" eb="4">
      <t>ギジュツ</t>
    </rPh>
    <rPh sb="5" eb="7">
      <t>セッケイ</t>
    </rPh>
    <rPh sb="7" eb="8">
      <t>カ</t>
    </rPh>
    <phoneticPr fontId="9"/>
  </si>
  <si>
    <t>2カ年</t>
  </si>
  <si>
    <t>木工芸デザイン科</t>
    <rPh sb="0" eb="2">
      <t>モッコウ</t>
    </rPh>
    <rPh sb="2" eb="3">
      <t>ゲイ</t>
    </rPh>
    <rPh sb="7" eb="8">
      <t>カ</t>
    </rPh>
    <phoneticPr fontId="9"/>
  </si>
  <si>
    <t>機械技術科</t>
    <rPh sb="0" eb="2">
      <t>キカイ</t>
    </rPh>
    <rPh sb="2" eb="4">
      <t>ギジュツ</t>
    </rPh>
    <rPh sb="4" eb="5">
      <t>カ</t>
    </rPh>
    <phoneticPr fontId="9"/>
  </si>
  <si>
    <t>自動車工学科</t>
  </si>
  <si>
    <t>電気システム科</t>
    <rPh sb="0" eb="2">
      <t>デンキ</t>
    </rPh>
    <rPh sb="6" eb="7">
      <t>カ</t>
    </rPh>
    <phoneticPr fontId="9"/>
  </si>
  <si>
    <t>資料：県産業人材課「佐賀県職業能力開発行政概要」</t>
    <rPh sb="4" eb="6">
      <t>サンギョウ</t>
    </rPh>
    <rPh sb="6" eb="8">
      <t>ジンザイ</t>
    </rPh>
    <phoneticPr fontId="9"/>
  </si>
  <si>
    <t>(注) 1)普通課程の開始月は全て4月。</t>
    <phoneticPr fontId="18"/>
  </si>
  <si>
    <t xml:space="preserve">     2)短期課程の就職者は、中退就職者を含み、終了後3ヶ月までに就職した者。　　</t>
    <rPh sb="7" eb="9">
      <t>タンキ</t>
    </rPh>
    <rPh sb="9" eb="11">
      <t>カテイ</t>
    </rPh>
    <rPh sb="12" eb="14">
      <t>シュウショク</t>
    </rPh>
    <rPh sb="14" eb="15">
      <t>シャ</t>
    </rPh>
    <rPh sb="17" eb="19">
      <t>チュウタイ</t>
    </rPh>
    <rPh sb="19" eb="21">
      <t>シュウショク</t>
    </rPh>
    <rPh sb="21" eb="22">
      <t>シャ</t>
    </rPh>
    <rPh sb="23" eb="24">
      <t>フク</t>
    </rPh>
    <rPh sb="26" eb="29">
      <t>シュウリョウゴ</t>
    </rPh>
    <rPh sb="31" eb="32">
      <t>ゲツ</t>
    </rPh>
    <rPh sb="35" eb="37">
      <t>シュウショク</t>
    </rPh>
    <rPh sb="39" eb="40">
      <t>モノ</t>
    </rPh>
    <phoneticPr fontId="18"/>
  </si>
  <si>
    <r>
      <t>16-12　産業別労働組合数　</t>
    </r>
    <r>
      <rPr>
        <sz val="12"/>
        <rFont val="ＭＳ 明朝"/>
        <family val="1"/>
        <charset val="128"/>
      </rPr>
      <t>(平成30～令和2年)</t>
    </r>
    <rPh sb="16" eb="18">
      <t>ヘイセイ</t>
    </rPh>
    <rPh sb="21" eb="23">
      <t>レイワ</t>
    </rPh>
    <rPh sb="24" eb="25">
      <t>ネン</t>
    </rPh>
    <phoneticPr fontId="34"/>
  </si>
  <si>
    <t>各年6月30日現在</t>
  </si>
  <si>
    <t>(単位：組合、人)</t>
  </si>
  <si>
    <t>総数</t>
    <phoneticPr fontId="34"/>
  </si>
  <si>
    <t>産業</t>
    <phoneticPr fontId="9"/>
  </si>
  <si>
    <t>年次 ・ 産業</t>
    <phoneticPr fontId="9"/>
  </si>
  <si>
    <t>組合数</t>
  </si>
  <si>
    <t>組合員数</t>
  </si>
  <si>
    <t>　　 　平成 30 年</t>
    <phoneticPr fontId="9"/>
  </si>
  <si>
    <t>不動産業、物品賃貸業</t>
    <rPh sb="5" eb="7">
      <t>ブッピン</t>
    </rPh>
    <rPh sb="7" eb="10">
      <t>チンタイギョウ</t>
    </rPh>
    <phoneticPr fontId="34"/>
  </si>
  <si>
    <t xml:space="preserve"> -　</t>
    <phoneticPr fontId="9"/>
  </si>
  <si>
    <t>-　</t>
    <phoneticPr fontId="9"/>
  </si>
  <si>
    <t>　　 　令和 元 年</t>
    <phoneticPr fontId="9"/>
  </si>
  <si>
    <t>学術研究、専門・技術サービス業</t>
    <rPh sb="0" eb="2">
      <t>ガクジュツ</t>
    </rPh>
    <rPh sb="2" eb="4">
      <t>ケンキュウ</t>
    </rPh>
    <rPh sb="5" eb="7">
      <t>センモン</t>
    </rPh>
    <rPh sb="8" eb="10">
      <t>ギジュツ</t>
    </rPh>
    <rPh sb="14" eb="15">
      <t>ギョウ</t>
    </rPh>
    <phoneticPr fontId="34"/>
  </si>
  <si>
    <t>　　 　　　  2</t>
    <phoneticPr fontId="9"/>
  </si>
  <si>
    <t>宿泊業、飲食サービス業</t>
    <rPh sb="0" eb="2">
      <t>シュクハク</t>
    </rPh>
    <rPh sb="2" eb="3">
      <t>ギョウ</t>
    </rPh>
    <rPh sb="4" eb="6">
      <t>インショク</t>
    </rPh>
    <rPh sb="10" eb="11">
      <t>ギョウ</t>
    </rPh>
    <phoneticPr fontId="34"/>
  </si>
  <si>
    <t>農林漁業</t>
    <rPh sb="0" eb="1">
      <t>ノウ</t>
    </rPh>
    <rPh sb="2" eb="3">
      <t>ギョ</t>
    </rPh>
    <phoneticPr fontId="34"/>
  </si>
  <si>
    <t>生活関連サービス業、娯楽業</t>
    <rPh sb="0" eb="2">
      <t>セイカツ</t>
    </rPh>
    <rPh sb="2" eb="4">
      <t>カンレン</t>
    </rPh>
    <rPh sb="8" eb="9">
      <t>ギョウ</t>
    </rPh>
    <rPh sb="10" eb="13">
      <t>ゴラクギョウ</t>
    </rPh>
    <phoneticPr fontId="34"/>
  </si>
  <si>
    <t>鉱業、採石業、砂利採取業</t>
    <rPh sb="0" eb="2">
      <t>コウギョウ</t>
    </rPh>
    <rPh sb="3" eb="5">
      <t>サイセキ</t>
    </rPh>
    <rPh sb="5" eb="6">
      <t>ギョウ</t>
    </rPh>
    <rPh sb="7" eb="9">
      <t>ジャリ</t>
    </rPh>
    <rPh sb="9" eb="11">
      <t>サイシュ</t>
    </rPh>
    <rPh sb="11" eb="12">
      <t>ギョウ</t>
    </rPh>
    <phoneticPr fontId="34"/>
  </si>
  <si>
    <t>教育、学習支援業</t>
    <rPh sb="0" eb="2">
      <t>キョウイク</t>
    </rPh>
    <rPh sb="3" eb="5">
      <t>ガクシュウ</t>
    </rPh>
    <rPh sb="5" eb="7">
      <t>シエン</t>
    </rPh>
    <rPh sb="7" eb="8">
      <t>ギョウ</t>
    </rPh>
    <phoneticPr fontId="34"/>
  </si>
  <si>
    <t>医療、福祉</t>
    <rPh sb="0" eb="2">
      <t>イリョウ</t>
    </rPh>
    <rPh sb="3" eb="5">
      <t>フクシ</t>
    </rPh>
    <phoneticPr fontId="34"/>
  </si>
  <si>
    <t>複合サービス事業</t>
    <rPh sb="0" eb="2">
      <t>フクゴウ</t>
    </rPh>
    <rPh sb="6" eb="7">
      <t>ジ</t>
    </rPh>
    <rPh sb="7" eb="8">
      <t>ギョウ</t>
    </rPh>
    <phoneticPr fontId="34"/>
  </si>
  <si>
    <t>電気･ガス･熱供給･水道業</t>
    <phoneticPr fontId="34"/>
  </si>
  <si>
    <t>サービス業</t>
  </si>
  <si>
    <t>情報通信業</t>
    <rPh sb="0" eb="2">
      <t>ジョウホウ</t>
    </rPh>
    <rPh sb="2" eb="5">
      <t>ツウシンギョウ</t>
    </rPh>
    <phoneticPr fontId="34"/>
  </si>
  <si>
    <t>公務</t>
  </si>
  <si>
    <t>運輸業、郵便業</t>
    <rPh sb="0" eb="3">
      <t>ウンユギョウ</t>
    </rPh>
    <rPh sb="4" eb="6">
      <t>ユウビン</t>
    </rPh>
    <rPh sb="6" eb="7">
      <t>ギョウ</t>
    </rPh>
    <phoneticPr fontId="34"/>
  </si>
  <si>
    <t>分類不能</t>
  </si>
  <si>
    <t>卸売業、小売業</t>
    <rPh sb="2" eb="3">
      <t>ギョウ</t>
    </rPh>
    <phoneticPr fontId="34"/>
  </si>
  <si>
    <t>金融業、保険業</t>
  </si>
  <si>
    <t>資料：厚生労働省「労働組合基礎調査」</t>
    <rPh sb="3" eb="5">
      <t>コウセイ</t>
    </rPh>
    <rPh sb="5" eb="8">
      <t>ロウドウショウ</t>
    </rPh>
    <rPh sb="9" eb="13">
      <t>ロウドウクミアイ</t>
    </rPh>
    <rPh sb="13" eb="15">
      <t>キソ</t>
    </rPh>
    <rPh sb="15" eb="17">
      <t>チョウサ</t>
    </rPh>
    <phoneticPr fontId="34"/>
  </si>
  <si>
    <r>
      <t>16-13　労　　働　　争　　議　　</t>
    </r>
    <r>
      <rPr>
        <sz val="12"/>
        <rFont val="ＭＳ 明朝"/>
        <family val="1"/>
        <charset val="128"/>
      </rPr>
      <t>(平成28～令和2年)</t>
    </r>
    <rPh sb="19" eb="21">
      <t>ヘイセイ</t>
    </rPh>
    <rPh sb="24" eb="26">
      <t>レイワ</t>
    </rPh>
    <rPh sb="27" eb="28">
      <t>ネン</t>
    </rPh>
    <phoneticPr fontId="34"/>
  </si>
  <si>
    <t xml:space="preserve">(1) 産業別労働争議発生状況 </t>
    <phoneticPr fontId="18"/>
  </si>
  <si>
    <t>(単位：件、人)</t>
  </si>
  <si>
    <t>総争議</t>
    <phoneticPr fontId="34"/>
  </si>
  <si>
    <t>争議行為を伴う争議</t>
    <phoneticPr fontId="34"/>
  </si>
  <si>
    <t>半日以上の同盟罷業</t>
    <phoneticPr fontId="9"/>
  </si>
  <si>
    <t>労働損失日数</t>
    <phoneticPr fontId="34"/>
  </si>
  <si>
    <t>件 数</t>
    <phoneticPr fontId="9"/>
  </si>
  <si>
    <t>総参加人員</t>
    <phoneticPr fontId="34"/>
  </si>
  <si>
    <t>件 数</t>
    <phoneticPr fontId="34"/>
  </si>
  <si>
    <t>行為参加人員</t>
    <phoneticPr fontId="34"/>
  </si>
  <si>
    <t>平成 28 年</t>
    <rPh sb="0" eb="1">
      <t>ヒラ</t>
    </rPh>
    <rPh sb="1" eb="2">
      <t>シゲル</t>
    </rPh>
    <rPh sb="6" eb="7">
      <t>ネン</t>
    </rPh>
    <phoneticPr fontId="18"/>
  </si>
  <si>
    <t xml:space="preserve">  29</t>
    <phoneticPr fontId="18"/>
  </si>
  <si>
    <t>　30</t>
    <phoneticPr fontId="9"/>
  </si>
  <si>
    <t>令和 元 年</t>
    <phoneticPr fontId="9"/>
  </si>
  <si>
    <t xml:space="preserve"> 　2</t>
    <phoneticPr fontId="9"/>
  </si>
  <si>
    <t>争議行為を
伴わない
争議
(第三者関与)</t>
    <rPh sb="11" eb="13">
      <t>ソウギ</t>
    </rPh>
    <rPh sb="15" eb="18">
      <t>ダイサンシャ</t>
    </rPh>
    <rPh sb="18" eb="20">
      <t>カンヨ</t>
    </rPh>
    <phoneticPr fontId="34"/>
  </si>
  <si>
    <t>半日未満の同盟罷業</t>
  </si>
  <si>
    <t>怠　業</t>
    <phoneticPr fontId="34"/>
  </si>
  <si>
    <t>作業所閉鎖</t>
    <phoneticPr fontId="9"/>
  </si>
  <si>
    <t>資料：県産業人材課</t>
    <rPh sb="3" eb="4">
      <t>ケン</t>
    </rPh>
    <rPh sb="4" eb="6">
      <t>サンギョウ</t>
    </rPh>
    <rPh sb="6" eb="8">
      <t>ジンザイ</t>
    </rPh>
    <rPh sb="8" eb="9">
      <t>カ</t>
    </rPh>
    <phoneticPr fontId="18"/>
  </si>
  <si>
    <t>(注)「労働争議統計」による。｢総争議」とは、争議行為を伴う争議と争議行為を伴わない第三者が関与した争議をいう。</t>
    <rPh sb="0" eb="1">
      <t>チュウ</t>
    </rPh>
    <phoneticPr fontId="34"/>
  </si>
  <si>
    <t xml:space="preserve">    「総参加人員」とは、争議団体の統制下にある構成人員の総数をいう。｢行為参加人員｣とは、実際に争議行為を行った実人員をいう。</t>
    <rPh sb="15" eb="17">
      <t>ダンタイ</t>
    </rPh>
    <phoneticPr fontId="34"/>
  </si>
  <si>
    <t xml:space="preserve">     2以上の行為形態を伴う争議は、それぞれの形態で集計してあるので形態別合計と争議行為を伴う争議の計とは一致しない。</t>
    <phoneticPr fontId="34"/>
  </si>
  <si>
    <t>(2) 要求事項別労働争議発生件数</t>
    <phoneticPr fontId="9"/>
  </si>
  <si>
    <t>(単位：件）</t>
  </si>
  <si>
    <t>年 次</t>
    <phoneticPr fontId="9"/>
  </si>
  <si>
    <t>総数</t>
    <phoneticPr fontId="9"/>
  </si>
  <si>
    <t>組合保障及び
組合活動</t>
    <phoneticPr fontId="9"/>
  </si>
  <si>
    <t>労働協約の
締結又は
全面的改訂</t>
    <phoneticPr fontId="9"/>
  </si>
  <si>
    <t>労働協約
の効力</t>
    <phoneticPr fontId="9"/>
  </si>
  <si>
    <t>賃金増額</t>
    <phoneticPr fontId="9"/>
  </si>
  <si>
    <t>臨時給与金</t>
  </si>
  <si>
    <t>退職手当</t>
    <phoneticPr fontId="9"/>
  </si>
  <si>
    <t xml:space="preserve">  29</t>
    <phoneticPr fontId="9"/>
  </si>
  <si>
    <t>その他の賃金
及び手当</t>
  </si>
  <si>
    <t>労働時間
の変更</t>
  </si>
  <si>
    <t>休日休暇</t>
  </si>
  <si>
    <t>その他の 
労働条件</t>
    <phoneticPr fontId="9"/>
  </si>
  <si>
    <t>解雇反対被解
雇者の復職</t>
  </si>
  <si>
    <t>事業の休廃止
又は
操業短縮反対</t>
    <phoneticPr fontId="9"/>
  </si>
  <si>
    <t>その他の経営
および人事</t>
  </si>
  <si>
    <t xml:space="preserve">  29</t>
  </si>
  <si>
    <t>　30</t>
  </si>
  <si>
    <t>令和 元 年</t>
  </si>
  <si>
    <t>資料：県産業人材課</t>
    <rPh sb="4" eb="6">
      <t>サンギョウ</t>
    </rPh>
    <rPh sb="6" eb="8">
      <t>ジンザイ</t>
    </rPh>
    <rPh sb="8" eb="9">
      <t>カ</t>
    </rPh>
    <phoneticPr fontId="18"/>
  </si>
  <si>
    <t>(注) この表には争議行為を伴わない件数は含まれていない。</t>
    <rPh sb="1" eb="2">
      <t>チュウ</t>
    </rPh>
    <phoneticPr fontId="9"/>
  </si>
  <si>
    <t xml:space="preserve">16-14　労 働 力 状 態 別 15 歳 以 上 </t>
    <phoneticPr fontId="1"/>
  </si>
  <si>
    <r>
      <t>人 口　</t>
    </r>
    <r>
      <rPr>
        <sz val="12"/>
        <rFont val="ＭＳ 明朝"/>
        <family val="1"/>
        <charset val="128"/>
      </rPr>
      <t>－市町－(平成7・12・17・22・27年)</t>
    </r>
    <rPh sb="0" eb="1">
      <t>ヒト</t>
    </rPh>
    <rPh sb="2" eb="3">
      <t>クチ</t>
    </rPh>
    <rPh sb="9" eb="11">
      <t>ヘイセイ</t>
    </rPh>
    <phoneticPr fontId="1"/>
  </si>
  <si>
    <t>各年10月1日現在</t>
    <phoneticPr fontId="1"/>
  </si>
  <si>
    <t>年次
市町</t>
  </si>
  <si>
    <t>総数</t>
  </si>
  <si>
    <t>男</t>
    <rPh sb="0" eb="1">
      <t>オトコ</t>
    </rPh>
    <phoneticPr fontId="1"/>
  </si>
  <si>
    <t>労働力人口</t>
    <phoneticPr fontId="9"/>
  </si>
  <si>
    <t>非労働力</t>
  </si>
  <si>
    <t xml:space="preserve">労  </t>
    <phoneticPr fontId="1"/>
  </si>
  <si>
    <t xml:space="preserve">  働   力   人   口</t>
    <phoneticPr fontId="1"/>
  </si>
  <si>
    <t>就業者</t>
  </si>
  <si>
    <t>完全失業者</t>
  </si>
  <si>
    <t>人　　　口</t>
    <phoneticPr fontId="9"/>
  </si>
  <si>
    <t>平成　7 年</t>
    <rPh sb="0" eb="1">
      <t>タイラ</t>
    </rPh>
    <rPh sb="3" eb="4">
      <t>ネン</t>
    </rPh>
    <phoneticPr fontId="34"/>
  </si>
  <si>
    <t>平成 7年</t>
    <rPh sb="0" eb="2">
      <t>ヘイセイ</t>
    </rPh>
    <rPh sb="4" eb="5">
      <t>ネン</t>
    </rPh>
    <phoneticPr fontId="34"/>
  </si>
  <si>
    <t>　12</t>
    <phoneticPr fontId="9"/>
  </si>
  <si>
    <t>　  12</t>
    <phoneticPr fontId="9"/>
  </si>
  <si>
    <t>　17</t>
    <phoneticPr fontId="9"/>
  </si>
  <si>
    <t>　  17</t>
    <phoneticPr fontId="1"/>
  </si>
  <si>
    <t>　22</t>
    <phoneticPr fontId="9"/>
  </si>
  <si>
    <t>　  22</t>
    <phoneticPr fontId="16"/>
  </si>
  <si>
    <t>　27</t>
    <phoneticPr fontId="9"/>
  </si>
  <si>
    <t>　  27</t>
    <phoneticPr fontId="9"/>
  </si>
  <si>
    <t>市     部</t>
    <phoneticPr fontId="34"/>
  </si>
  <si>
    <t>市　部</t>
  </si>
  <si>
    <t>郡     部</t>
    <phoneticPr fontId="34"/>
  </si>
  <si>
    <t>郡  部</t>
  </si>
  <si>
    <t>佐賀市</t>
  </si>
  <si>
    <t>唐津市</t>
  </si>
  <si>
    <t>鳥栖市</t>
  </si>
  <si>
    <t>多久市</t>
  </si>
  <si>
    <t>伊万里市</t>
  </si>
  <si>
    <t>武雄市</t>
  </si>
  <si>
    <t>鹿島市</t>
  </si>
  <si>
    <t>小城市</t>
    <rPh sb="0" eb="2">
      <t>オギ</t>
    </rPh>
    <phoneticPr fontId="47"/>
  </si>
  <si>
    <t>嬉野市</t>
    <rPh sb="0" eb="2">
      <t>ウレシノ</t>
    </rPh>
    <rPh sb="2" eb="3">
      <t>シ</t>
    </rPh>
    <phoneticPr fontId="5"/>
  </si>
  <si>
    <t>神埼市</t>
    <rPh sb="0" eb="3">
      <t>カンザキシ</t>
    </rPh>
    <phoneticPr fontId="9"/>
  </si>
  <si>
    <t>神埼郡</t>
    <rPh sb="0" eb="2">
      <t>カンザキ</t>
    </rPh>
    <rPh sb="2" eb="3">
      <t>グン</t>
    </rPh>
    <phoneticPr fontId="5"/>
  </si>
  <si>
    <t>神</t>
    <rPh sb="0" eb="1">
      <t>カミ</t>
    </rPh>
    <phoneticPr fontId="9"/>
  </si>
  <si>
    <t>吉野ヶ里町</t>
    <rPh sb="0" eb="5">
      <t>ヨシノガリチョウ</t>
    </rPh>
    <phoneticPr fontId="9"/>
  </si>
  <si>
    <t>三養基郡</t>
    <rPh sb="0" eb="4">
      <t>ミヤキグン</t>
    </rPh>
    <phoneticPr fontId="9"/>
  </si>
  <si>
    <t>三</t>
    <rPh sb="0" eb="1">
      <t>サン</t>
    </rPh>
    <phoneticPr fontId="1"/>
  </si>
  <si>
    <t>基山町</t>
    <phoneticPr fontId="9"/>
  </si>
  <si>
    <t>上峰町</t>
    <phoneticPr fontId="9"/>
  </si>
  <si>
    <t>みやき町</t>
    <rPh sb="3" eb="4">
      <t>マチ</t>
    </rPh>
    <phoneticPr fontId="9"/>
  </si>
  <si>
    <t>東松浦郡</t>
    <rPh sb="0" eb="4">
      <t>ヒガシマツウラグン</t>
    </rPh>
    <phoneticPr fontId="9"/>
  </si>
  <si>
    <t>東</t>
    <rPh sb="0" eb="1">
      <t>ヒガシ</t>
    </rPh>
    <phoneticPr fontId="9"/>
  </si>
  <si>
    <t>玄海町</t>
  </si>
  <si>
    <t>西松浦郡</t>
    <rPh sb="0" eb="4">
      <t>ニシマツウラグン</t>
    </rPh>
    <phoneticPr fontId="5"/>
  </si>
  <si>
    <t>西</t>
    <rPh sb="0" eb="1">
      <t>ニシ</t>
    </rPh>
    <phoneticPr fontId="1"/>
  </si>
  <si>
    <t>有田町</t>
  </si>
  <si>
    <t>杵島郡</t>
    <rPh sb="0" eb="3">
      <t>キシマグン</t>
    </rPh>
    <phoneticPr fontId="5"/>
  </si>
  <si>
    <t>杵</t>
    <rPh sb="0" eb="1">
      <t>キネ</t>
    </rPh>
    <phoneticPr fontId="9"/>
  </si>
  <si>
    <t>大町町</t>
  </si>
  <si>
    <t>江北町</t>
  </si>
  <si>
    <t>白石町</t>
  </si>
  <si>
    <t>藤津郡</t>
    <rPh sb="0" eb="3">
      <t>フジツグン</t>
    </rPh>
    <phoneticPr fontId="5"/>
  </si>
  <si>
    <t>藤</t>
    <rPh sb="0" eb="1">
      <t>フジ</t>
    </rPh>
    <phoneticPr fontId="9"/>
  </si>
  <si>
    <t>太良町</t>
  </si>
  <si>
    <t>資料：総務省統計局「国勢調査報告」</t>
    <rPh sb="5" eb="6">
      <t>ショウ</t>
    </rPh>
    <phoneticPr fontId="1"/>
  </si>
  <si>
    <t>(注) 総数には労働力状態「不詳」を含む。</t>
    <phoneticPr fontId="1"/>
  </si>
  <si>
    <t>16-15　産業(大分類)別15歳以上</t>
    <phoneticPr fontId="16"/>
  </si>
  <si>
    <r>
      <t>就業者数　</t>
    </r>
    <r>
      <rPr>
        <sz val="12"/>
        <rFont val="ＭＳ 明朝"/>
        <family val="1"/>
        <charset val="128"/>
      </rPr>
      <t>－市町－(平成7・12・17・22・27年)</t>
    </r>
    <rPh sb="0" eb="3">
      <t>シュウギョウシャ</t>
    </rPh>
    <rPh sb="3" eb="4">
      <t>スウ</t>
    </rPh>
    <phoneticPr fontId="16"/>
  </si>
  <si>
    <t>各年10月1日現在</t>
    <phoneticPr fontId="16"/>
  </si>
  <si>
    <t>(単位：人)</t>
    <phoneticPr fontId="16"/>
  </si>
  <si>
    <t>1)就業率</t>
    <phoneticPr fontId="16"/>
  </si>
  <si>
    <t>農業、林業</t>
    <rPh sb="3" eb="5">
      <t>リンギョウ</t>
    </rPh>
    <phoneticPr fontId="45"/>
  </si>
  <si>
    <t>漁業</t>
    <rPh sb="0" eb="1">
      <t>リョウ</t>
    </rPh>
    <rPh sb="1" eb="2">
      <t>ギョウ</t>
    </rPh>
    <phoneticPr fontId="45"/>
  </si>
  <si>
    <t>鉱業、採石業、
砂利採取業</t>
    <rPh sb="0" eb="2">
      <t>コウギョウ</t>
    </rPh>
    <rPh sb="3" eb="5">
      <t>サイセキ</t>
    </rPh>
    <rPh sb="5" eb="6">
      <t>ギョウ</t>
    </rPh>
    <rPh sb="8" eb="9">
      <t>スナ</t>
    </rPh>
    <rPh sb="10" eb="11">
      <t>トリ</t>
    </rPh>
    <phoneticPr fontId="45"/>
  </si>
  <si>
    <t>建設業</t>
    <rPh sb="0" eb="1">
      <t>タツル</t>
    </rPh>
    <rPh sb="1" eb="2">
      <t>セツ</t>
    </rPh>
    <rPh sb="2" eb="3">
      <t>ギョウ</t>
    </rPh>
    <phoneticPr fontId="45"/>
  </si>
  <si>
    <t>製造業</t>
    <rPh sb="0" eb="1">
      <t>セイ</t>
    </rPh>
    <rPh sb="1" eb="2">
      <t>ヅクリ</t>
    </rPh>
    <rPh sb="2" eb="3">
      <t>ギョウ</t>
    </rPh>
    <phoneticPr fontId="45"/>
  </si>
  <si>
    <t>電気・ガス・
熱供給・水道業</t>
    <rPh sb="0" eb="2">
      <t>デンキ</t>
    </rPh>
    <rPh sb="7" eb="8">
      <t>ネツ</t>
    </rPh>
    <rPh sb="8" eb="10">
      <t>キョウキュウ</t>
    </rPh>
    <rPh sb="11" eb="14">
      <t>スイドウギョウ</t>
    </rPh>
    <phoneticPr fontId="45"/>
  </si>
  <si>
    <t>運輸業、郵便業</t>
    <rPh sb="0" eb="3">
      <t>ウンユギョウ</t>
    </rPh>
    <rPh sb="4" eb="6">
      <t>ユウビン</t>
    </rPh>
    <rPh sb="6" eb="7">
      <t>ギョウ</t>
    </rPh>
    <phoneticPr fontId="45"/>
  </si>
  <si>
    <t>卸売業、小売業</t>
    <rPh sb="0" eb="3">
      <t>オロシウリギョウ</t>
    </rPh>
    <rPh sb="4" eb="7">
      <t>コウリギョウ</t>
    </rPh>
    <phoneticPr fontId="9"/>
  </si>
  <si>
    <t>金融業、保険業</t>
    <rPh sb="0" eb="3">
      <t>キンユウギョウ</t>
    </rPh>
    <rPh sb="4" eb="7">
      <t>ホケンギョウ</t>
    </rPh>
    <phoneticPr fontId="45"/>
  </si>
  <si>
    <t>(%)</t>
  </si>
  <si>
    <t>うち男</t>
  </si>
  <si>
    <t>…</t>
    <phoneticPr fontId="34"/>
  </si>
  <si>
    <t>　　12</t>
    <phoneticPr fontId="34"/>
  </si>
  <si>
    <t>　　17</t>
    <phoneticPr fontId="34"/>
  </si>
  <si>
    <t>　　22</t>
    <phoneticPr fontId="34"/>
  </si>
  <si>
    <t>　　27</t>
    <phoneticPr fontId="34"/>
  </si>
  <si>
    <t>三</t>
    <rPh sb="0" eb="1">
      <t>サン</t>
    </rPh>
    <phoneticPr fontId="9"/>
  </si>
  <si>
    <t>西</t>
    <rPh sb="0" eb="1">
      <t>ニシ</t>
    </rPh>
    <phoneticPr fontId="9"/>
  </si>
  <si>
    <t>資料：総務省統計局「国勢調査報告」　</t>
    <rPh sb="5" eb="6">
      <t>ショウ</t>
    </rPh>
    <phoneticPr fontId="16"/>
  </si>
  <si>
    <t>(注) 1)就業率は、総人口に占める就業者の割合を示す。</t>
    <phoneticPr fontId="34"/>
  </si>
  <si>
    <r>
      <t>就業者数　</t>
    </r>
    <r>
      <rPr>
        <sz val="12"/>
        <rFont val="ＭＳ 明朝"/>
        <family val="1"/>
        <charset val="128"/>
      </rPr>
      <t>－市町－(平成7・12・17・22・27年)(続き)</t>
    </r>
    <rPh sb="0" eb="3">
      <t>シュウギョウシャ</t>
    </rPh>
    <rPh sb="3" eb="4">
      <t>スウ</t>
    </rPh>
    <phoneticPr fontId="16"/>
  </si>
  <si>
    <t>各年10月1日現在</t>
    <rPh sb="0" eb="2">
      <t>カクネン</t>
    </rPh>
    <rPh sb="4" eb="5">
      <t>ガツ</t>
    </rPh>
    <rPh sb="6" eb="9">
      <t>ニチゲンザイ</t>
    </rPh>
    <phoneticPr fontId="16"/>
  </si>
  <si>
    <t>(単位：人)</t>
    <rPh sb="1" eb="3">
      <t>タンイ</t>
    </rPh>
    <rPh sb="4" eb="5">
      <t>ニン</t>
    </rPh>
    <phoneticPr fontId="16"/>
  </si>
  <si>
    <t>不動産業、物品賃貸業</t>
    <rPh sb="0" eb="3">
      <t>フドウサン</t>
    </rPh>
    <rPh sb="3" eb="4">
      <t>ギョウ</t>
    </rPh>
    <rPh sb="5" eb="7">
      <t>ブッピン</t>
    </rPh>
    <rPh sb="7" eb="10">
      <t>チンタイギョウ</t>
    </rPh>
    <phoneticPr fontId="45"/>
  </si>
  <si>
    <t>学術研究、専門
・技術サービス業</t>
    <rPh sb="0" eb="2">
      <t>ガクジュツ</t>
    </rPh>
    <rPh sb="2" eb="4">
      <t>ケンキュウ</t>
    </rPh>
    <rPh sb="5" eb="7">
      <t>センモン</t>
    </rPh>
    <rPh sb="9" eb="11">
      <t>ギジュツ</t>
    </rPh>
    <rPh sb="15" eb="16">
      <t>ギョウ</t>
    </rPh>
    <phoneticPr fontId="45"/>
  </si>
  <si>
    <t>宿泊業、
飲食サービス業</t>
    <rPh sb="0" eb="2">
      <t>シュクハク</t>
    </rPh>
    <rPh sb="2" eb="3">
      <t>ギョウ</t>
    </rPh>
    <rPh sb="5" eb="7">
      <t>インショク</t>
    </rPh>
    <rPh sb="11" eb="12">
      <t>ギョウ</t>
    </rPh>
    <phoneticPr fontId="45"/>
  </si>
  <si>
    <t>生活関連サービス業、
娯楽業</t>
    <rPh sb="0" eb="2">
      <t>セイカツ</t>
    </rPh>
    <rPh sb="2" eb="4">
      <t>カンレン</t>
    </rPh>
    <rPh sb="8" eb="9">
      <t>ギョウ</t>
    </rPh>
    <rPh sb="11" eb="14">
      <t>ゴラクギョウ</t>
    </rPh>
    <phoneticPr fontId="45"/>
  </si>
  <si>
    <t>教育、学習支援業</t>
    <rPh sb="0" eb="2">
      <t>キョウイク</t>
    </rPh>
    <rPh sb="3" eb="5">
      <t>ガクシュウ</t>
    </rPh>
    <rPh sb="5" eb="7">
      <t>シエン</t>
    </rPh>
    <rPh sb="7" eb="8">
      <t>ギョウ</t>
    </rPh>
    <phoneticPr fontId="45"/>
  </si>
  <si>
    <t>医療、福祉</t>
    <rPh sb="0" eb="2">
      <t>イリョウ</t>
    </rPh>
    <rPh sb="3" eb="5">
      <t>フクシ</t>
    </rPh>
    <phoneticPr fontId="45"/>
  </si>
  <si>
    <t>複合サービス事業</t>
    <rPh sb="0" eb="2">
      <t>フクゴウ</t>
    </rPh>
    <rPh sb="6" eb="8">
      <t>ジギョウ</t>
    </rPh>
    <phoneticPr fontId="45"/>
  </si>
  <si>
    <t>サービス業(他に
分類されないもの)</t>
    <rPh sb="4" eb="5">
      <t>ギョウ</t>
    </rPh>
    <rPh sb="6" eb="7">
      <t>タ</t>
    </rPh>
    <rPh sb="9" eb="11">
      <t>ブンルイ</t>
    </rPh>
    <phoneticPr fontId="45"/>
  </si>
  <si>
    <t>公務(他に分類
されるものを除く)</t>
    <rPh sb="3" eb="4">
      <t>タ</t>
    </rPh>
    <rPh sb="5" eb="7">
      <t>ブンルイ</t>
    </rPh>
    <rPh sb="14" eb="15">
      <t>ノゾ</t>
    </rPh>
    <phoneticPr fontId="45"/>
  </si>
  <si>
    <t>分類不能の産業</t>
    <phoneticPr fontId="45"/>
  </si>
  <si>
    <t>　　27</t>
    <phoneticPr fontId="9"/>
  </si>
  <si>
    <t>16-16  産業（大分類）、職業（大分類）、男女別</t>
  </si>
  <si>
    <r>
      <t>15歳以上就業者数　(</t>
    </r>
    <r>
      <rPr>
        <sz val="12"/>
        <rFont val="ＭＳ 明朝"/>
        <family val="1"/>
        <charset val="128"/>
      </rPr>
      <t>平成22・27年)</t>
    </r>
    <phoneticPr fontId="5"/>
  </si>
  <si>
    <t>各年10月1日現在</t>
  </si>
  <si>
    <t>（単位：人）</t>
  </si>
  <si>
    <t>管理的職業従業者</t>
    <rPh sb="0" eb="3">
      <t>カンリテキ</t>
    </rPh>
    <rPh sb="3" eb="5">
      <t>ショクギョウ</t>
    </rPh>
    <rPh sb="5" eb="8">
      <t>ジュウギョウシャ</t>
    </rPh>
    <phoneticPr fontId="9"/>
  </si>
  <si>
    <t>専門的・技術的職業従業者</t>
    <rPh sb="0" eb="3">
      <t>センモンテキ</t>
    </rPh>
    <rPh sb="4" eb="7">
      <t>ギジュツテキ</t>
    </rPh>
    <rPh sb="7" eb="9">
      <t>ショクギョウ</t>
    </rPh>
    <rPh sb="9" eb="12">
      <t>ジュウギョウシャ</t>
    </rPh>
    <phoneticPr fontId="9"/>
  </si>
  <si>
    <t>事務従事者</t>
    <phoneticPr fontId="9"/>
  </si>
  <si>
    <t>販売従事者</t>
    <phoneticPr fontId="9"/>
  </si>
  <si>
    <t>サービス職業従事者</t>
    <phoneticPr fontId="34"/>
  </si>
  <si>
    <t>年次
産業</t>
    <rPh sb="0" eb="1">
      <t>トシ</t>
    </rPh>
    <rPh sb="1" eb="2">
      <t>ツギ</t>
    </rPh>
    <phoneticPr fontId="34"/>
  </si>
  <si>
    <t>年次・産業</t>
  </si>
  <si>
    <t>平成 22 年</t>
    <phoneticPr fontId="9"/>
  </si>
  <si>
    <t>平成22年</t>
    <phoneticPr fontId="9"/>
  </si>
  <si>
    <t>A</t>
  </si>
  <si>
    <t>農業、林業</t>
  </si>
  <si>
    <t>B</t>
  </si>
  <si>
    <t>漁業</t>
    <phoneticPr fontId="9"/>
  </si>
  <si>
    <t>C</t>
  </si>
  <si>
    <t>鉱業、採石業、砂利採取業</t>
  </si>
  <si>
    <t>D</t>
  </si>
  <si>
    <t>建設業</t>
    <phoneticPr fontId="9"/>
  </si>
  <si>
    <t>E</t>
  </si>
  <si>
    <t>製造業</t>
    <phoneticPr fontId="9"/>
  </si>
  <si>
    <t>F</t>
  </si>
  <si>
    <t>電気・ガス・熱供給・水道業</t>
    <phoneticPr fontId="9"/>
  </si>
  <si>
    <t>G</t>
  </si>
  <si>
    <t>情報通信業</t>
    <phoneticPr fontId="9"/>
  </si>
  <si>
    <t>H</t>
  </si>
  <si>
    <t>運輸業、郵便業</t>
  </si>
  <si>
    <t>I</t>
  </si>
  <si>
    <t>卸売業、小売業</t>
  </si>
  <si>
    <t>J</t>
  </si>
  <si>
    <t>K</t>
  </si>
  <si>
    <t>L</t>
  </si>
  <si>
    <t>M</t>
  </si>
  <si>
    <t>宿泊業、飲食サービス業</t>
  </si>
  <si>
    <t>N</t>
    <phoneticPr fontId="34"/>
  </si>
  <si>
    <t>N</t>
  </si>
  <si>
    <t>O</t>
    <phoneticPr fontId="34"/>
  </si>
  <si>
    <t>教育、学習支援業</t>
  </si>
  <si>
    <t>O</t>
  </si>
  <si>
    <t>P</t>
    <phoneticPr fontId="34"/>
  </si>
  <si>
    <t>医療、福祉</t>
  </si>
  <si>
    <t>P</t>
  </si>
  <si>
    <t>Q</t>
    <phoneticPr fontId="34"/>
  </si>
  <si>
    <t>複合サービス事業</t>
    <phoneticPr fontId="9"/>
  </si>
  <si>
    <t>Q</t>
  </si>
  <si>
    <t>R</t>
    <phoneticPr fontId="34"/>
  </si>
  <si>
    <t>サービス業（他に分類されないもの）</t>
    <phoneticPr fontId="9"/>
  </si>
  <si>
    <t>R</t>
  </si>
  <si>
    <t>S</t>
    <phoneticPr fontId="34"/>
  </si>
  <si>
    <t>公務（他に分類されるものを除く）</t>
    <phoneticPr fontId="9"/>
  </si>
  <si>
    <t>S</t>
    <phoneticPr fontId="9"/>
  </si>
  <si>
    <t>T</t>
    <phoneticPr fontId="34"/>
  </si>
  <si>
    <t>分類不能の産業</t>
    <phoneticPr fontId="9"/>
  </si>
  <si>
    <t>T</t>
    <phoneticPr fontId="9"/>
  </si>
  <si>
    <t>保安職業従業者</t>
    <rPh sb="0" eb="2">
      <t>ホアン</t>
    </rPh>
    <rPh sb="2" eb="4">
      <t>ショクギョウ</t>
    </rPh>
    <rPh sb="4" eb="7">
      <t>ジュウギョウシャ</t>
    </rPh>
    <phoneticPr fontId="9"/>
  </si>
  <si>
    <t>農林漁業従業者</t>
    <rPh sb="0" eb="2">
      <t>ノウリン</t>
    </rPh>
    <rPh sb="2" eb="4">
      <t>ギョギョウ</t>
    </rPh>
    <rPh sb="4" eb="7">
      <t>ジュウギョウシャ</t>
    </rPh>
    <phoneticPr fontId="9"/>
  </si>
  <si>
    <t>生産工程従業者</t>
    <rPh sb="0" eb="2">
      <t>セイサン</t>
    </rPh>
    <rPh sb="2" eb="4">
      <t>コウテイ</t>
    </rPh>
    <rPh sb="4" eb="7">
      <t>ジュウギョウシャ</t>
    </rPh>
    <phoneticPr fontId="9"/>
  </si>
  <si>
    <t>輸送・機械運転従業者</t>
    <rPh sb="0" eb="2">
      <t>ユソウ</t>
    </rPh>
    <rPh sb="3" eb="5">
      <t>キカイ</t>
    </rPh>
    <rPh sb="5" eb="7">
      <t>ウンテン</t>
    </rPh>
    <rPh sb="7" eb="10">
      <t>ジュウギョウシャ</t>
    </rPh>
    <phoneticPr fontId="9"/>
  </si>
  <si>
    <t>建設・採掘従業者</t>
    <rPh sb="0" eb="2">
      <t>ケンセツ</t>
    </rPh>
    <rPh sb="3" eb="5">
      <t>サイクツ</t>
    </rPh>
    <rPh sb="5" eb="8">
      <t>ジュウギョウシャ</t>
    </rPh>
    <phoneticPr fontId="9"/>
  </si>
  <si>
    <t>運搬・清掃・包装等従業者</t>
    <rPh sb="0" eb="2">
      <t>ウンパン</t>
    </rPh>
    <rPh sb="3" eb="5">
      <t>セイソウ</t>
    </rPh>
    <rPh sb="6" eb="8">
      <t>ホウソウ</t>
    </rPh>
    <rPh sb="8" eb="9">
      <t>トウ</t>
    </rPh>
    <rPh sb="9" eb="12">
      <t>ジュウギョウシャ</t>
    </rPh>
    <phoneticPr fontId="34"/>
  </si>
  <si>
    <t>分類不能の職業</t>
    <rPh sb="0" eb="2">
      <t>ブンルイ</t>
    </rPh>
    <rPh sb="2" eb="4">
      <t>フノウ</t>
    </rPh>
    <rPh sb="5" eb="7">
      <t>ショクギョウ</t>
    </rPh>
    <phoneticPr fontId="34"/>
  </si>
  <si>
    <t>年次・産業</t>
    <phoneticPr fontId="20"/>
  </si>
  <si>
    <t>S</t>
  </si>
  <si>
    <t>資料：総務省統計局「国勢調査報告」</t>
    <rPh sb="0" eb="2">
      <t>シリョウ</t>
    </rPh>
    <rPh sb="3" eb="6">
      <t>ソウムショウ</t>
    </rPh>
    <rPh sb="6" eb="9">
      <t>トウケイキョク</t>
    </rPh>
    <rPh sb="10" eb="12">
      <t>コクセイ</t>
    </rPh>
    <rPh sb="12" eb="14">
      <t>チョウサ</t>
    </rPh>
    <rPh sb="14" eb="16">
      <t>ホウコク</t>
    </rPh>
    <phoneticPr fontId="9"/>
  </si>
  <si>
    <t xml:space="preserve">        </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</si>
</sst>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
    <numFmt numFmtId="177" formatCode="#\ ###\ ###"/>
    <numFmt numFmtId="178" formatCode="#,##0.0"/>
    <numFmt numFmtId="179" formatCode="###\ ###.0"/>
    <numFmt numFmtId="180" formatCode="##0.0;&quot;-&quot;#0.0"/>
    <numFmt numFmtId="181" formatCode="\ ##0;&quot;-&quot;##0"/>
    <numFmt numFmtId="182" formatCode="###0.0;&quot; -&quot;##0.0"/>
    <numFmt numFmtId="183" formatCode="###\ ##0;&quot;-&quot;##\ ##0"/>
    <numFmt numFmtId="184" formatCode="####0.0;&quot;-&quot;###0.0"/>
    <numFmt numFmtId="185" formatCode="#\ ###\ ###.0"/>
    <numFmt numFmtId="186" formatCode="0.0_);[Red]\(0.0\)"/>
    <numFmt numFmtId="187" formatCode="#\ ###\ ###\ ###"/>
    <numFmt numFmtId="188" formatCode="#\ ###\ ###&quot;  &quot;"/>
    <numFmt numFmtId="189" formatCode="_#_ "/>
  </numFmts>
  <fonts count="48">
    <font>
      <sz val="11"/>
      <name val="ＭＳ Ｐゴシック"/>
      <family val="3"/>
      <charset val="128"/>
    </font>
    <font>
      <sz val="10"/>
      <name val="ＭＳ 明朝"/>
      <family val="1"/>
      <charset val="128"/>
    </font>
    <font>
      <sz val="10"/>
      <color theme="1"/>
      <name val="ＭＳ 明朝"/>
      <family val="1"/>
      <charset val="128"/>
    </font>
    <font>
      <sz val="6"/>
      <name val="游ゴシック"/>
      <family val="2"/>
      <charset val="128"/>
      <scheme val="minor"/>
    </font>
    <font>
      <sz val="14"/>
      <color theme="1"/>
      <name val="ＭＳ 明朝"/>
      <family val="1"/>
      <charset val="128"/>
    </font>
    <font>
      <sz val="6"/>
      <name val="ＭＳ 明朝"/>
      <family val="1"/>
      <charset val="128"/>
    </font>
    <font>
      <sz val="12"/>
      <color indexed="8"/>
      <name val="ＭＳ 明朝"/>
      <family val="1"/>
      <charset val="128"/>
    </font>
    <font>
      <sz val="9"/>
      <color theme="1"/>
      <name val="ＭＳ 明朝"/>
      <family val="1"/>
      <charset val="128"/>
    </font>
    <font>
      <sz val="8"/>
      <color theme="1"/>
      <name val="ＭＳ 明朝"/>
      <family val="1"/>
      <charset val="128"/>
    </font>
    <font>
      <sz val="6"/>
      <name val="ＭＳ Ｐゴシック"/>
      <family val="3"/>
      <charset val="128"/>
    </font>
    <font>
      <sz val="8"/>
      <color indexed="8"/>
      <name val="ＭＳ 明朝"/>
      <family val="1"/>
      <charset val="128"/>
    </font>
    <font>
      <sz val="9"/>
      <color indexed="8"/>
      <name val="ＭＳ 明朝"/>
      <family val="1"/>
      <charset val="128"/>
    </font>
    <font>
      <sz val="14"/>
      <name val="ＭＳ 明朝"/>
      <family val="1"/>
      <charset val="128"/>
    </font>
    <font>
      <sz val="11"/>
      <name val="ＭＳ Ｐゴシック"/>
      <family val="3"/>
      <charset val="128"/>
    </font>
    <font>
      <sz val="9"/>
      <color theme="1"/>
      <name val="ＭＳ ゴシック"/>
      <family val="3"/>
      <charset val="128"/>
    </font>
    <font>
      <sz val="10"/>
      <color theme="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0"/>
      <color rgb="FFFF0000"/>
      <name val="ＭＳ 明朝"/>
      <family val="1"/>
      <charset val="128"/>
    </font>
    <font>
      <sz val="8"/>
      <name val="ＭＳ 明朝"/>
      <family val="1"/>
      <charset val="128"/>
    </font>
    <font>
      <sz val="16"/>
      <color theme="1"/>
      <name val="ＭＳ 明朝"/>
      <family val="1"/>
      <charset val="128"/>
    </font>
    <font>
      <sz val="14"/>
      <color rgb="FF000000"/>
      <name val="ＭＳ 明朝"/>
      <family val="1"/>
      <charset val="128"/>
    </font>
    <font>
      <sz val="7.5"/>
      <color theme="1"/>
      <name val="ＭＳ 明朝"/>
      <family val="1"/>
      <charset val="128"/>
    </font>
    <font>
      <sz val="8.5"/>
      <color theme="1"/>
      <name val="ＭＳ 明朝"/>
      <family val="1"/>
      <charset val="128"/>
    </font>
    <font>
      <sz val="8"/>
      <name val="ＭＳ ゴシック"/>
      <family val="3"/>
      <charset val="128"/>
    </font>
    <font>
      <sz val="8.5"/>
      <name val="ＭＳ 明朝"/>
      <family val="1"/>
      <charset val="128"/>
    </font>
    <font>
      <sz val="9"/>
      <color rgb="FFFF0000"/>
      <name val="ＭＳ 明朝"/>
      <family val="1"/>
      <charset val="128"/>
    </font>
    <font>
      <sz val="7"/>
      <name val="ＭＳ 明朝"/>
      <family val="1"/>
      <charset val="128"/>
    </font>
    <font>
      <sz val="12"/>
      <color theme="1"/>
      <name val="ＭＳ 明朝"/>
      <family val="1"/>
      <charset val="128"/>
    </font>
    <font>
      <sz val="8.5"/>
      <name val="ＭＳ ゴシック"/>
      <family val="3"/>
      <charset val="128"/>
    </font>
    <font>
      <sz val="10.5"/>
      <color theme="1"/>
      <name val="ＭＳ 明朝"/>
      <family val="1"/>
      <charset val="128"/>
    </font>
    <font>
      <sz val="9.5"/>
      <color theme="1"/>
      <name val="ＭＳ 明朝"/>
      <family val="1"/>
      <charset val="128"/>
    </font>
    <font>
      <sz val="7"/>
      <color theme="1"/>
      <name val="ＭＳ 明朝"/>
      <family val="1"/>
      <charset val="128"/>
    </font>
    <font>
      <sz val="6"/>
      <name val="ＭＳ Ｐ明朝"/>
      <family val="1"/>
      <charset val="128"/>
    </font>
    <font>
      <sz val="14"/>
      <color indexed="8"/>
      <name val="ＭＳ 明朝"/>
      <family val="1"/>
      <charset val="128"/>
    </font>
    <font>
      <sz val="9"/>
      <color rgb="FFFF0000"/>
      <name val="ＭＳ ゴシック"/>
      <family val="3"/>
      <charset val="128"/>
    </font>
    <font>
      <sz val="9"/>
      <name val="ＭＳ Ｐゴシック"/>
      <family val="3"/>
      <charset val="128"/>
    </font>
    <font>
      <sz val="8"/>
      <color rgb="FF000000"/>
      <name val="ＭＳ 明朝"/>
      <family val="1"/>
      <charset val="128"/>
    </font>
    <font>
      <sz val="15"/>
      <color theme="1"/>
      <name val="ＭＳ 明朝"/>
      <family val="1"/>
      <charset val="128"/>
    </font>
    <font>
      <sz val="13"/>
      <color theme="1"/>
      <name val="ＭＳ 明朝"/>
      <family val="1"/>
      <charset val="128"/>
    </font>
    <font>
      <sz val="11"/>
      <name val="ＭＳ 明朝"/>
      <family val="1"/>
      <charset val="128"/>
    </font>
    <font>
      <sz val="11"/>
      <color theme="1"/>
      <name val="ＭＳ 明朝"/>
      <family val="1"/>
      <charset val="128"/>
    </font>
    <font>
      <sz val="12"/>
      <name val="ＭＳ 明朝"/>
      <family val="1"/>
      <charset val="128"/>
    </font>
    <font>
      <sz val="8"/>
      <name val="ＭＳ Ｐゴシック"/>
      <family val="3"/>
      <charset val="128"/>
    </font>
    <font>
      <u/>
      <sz val="10"/>
      <color indexed="36"/>
      <name val="ＭＳ 明朝"/>
      <family val="1"/>
      <charset val="128"/>
    </font>
    <font>
      <b/>
      <sz val="9"/>
      <name val="ＭＳ 明朝"/>
      <family val="1"/>
      <charset val="128"/>
    </font>
    <font>
      <u/>
      <sz val="10"/>
      <color indexed="12"/>
      <name val="明朝"/>
      <family val="1"/>
      <charset val="128"/>
    </font>
  </fonts>
  <fills count="3">
    <fill>
      <patternFill patternType="none"/>
    </fill>
    <fill>
      <patternFill patternType="gray125"/>
    </fill>
    <fill>
      <patternFill patternType="solid">
        <fgColor theme="0"/>
        <bgColor indexed="64"/>
      </patternFill>
    </fill>
  </fills>
  <borders count="61">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s>
  <cellStyleXfs count="16">
    <xf numFmtId="0" fontId="0" fillId="0" borderId="0"/>
    <xf numFmtId="0" fontId="1" fillId="0" borderId="0"/>
    <xf numFmtId="0" fontId="1" fillId="0" borderId="0"/>
    <xf numFmtId="38" fontId="13" fillId="0" borderId="0" applyFont="0" applyFill="0" applyBorder="0" applyAlignment="0" applyProtection="0"/>
    <xf numFmtId="0" fontId="1" fillId="0" borderId="0"/>
    <xf numFmtId="0" fontId="41" fillId="0" borderId="0" applyBorder="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cellStyleXfs>
  <cellXfs count="1196">
    <xf numFmtId="0" fontId="0" fillId="0" borderId="0" xfId="0"/>
    <xf numFmtId="0" fontId="2" fillId="0" borderId="0" xfId="1" applyFont="1"/>
    <xf numFmtId="0" fontId="2" fillId="0" borderId="0" xfId="1" applyFont="1" applyAlignment="1">
      <alignment horizontal="centerContinuous"/>
    </xf>
    <xf numFmtId="0" fontId="4" fillId="0" borderId="0" xfId="1" applyFont="1" applyAlignment="1">
      <alignment horizontal="right"/>
    </xf>
    <xf numFmtId="0" fontId="4" fillId="0" borderId="0" xfId="1" applyFont="1" applyAlignment="1">
      <alignment horizontal="left"/>
    </xf>
    <xf numFmtId="0" fontId="1" fillId="0" borderId="0" xfId="1"/>
    <xf numFmtId="0" fontId="2" fillId="0" borderId="1" xfId="1" applyFont="1" applyBorder="1"/>
    <xf numFmtId="0" fontId="7" fillId="0" borderId="0" xfId="1" applyFont="1" applyAlignment="1">
      <alignment horizontal="right"/>
    </xf>
    <xf numFmtId="0" fontId="8" fillId="0" borderId="0" xfId="1" applyFont="1"/>
    <xf numFmtId="0" fontId="7" fillId="0" borderId="1" xfId="1" applyFont="1" applyBorder="1" applyAlignment="1">
      <alignment horizontal="right"/>
    </xf>
    <xf numFmtId="0" fontId="7" fillId="0" borderId="2" xfId="1" applyFont="1" applyBorder="1" applyAlignment="1">
      <alignment horizontal="distributed" vertical="center" justifyLastLine="1"/>
    </xf>
    <xf numFmtId="0" fontId="7" fillId="0" borderId="3" xfId="1" applyFont="1" applyBorder="1" applyAlignment="1">
      <alignment horizontal="distributed" vertical="center" justifyLastLine="1"/>
    </xf>
    <xf numFmtId="0" fontId="7" fillId="0" borderId="4" xfId="1" applyFont="1" applyBorder="1" applyAlignment="1">
      <alignment horizontal="distributed" vertical="center" wrapText="1" justifyLastLine="1"/>
    </xf>
    <xf numFmtId="0" fontId="7" fillId="0" borderId="4" xfId="1" applyFont="1" applyBorder="1" applyAlignment="1">
      <alignment horizontal="distributed" vertical="center" justifyLastLine="1"/>
    </xf>
    <xf numFmtId="0" fontId="8" fillId="0" borderId="4" xfId="1" applyFont="1" applyBorder="1" applyAlignment="1">
      <alignment horizontal="distributed" vertical="center" wrapText="1" justifyLastLine="1"/>
    </xf>
    <xf numFmtId="0" fontId="7" fillId="0" borderId="2" xfId="1" applyFont="1" applyBorder="1" applyAlignment="1">
      <alignment horizontal="distributed" justifyLastLine="1"/>
    </xf>
    <xf numFmtId="49" fontId="8" fillId="0" borderId="5" xfId="1" applyNumberFormat="1" applyFont="1" applyBorder="1" applyAlignment="1">
      <alignment horizontal="distributed" vertical="center" wrapText="1" justifyLastLine="1"/>
    </xf>
    <xf numFmtId="0" fontId="7" fillId="0" borderId="0" xfId="1" applyFont="1" applyAlignment="1">
      <alignment horizontal="distributed" vertical="center" justifyLastLine="1"/>
    </xf>
    <xf numFmtId="0" fontId="7" fillId="0" borderId="6" xfId="1" applyFont="1" applyBorder="1" applyAlignment="1">
      <alignment horizontal="distributed" vertical="center" justifyLastLine="1"/>
    </xf>
    <xf numFmtId="0" fontId="0" fillId="0" borderId="7" xfId="0" applyBorder="1" applyAlignment="1">
      <alignment horizontal="distributed" vertical="center" justifyLastLine="1"/>
    </xf>
    <xf numFmtId="0" fontId="7" fillId="0" borderId="7" xfId="1" applyFont="1" applyBorder="1" applyAlignment="1">
      <alignment horizontal="distributed" vertical="center" wrapText="1" justifyLastLine="1"/>
    </xf>
    <xf numFmtId="0" fontId="7" fillId="0" borderId="7" xfId="1" applyFont="1" applyBorder="1" applyAlignment="1">
      <alignment horizontal="distributed" vertical="center" justifyLastLine="1"/>
    </xf>
    <xf numFmtId="0" fontId="8" fillId="0" borderId="7" xfId="1" applyFont="1" applyBorder="1" applyAlignment="1">
      <alignment horizontal="distributed" vertical="center" wrapText="1" justifyLastLine="1"/>
    </xf>
    <xf numFmtId="0" fontId="7" fillId="0" borderId="0" xfId="1" applyFont="1" applyAlignment="1">
      <alignment horizontal="distributed" vertical="center" justifyLastLine="1"/>
    </xf>
    <xf numFmtId="49" fontId="8" fillId="0" borderId="8" xfId="1" applyNumberFormat="1" applyFont="1" applyBorder="1" applyAlignment="1">
      <alignment horizontal="distributed" vertical="center" wrapText="1" justifyLastLine="1"/>
    </xf>
    <xf numFmtId="0" fontId="1" fillId="0" borderId="0" xfId="1" applyAlignment="1">
      <alignment vertical="center"/>
    </xf>
    <xf numFmtId="0" fontId="7" fillId="0" borderId="9" xfId="1" applyFont="1" applyBorder="1" applyAlignment="1">
      <alignment horizontal="distributed" vertical="center" justifyLastLine="1"/>
    </xf>
    <xf numFmtId="0" fontId="7" fillId="0" borderId="10" xfId="1" applyFont="1" applyBorder="1" applyAlignment="1">
      <alignment horizontal="distributed" vertical="center" justifyLastLine="1"/>
    </xf>
    <xf numFmtId="0" fontId="0" fillId="0" borderId="11" xfId="0" applyBorder="1" applyAlignment="1">
      <alignment horizontal="distributed" vertical="center" justifyLastLine="1"/>
    </xf>
    <xf numFmtId="0" fontId="7" fillId="0" borderId="11" xfId="1" applyFont="1" applyBorder="1" applyAlignment="1">
      <alignment horizontal="distributed" vertical="center" wrapText="1" justifyLastLine="1"/>
    </xf>
    <xf numFmtId="0" fontId="7" fillId="0" borderId="11" xfId="1" applyFont="1" applyBorder="1" applyAlignment="1">
      <alignment horizontal="distributed" vertical="center" justifyLastLine="1"/>
    </xf>
    <xf numFmtId="0" fontId="8" fillId="0" borderId="11" xfId="1" applyFont="1" applyBorder="1" applyAlignment="1">
      <alignment horizontal="distributed" vertical="center" wrapText="1" justifyLastLine="1"/>
    </xf>
    <xf numFmtId="0" fontId="7" fillId="0" borderId="9" xfId="1" applyFont="1" applyBorder="1" applyAlignment="1">
      <alignment horizontal="distributed" vertical="top" justifyLastLine="1"/>
    </xf>
    <xf numFmtId="49" fontId="8" fillId="0" borderId="12" xfId="1" applyNumberFormat="1" applyFont="1" applyBorder="1" applyAlignment="1">
      <alignment horizontal="distributed" vertical="center" wrapText="1" justifyLastLine="1"/>
    </xf>
    <xf numFmtId="0" fontId="1" fillId="0" borderId="0" xfId="1" applyAlignment="1">
      <alignment vertical="top"/>
    </xf>
    <xf numFmtId="0" fontId="14" fillId="0" borderId="13" xfId="1" applyFont="1" applyBorder="1"/>
    <xf numFmtId="0" fontId="14" fillId="0" borderId="14" xfId="1" applyFont="1" applyBorder="1"/>
    <xf numFmtId="0" fontId="14" fillId="0" borderId="13" xfId="1" applyFont="1" applyBorder="1" applyAlignment="1">
      <alignment horizontal="center"/>
    </xf>
    <xf numFmtId="0" fontId="15" fillId="0" borderId="0" xfId="1" applyFont="1"/>
    <xf numFmtId="0" fontId="14" fillId="0" borderId="15" xfId="1" applyFont="1" applyBorder="1" applyAlignment="1">
      <alignment horizontal="center"/>
    </xf>
    <xf numFmtId="0" fontId="16" fillId="0" borderId="0" xfId="1" applyFont="1"/>
    <xf numFmtId="0" fontId="17" fillId="0" borderId="0" xfId="1" applyFont="1" applyAlignment="1">
      <alignment horizontal="right"/>
    </xf>
    <xf numFmtId="0" fontId="17" fillId="0" borderId="6" xfId="1" applyFont="1" applyBorder="1" applyAlignment="1">
      <alignment horizontal="right"/>
    </xf>
    <xf numFmtId="176" fontId="17" fillId="0" borderId="8" xfId="1" applyNumberFormat="1" applyFont="1" applyBorder="1" applyAlignment="1">
      <alignment horizontal="right"/>
    </xf>
    <xf numFmtId="176" fontId="17" fillId="0" borderId="0" xfId="1" applyNumberFormat="1" applyFont="1" applyAlignment="1">
      <alignment horizontal="right"/>
    </xf>
    <xf numFmtId="176" fontId="17" fillId="0" borderId="0" xfId="1" applyNumberFormat="1" applyFont="1"/>
    <xf numFmtId="49" fontId="17" fillId="0" borderId="0" xfId="1" applyNumberFormat="1" applyFont="1" applyAlignment="1">
      <alignment horizontal="right"/>
    </xf>
    <xf numFmtId="49" fontId="17" fillId="0" borderId="6" xfId="1" applyNumberFormat="1" applyFont="1" applyBorder="1" applyAlignment="1">
      <alignment horizontal="right"/>
    </xf>
    <xf numFmtId="0" fontId="17" fillId="0" borderId="0" xfId="1" applyFont="1"/>
    <xf numFmtId="49" fontId="18" fillId="0" borderId="0" xfId="1" applyNumberFormat="1" applyFont="1" applyAlignment="1">
      <alignment horizontal="right"/>
    </xf>
    <xf numFmtId="49" fontId="18" fillId="0" borderId="6" xfId="1" applyNumberFormat="1" applyFont="1" applyBorder="1" applyAlignment="1">
      <alignment horizontal="right"/>
    </xf>
    <xf numFmtId="176" fontId="18" fillId="0" borderId="8" xfId="1" applyNumberFormat="1" applyFont="1" applyBorder="1" applyAlignment="1">
      <alignment horizontal="right"/>
    </xf>
    <xf numFmtId="176" fontId="18" fillId="0" borderId="0" xfId="1" applyNumberFormat="1" applyFont="1" applyAlignment="1">
      <alignment horizontal="right"/>
    </xf>
    <xf numFmtId="0" fontId="18" fillId="0" borderId="0" xfId="1" applyFont="1"/>
    <xf numFmtId="0" fontId="17" fillId="0" borderId="0" xfId="1" applyFont="1" applyAlignment="1">
      <alignment horizontal="right"/>
    </xf>
    <xf numFmtId="0" fontId="17" fillId="0" borderId="0" xfId="1" applyFont="1" applyAlignment="1">
      <alignment horizontal="left"/>
    </xf>
    <xf numFmtId="49" fontId="17" fillId="0" borderId="0" xfId="1" applyNumberFormat="1" applyFont="1" applyAlignment="1">
      <alignment horizontal="left"/>
    </xf>
    <xf numFmtId="0" fontId="7" fillId="0" borderId="1" xfId="1" applyFont="1" applyBorder="1"/>
    <xf numFmtId="0" fontId="7" fillId="0" borderId="16" xfId="1" applyFont="1" applyBorder="1" applyAlignment="1">
      <alignment horizontal="center"/>
    </xf>
    <xf numFmtId="176" fontId="7" fillId="0" borderId="1" xfId="1" applyNumberFormat="1" applyFont="1" applyBorder="1" applyAlignment="1">
      <alignment horizontal="right"/>
    </xf>
    <xf numFmtId="0" fontId="17" fillId="0" borderId="0" xfId="1" applyFont="1" applyAlignment="1">
      <alignment vertical="center"/>
    </xf>
    <xf numFmtId="0" fontId="19" fillId="0" borderId="0" xfId="1" applyFont="1" applyAlignment="1">
      <alignment vertical="center"/>
    </xf>
    <xf numFmtId="0" fontId="2" fillId="0" borderId="0" xfId="1" applyFont="1" applyAlignment="1">
      <alignment vertical="center"/>
    </xf>
    <xf numFmtId="0" fontId="7" fillId="0" borderId="0" xfId="1" applyFont="1" applyAlignment="1">
      <alignment vertical="center"/>
    </xf>
    <xf numFmtId="0" fontId="20" fillId="0" borderId="0" xfId="1" applyFont="1" applyAlignment="1">
      <alignment vertical="center"/>
    </xf>
    <xf numFmtId="176" fontId="2" fillId="0" borderId="0" xfId="1" applyNumberFormat="1" applyFont="1" applyAlignment="1">
      <alignment vertical="center"/>
    </xf>
    <xf numFmtId="0" fontId="8" fillId="0" borderId="0" xfId="1" applyFont="1" applyAlignment="1">
      <alignment vertical="center"/>
    </xf>
    <xf numFmtId="0" fontId="2" fillId="0" borderId="0" xfId="1" applyFont="1" applyAlignment="1">
      <alignment horizontal="left" vertical="center"/>
    </xf>
    <xf numFmtId="0" fontId="19" fillId="0" borderId="0" xfId="1" applyFont="1" applyAlignment="1">
      <alignment horizontal="left" vertical="center"/>
    </xf>
    <xf numFmtId="0" fontId="8" fillId="0" borderId="0" xfId="1" applyFont="1" applyAlignment="1">
      <alignment horizontal="left" vertical="center"/>
    </xf>
    <xf numFmtId="0" fontId="13" fillId="0" borderId="0" xfId="0" applyFont="1"/>
    <xf numFmtId="0" fontId="4" fillId="0" borderId="0" xfId="1" applyFont="1"/>
    <xf numFmtId="0" fontId="21" fillId="0" borderId="0" xfId="1" applyFont="1" applyAlignment="1">
      <alignment horizontal="right"/>
    </xf>
    <xf numFmtId="0" fontId="21" fillId="0" borderId="0" xfId="1" applyFont="1" applyAlignment="1">
      <alignment horizontal="left"/>
    </xf>
    <xf numFmtId="0" fontId="4" fillId="0" borderId="0" xfId="1" applyFont="1" applyAlignment="1">
      <alignment horizontal="left"/>
    </xf>
    <xf numFmtId="0" fontId="23" fillId="0" borderId="1" xfId="1" applyFont="1" applyBorder="1"/>
    <xf numFmtId="0" fontId="2" fillId="0" borderId="2" xfId="1" applyFont="1" applyBorder="1" applyAlignment="1">
      <alignment horizontal="distributed" vertical="center" justifyLastLine="1"/>
    </xf>
    <xf numFmtId="0" fontId="0" fillId="0" borderId="3" xfId="0" applyBorder="1" applyAlignment="1">
      <alignment horizontal="distributed" vertical="center" justifyLastLine="1"/>
    </xf>
    <xf numFmtId="0" fontId="7" fillId="0" borderId="5" xfId="1" applyFont="1" applyBorder="1" applyAlignment="1">
      <alignment horizontal="distributed" vertical="center" indent="3"/>
    </xf>
    <xf numFmtId="0" fontId="7" fillId="0" borderId="2" xfId="1" applyFont="1" applyBorder="1" applyAlignment="1">
      <alignment horizontal="distributed" vertical="center" indent="3"/>
    </xf>
    <xf numFmtId="0" fontId="7" fillId="0" borderId="3" xfId="1" applyFont="1" applyBorder="1" applyAlignment="1">
      <alignment horizontal="distributed" vertical="center" indent="3"/>
    </xf>
    <xf numFmtId="0" fontId="7" fillId="0" borderId="5" xfId="1" applyFont="1" applyBorder="1" applyAlignment="1">
      <alignment horizontal="distributed" vertical="center" indent="4"/>
    </xf>
    <xf numFmtId="0" fontId="7" fillId="0" borderId="2" xfId="1" applyFont="1" applyBorder="1" applyAlignment="1">
      <alignment horizontal="distributed" vertical="center" indent="4"/>
    </xf>
    <xf numFmtId="0" fontId="7" fillId="0" borderId="3" xfId="1" applyFont="1" applyBorder="1" applyAlignment="1">
      <alignment horizontal="distributed" vertical="center" indent="4"/>
    </xf>
    <xf numFmtId="0" fontId="2" fillId="0" borderId="9" xfId="1" applyFont="1" applyBorder="1"/>
    <xf numFmtId="0" fontId="24" fillId="0" borderId="9" xfId="1" applyFont="1" applyBorder="1"/>
    <xf numFmtId="0" fontId="24" fillId="0" borderId="17" xfId="1" applyFont="1" applyBorder="1"/>
    <xf numFmtId="0" fontId="7" fillId="0" borderId="5" xfId="1" applyFont="1" applyBorder="1" applyAlignment="1">
      <alignment horizontal="distributed" vertical="center" justifyLastLine="1"/>
    </xf>
    <xf numFmtId="0" fontId="0" fillId="0" borderId="0" xfId="0" applyAlignment="1">
      <alignment horizontal="distributed" vertical="center" justifyLastLine="1"/>
    </xf>
    <xf numFmtId="0" fontId="0" fillId="0" borderId="6" xfId="0" applyBorder="1" applyAlignment="1">
      <alignment horizontal="distributed" vertical="center" justifyLastLine="1"/>
    </xf>
    <xf numFmtId="0" fontId="7" fillId="0" borderId="12" xfId="1" applyFont="1" applyBorder="1" applyAlignment="1">
      <alignment horizontal="distributed" vertical="center" indent="3"/>
    </xf>
    <xf numFmtId="0" fontId="7" fillId="0" borderId="9" xfId="1" applyFont="1" applyBorder="1" applyAlignment="1">
      <alignment horizontal="distributed" vertical="center" indent="3"/>
    </xf>
    <xf numFmtId="0" fontId="7" fillId="0" borderId="10" xfId="1" applyFont="1" applyBorder="1" applyAlignment="1">
      <alignment horizontal="distributed" vertical="center" indent="3"/>
    </xf>
    <xf numFmtId="0" fontId="7" fillId="0" borderId="12" xfId="1" applyFont="1" applyBorder="1" applyAlignment="1">
      <alignment horizontal="distributed" vertical="center" indent="4"/>
    </xf>
    <xf numFmtId="0" fontId="7" fillId="0" borderId="9" xfId="1" applyFont="1" applyBorder="1" applyAlignment="1">
      <alignment horizontal="distributed" vertical="center" indent="4"/>
    </xf>
    <xf numFmtId="0" fontId="7" fillId="0" borderId="10" xfId="1" applyFont="1" applyBorder="1" applyAlignment="1">
      <alignment horizontal="distributed" vertical="center" indent="4"/>
    </xf>
    <xf numFmtId="0" fontId="7" fillId="0" borderId="18" xfId="1" applyFont="1" applyBorder="1" applyAlignment="1">
      <alignment horizontal="distributed" vertical="center" justifyLastLine="1"/>
    </xf>
    <xf numFmtId="0" fontId="7" fillId="0" borderId="19" xfId="1" applyFont="1" applyBorder="1" applyAlignment="1">
      <alignment horizontal="distributed" vertical="center" justifyLastLine="1"/>
    </xf>
    <xf numFmtId="0" fontId="7" fillId="0" borderId="20" xfId="1" applyFont="1" applyBorder="1" applyAlignment="1">
      <alignment horizontal="distributed" vertical="center" justifyLastLine="1"/>
    </xf>
    <xf numFmtId="0" fontId="7" fillId="0" borderId="8" xfId="1"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10" xfId="0" applyBorder="1" applyAlignment="1">
      <alignment horizontal="distributed" vertical="center" justifyLastLine="1"/>
    </xf>
    <xf numFmtId="0" fontId="7" fillId="0" borderId="12" xfId="1" applyFont="1" applyBorder="1" applyAlignment="1">
      <alignment horizontal="center" vertical="center"/>
    </xf>
    <xf numFmtId="0" fontId="7" fillId="0" borderId="11" xfId="1" applyFont="1" applyBorder="1" applyAlignment="1">
      <alignment horizontal="center" vertical="center"/>
    </xf>
    <xf numFmtId="0" fontId="24" fillId="0" borderId="12" xfId="1" applyFont="1" applyBorder="1" applyAlignment="1">
      <alignment horizontal="center" vertical="center"/>
    </xf>
    <xf numFmtId="0" fontId="24" fillId="0" borderId="11" xfId="1" applyFont="1" applyBorder="1" applyAlignment="1">
      <alignment horizontal="center" vertical="center"/>
    </xf>
    <xf numFmtId="0" fontId="24" fillId="0" borderId="21" xfId="1" applyFont="1" applyBorder="1" applyAlignment="1">
      <alignment horizontal="center" vertical="center"/>
    </xf>
    <xf numFmtId="0" fontId="24" fillId="0" borderId="9" xfId="1" applyFont="1" applyBorder="1" applyAlignment="1">
      <alignment horizontal="center" vertical="center"/>
    </xf>
    <xf numFmtId="0" fontId="7" fillId="0" borderId="12" xfId="1" applyFont="1" applyBorder="1" applyAlignment="1">
      <alignment horizontal="distributed" vertical="center" justifyLastLine="1"/>
    </xf>
    <xf numFmtId="0" fontId="7" fillId="0" borderId="13" xfId="1" applyFont="1" applyBorder="1" applyAlignment="1">
      <alignment vertical="center"/>
    </xf>
    <xf numFmtId="0" fontId="7" fillId="0" borderId="15" xfId="1" applyFont="1" applyBorder="1" applyAlignment="1">
      <alignment horizontal="center" vertical="center"/>
    </xf>
    <xf numFmtId="0" fontId="7" fillId="0" borderId="13" xfId="1" applyFont="1" applyBorder="1" applyAlignment="1">
      <alignment horizontal="center" vertical="center"/>
    </xf>
    <xf numFmtId="0" fontId="24" fillId="0" borderId="13" xfId="1" applyFont="1" applyBorder="1" applyAlignment="1">
      <alignment horizontal="center" vertical="center"/>
    </xf>
    <xf numFmtId="0" fontId="7" fillId="0" borderId="15" xfId="1" applyFont="1" applyBorder="1" applyAlignment="1">
      <alignment vertical="center"/>
    </xf>
    <xf numFmtId="0" fontId="17" fillId="0" borderId="0" xfId="1" applyFont="1" applyAlignment="1">
      <alignment horizontal="center"/>
    </xf>
    <xf numFmtId="0" fontId="17" fillId="0" borderId="6" xfId="1" applyFont="1" applyBorder="1" applyAlignment="1">
      <alignment horizontal="center"/>
    </xf>
    <xf numFmtId="177" fontId="20" fillId="0" borderId="8" xfId="1" applyNumberFormat="1" applyFont="1" applyBorder="1" applyAlignment="1">
      <alignment horizontal="right"/>
    </xf>
    <xf numFmtId="177" fontId="20" fillId="0" borderId="0" xfId="1" applyNumberFormat="1" applyFont="1" applyAlignment="1">
      <alignment horizontal="right"/>
    </xf>
    <xf numFmtId="49" fontId="17" fillId="0" borderId="8" xfId="1" applyNumberFormat="1" applyFont="1" applyBorder="1" applyAlignment="1">
      <alignment horizontal="left"/>
    </xf>
    <xf numFmtId="49" fontId="17" fillId="0" borderId="0" xfId="1" applyNumberFormat="1" applyFont="1" applyAlignment="1">
      <alignment horizontal="center"/>
    </xf>
    <xf numFmtId="49" fontId="17" fillId="0" borderId="6" xfId="1" applyNumberFormat="1" applyFont="1" applyBorder="1" applyAlignment="1">
      <alignment horizontal="center"/>
    </xf>
    <xf numFmtId="49" fontId="18" fillId="0" borderId="0" xfId="1" applyNumberFormat="1" applyFont="1" applyAlignment="1">
      <alignment horizontal="center"/>
    </xf>
    <xf numFmtId="49" fontId="18" fillId="0" borderId="6" xfId="1" applyNumberFormat="1" applyFont="1" applyBorder="1" applyAlignment="1">
      <alignment horizontal="center"/>
    </xf>
    <xf numFmtId="177" fontId="25" fillId="0" borderId="8" xfId="1" applyNumberFormat="1" applyFont="1" applyBorder="1" applyAlignment="1">
      <alignment horizontal="right"/>
    </xf>
    <xf numFmtId="177" fontId="25" fillId="0" borderId="0" xfId="1" applyNumberFormat="1" applyFont="1" applyAlignment="1">
      <alignment horizontal="right"/>
    </xf>
    <xf numFmtId="49" fontId="18" fillId="0" borderId="8" xfId="1" applyNumberFormat="1" applyFont="1" applyBorder="1" applyAlignment="1">
      <alignment horizontal="left"/>
    </xf>
    <xf numFmtId="0" fontId="17" fillId="0" borderId="6" xfId="1" applyFont="1" applyBorder="1"/>
    <xf numFmtId="178" fontId="20" fillId="0" borderId="8" xfId="1" applyNumberFormat="1" applyFont="1" applyBorder="1"/>
    <xf numFmtId="178" fontId="20" fillId="0" borderId="0" xfId="1" applyNumberFormat="1" applyFont="1"/>
    <xf numFmtId="178" fontId="20" fillId="0" borderId="0" xfId="1" applyNumberFormat="1" applyFont="1" applyAlignment="1">
      <alignment horizontal="right"/>
    </xf>
    <xf numFmtId="177" fontId="20" fillId="0" borderId="0" xfId="1" applyNumberFormat="1" applyFont="1"/>
    <xf numFmtId="0" fontId="17" fillId="0" borderId="8" xfId="1" applyFont="1" applyBorder="1"/>
    <xf numFmtId="0" fontId="17" fillId="0" borderId="6" xfId="1" applyFont="1" applyBorder="1" applyAlignment="1">
      <alignment horizontal="left"/>
    </xf>
    <xf numFmtId="177" fontId="20" fillId="0" borderId="8" xfId="1" applyNumberFormat="1" applyFont="1" applyBorder="1"/>
    <xf numFmtId="49" fontId="17" fillId="0" borderId="0" xfId="2" quotePrefix="1" applyNumberFormat="1" applyFont="1" applyAlignment="1">
      <alignment horizontal="center"/>
    </xf>
    <xf numFmtId="49" fontId="17" fillId="0" borderId="6" xfId="2" quotePrefix="1" applyNumberFormat="1" applyFont="1" applyBorder="1" applyAlignment="1">
      <alignment horizontal="left"/>
    </xf>
    <xf numFmtId="0" fontId="17" fillId="0" borderId="8" xfId="1" quotePrefix="1" applyFont="1" applyBorder="1"/>
    <xf numFmtId="0" fontId="17" fillId="0" borderId="0" xfId="2" quotePrefix="1" applyFont="1" applyAlignment="1">
      <alignment horizontal="center"/>
    </xf>
    <xf numFmtId="0" fontId="17" fillId="0" borderId="0" xfId="2" quotePrefix="1" applyFont="1" applyAlignment="1">
      <alignment horizontal="right"/>
    </xf>
    <xf numFmtId="177" fontId="20" fillId="0" borderId="6" xfId="1" applyNumberFormat="1" applyFont="1" applyBorder="1" applyAlignment="1">
      <alignment horizontal="right"/>
    </xf>
    <xf numFmtId="0" fontId="17" fillId="0" borderId="0" xfId="1" quotePrefix="1" applyFont="1"/>
    <xf numFmtId="0" fontId="26" fillId="0" borderId="0" xfId="2" quotePrefix="1" applyFont="1" applyAlignment="1">
      <alignment horizontal="center"/>
    </xf>
    <xf numFmtId="0" fontId="26" fillId="0" borderId="0" xfId="1" applyFont="1"/>
    <xf numFmtId="0" fontId="27" fillId="0" borderId="0" xfId="1" applyFont="1"/>
    <xf numFmtId="0" fontId="27" fillId="0" borderId="6" xfId="1" applyFont="1" applyBorder="1" applyAlignment="1">
      <alignment horizontal="center"/>
    </xf>
    <xf numFmtId="177" fontId="24" fillId="0" borderId="0" xfId="1" applyNumberFormat="1" applyFont="1"/>
    <xf numFmtId="177" fontId="24" fillId="0" borderId="6" xfId="1" applyNumberFormat="1" applyFont="1" applyBorder="1"/>
    <xf numFmtId="0" fontId="7" fillId="0" borderId="0" xfId="1" applyFont="1" applyAlignment="1">
      <alignment horizontal="center"/>
    </xf>
    <xf numFmtId="0" fontId="2" fillId="0" borderId="22" xfId="1" applyFont="1" applyBorder="1" applyAlignment="1">
      <alignment horizontal="distributed" vertical="center" justifyLastLine="1"/>
    </xf>
    <xf numFmtId="0" fontId="0" fillId="0" borderId="23" xfId="0" applyBorder="1" applyAlignment="1">
      <alignment horizontal="distributed" vertical="center" justifyLastLine="1"/>
    </xf>
    <xf numFmtId="0" fontId="2" fillId="0" borderId="24" xfId="1" applyFont="1" applyBorder="1"/>
    <xf numFmtId="0" fontId="2" fillId="0" borderId="25" xfId="1" applyFont="1" applyBorder="1"/>
    <xf numFmtId="0" fontId="24" fillId="0" borderId="25" xfId="1" applyFont="1" applyBorder="1"/>
    <xf numFmtId="0" fontId="24" fillId="0" borderId="22" xfId="1" applyFont="1" applyBorder="1" applyAlignment="1">
      <alignment vertical="center"/>
    </xf>
    <xf numFmtId="0" fontId="24" fillId="0" borderId="23" xfId="1" applyFont="1" applyBorder="1" applyAlignment="1">
      <alignment vertical="center"/>
    </xf>
    <xf numFmtId="0" fontId="7" fillId="0" borderId="26" xfId="1" applyFont="1" applyBorder="1" applyAlignment="1">
      <alignment horizontal="distributed" vertical="center" wrapText="1" justifyLastLine="1"/>
    </xf>
    <xf numFmtId="0" fontId="7" fillId="0" borderId="22" xfId="1" applyFont="1" applyBorder="1" applyAlignment="1">
      <alignment horizontal="distributed" vertical="center" justifyLastLine="1"/>
    </xf>
    <xf numFmtId="0" fontId="7" fillId="0" borderId="23" xfId="1" applyFont="1" applyBorder="1" applyAlignment="1">
      <alignment horizontal="distributed" vertical="center" justifyLastLine="1"/>
    </xf>
    <xf numFmtId="0" fontId="7" fillId="0" borderId="26" xfId="1" applyFont="1" applyBorder="1" applyAlignment="1">
      <alignment horizontal="distributed" vertical="center" justifyLastLine="1"/>
    </xf>
    <xf numFmtId="0" fontId="7" fillId="0" borderId="18" xfId="1" applyFont="1" applyBorder="1" applyAlignment="1">
      <alignment horizontal="distributed" vertical="center" justifyLastLine="1" shrinkToFit="1"/>
    </xf>
    <xf numFmtId="0" fontId="7" fillId="0" borderId="19" xfId="1" applyFont="1" applyBorder="1" applyAlignment="1">
      <alignment horizontal="distributed" vertical="center" justifyLastLine="1" shrinkToFit="1"/>
    </xf>
    <xf numFmtId="0" fontId="7" fillId="0" borderId="20" xfId="1" applyFont="1" applyBorder="1" applyAlignment="1">
      <alignment horizontal="distributed" vertical="center" justifyLastLine="1" shrinkToFit="1"/>
    </xf>
    <xf numFmtId="0" fontId="27" fillId="0" borderId="13" xfId="1" applyFont="1" applyBorder="1" applyAlignment="1">
      <alignment vertical="center"/>
    </xf>
    <xf numFmtId="177" fontId="26" fillId="0" borderId="0" xfId="1" applyNumberFormat="1" applyFont="1" applyAlignment="1">
      <alignment horizontal="right"/>
    </xf>
    <xf numFmtId="177" fontId="25" fillId="0" borderId="0" xfId="1" applyNumberFormat="1" applyFont="1"/>
    <xf numFmtId="0" fontId="20" fillId="0" borderId="0" xfId="1" applyFont="1" applyAlignment="1">
      <alignment horizontal="right"/>
    </xf>
    <xf numFmtId="177" fontId="20" fillId="0" borderId="0" xfId="3" applyNumberFormat="1" applyFont="1" applyFill="1" applyBorder="1" applyAlignment="1">
      <alignment horizontal="right"/>
    </xf>
    <xf numFmtId="177" fontId="28" fillId="0" borderId="0" xfId="1" applyNumberFormat="1" applyFont="1" applyAlignment="1">
      <alignment horizontal="right"/>
    </xf>
    <xf numFmtId="177" fontId="20" fillId="0" borderId="6" xfId="1" applyNumberFormat="1" applyFont="1" applyBorder="1"/>
    <xf numFmtId="0" fontId="17" fillId="0" borderId="1" xfId="1" applyFont="1" applyBorder="1"/>
    <xf numFmtId="0" fontId="17" fillId="0" borderId="16" xfId="1" applyFont="1" applyBorder="1" applyAlignment="1">
      <alignment horizontal="center"/>
    </xf>
    <xf numFmtId="177" fontId="26" fillId="0" borderId="1" xfId="1" applyNumberFormat="1" applyFont="1" applyBorder="1" applyAlignment="1">
      <alignment horizontal="right"/>
    </xf>
    <xf numFmtId="177" fontId="26" fillId="0" borderId="1" xfId="1" applyNumberFormat="1" applyFont="1" applyBorder="1"/>
    <xf numFmtId="177" fontId="26" fillId="0" borderId="16" xfId="1" applyNumberFormat="1" applyFont="1" applyBorder="1"/>
    <xf numFmtId="0" fontId="17" fillId="0" borderId="1" xfId="1" applyFont="1" applyBorder="1" applyAlignment="1">
      <alignment horizontal="center"/>
    </xf>
    <xf numFmtId="0" fontId="17" fillId="0" borderId="0" xfId="2" applyFont="1" applyAlignment="1">
      <alignment vertical="center"/>
    </xf>
    <xf numFmtId="0" fontId="20" fillId="0" borderId="0" xfId="2" applyFont="1" applyAlignment="1">
      <alignment horizontal="left" vertical="center"/>
    </xf>
    <xf numFmtId="177" fontId="7" fillId="0" borderId="0" xfId="1" applyNumberFormat="1" applyFont="1" applyAlignment="1">
      <alignment vertical="center"/>
    </xf>
    <xf numFmtId="42" fontId="17" fillId="0" borderId="0" xfId="2" applyNumberFormat="1" applyFont="1" applyAlignment="1">
      <alignment vertical="center"/>
    </xf>
    <xf numFmtId="0" fontId="20" fillId="0" borderId="0" xfId="2" applyFont="1" applyAlignment="1">
      <alignment vertical="center"/>
    </xf>
    <xf numFmtId="0" fontId="20" fillId="0" borderId="0" xfId="2" applyFont="1" applyAlignment="1">
      <alignment horizontal="center" vertical="center"/>
    </xf>
    <xf numFmtId="0" fontId="29" fillId="0" borderId="0" xfId="1" applyFont="1" applyAlignment="1">
      <alignment vertical="center"/>
    </xf>
    <xf numFmtId="0" fontId="20" fillId="0" borderId="0" xfId="1" applyFont="1"/>
    <xf numFmtId="0" fontId="29" fillId="0" borderId="0" xfId="1" applyFont="1"/>
    <xf numFmtId="0" fontId="1" fillId="0" borderId="0" xfId="1" applyAlignment="1">
      <alignment horizontal="right"/>
    </xf>
    <xf numFmtId="0" fontId="1" fillId="2" borderId="0" xfId="1" applyFill="1"/>
    <xf numFmtId="0" fontId="7" fillId="0" borderId="5" xfId="1" applyFont="1" applyBorder="1" applyAlignment="1">
      <alignment horizontal="distributed" vertical="center" wrapText="1" justifyLastLine="1"/>
    </xf>
    <xf numFmtId="0" fontId="7" fillId="0" borderId="2" xfId="1" applyFont="1" applyBorder="1" applyAlignment="1">
      <alignment horizontal="distributed" vertical="center" wrapText="1" justifyLastLine="1"/>
    </xf>
    <xf numFmtId="0" fontId="7" fillId="0" borderId="3" xfId="1" applyFont="1" applyBorder="1" applyAlignment="1">
      <alignment horizontal="distributed" vertical="center" wrapText="1" justifyLastLine="1"/>
    </xf>
    <xf numFmtId="0" fontId="7" fillId="0" borderId="12" xfId="1" applyFont="1" applyBorder="1" applyAlignment="1">
      <alignment horizontal="distributed" vertical="center" wrapText="1" justifyLastLine="1"/>
    </xf>
    <xf numFmtId="0" fontId="7" fillId="0" borderId="9" xfId="1" applyFont="1" applyBorder="1" applyAlignment="1">
      <alignment horizontal="distributed" vertical="center" wrapText="1" justifyLastLine="1"/>
    </xf>
    <xf numFmtId="0" fontId="7" fillId="0" borderId="10" xfId="1" applyFont="1" applyBorder="1" applyAlignment="1">
      <alignment horizontal="distributed" vertical="center" wrapText="1" justifyLastLine="1"/>
    </xf>
    <xf numFmtId="0" fontId="7" fillId="0" borderId="21" xfId="1" applyFont="1" applyBorder="1" applyAlignment="1">
      <alignment horizontal="center" vertical="center"/>
    </xf>
    <xf numFmtId="0" fontId="24" fillId="0" borderId="10" xfId="1" applyFont="1" applyBorder="1" applyAlignment="1">
      <alignment horizontal="center" vertical="center"/>
    </xf>
    <xf numFmtId="0" fontId="17" fillId="2" borderId="0" xfId="1" applyFont="1" applyFill="1" applyAlignment="1">
      <alignment vertical="center"/>
    </xf>
    <xf numFmtId="177" fontId="26" fillId="0" borderId="8" xfId="1" applyNumberFormat="1" applyFont="1" applyBorder="1" applyAlignment="1">
      <alignment horizontal="right"/>
    </xf>
    <xf numFmtId="0" fontId="17" fillId="2" borderId="0" xfId="1" applyFont="1" applyFill="1"/>
    <xf numFmtId="177" fontId="30" fillId="0" borderId="8" xfId="1" applyNumberFormat="1" applyFont="1" applyBorder="1" applyAlignment="1">
      <alignment horizontal="right"/>
    </xf>
    <xf numFmtId="177" fontId="30" fillId="0" borderId="0" xfId="1" applyNumberFormat="1" applyFont="1" applyAlignment="1">
      <alignment horizontal="right"/>
    </xf>
    <xf numFmtId="0" fontId="16" fillId="2" borderId="0" xfId="1" applyFont="1" applyFill="1"/>
    <xf numFmtId="178" fontId="26" fillId="0" borderId="8" xfId="1" applyNumberFormat="1" applyFont="1" applyBorder="1" applyAlignment="1">
      <alignment horizontal="right"/>
    </xf>
    <xf numFmtId="178" fontId="26" fillId="0" borderId="0" xfId="1" applyNumberFormat="1" applyFont="1" applyAlignment="1">
      <alignment horizontal="right"/>
    </xf>
    <xf numFmtId="177" fontId="24" fillId="0" borderId="1" xfId="1" applyNumberFormat="1" applyFont="1" applyBorder="1"/>
    <xf numFmtId="177" fontId="24" fillId="0" borderId="1" xfId="1" applyNumberFormat="1" applyFont="1" applyBorder="1" applyAlignment="1">
      <alignment horizontal="right"/>
    </xf>
    <xf numFmtId="0" fontId="7" fillId="0" borderId="27" xfId="1" applyFont="1" applyBorder="1"/>
    <xf numFmtId="0" fontId="31" fillId="0" borderId="0" xfId="1" applyFont="1"/>
    <xf numFmtId="0" fontId="7" fillId="0" borderId="0" xfId="1" applyFont="1"/>
    <xf numFmtId="0" fontId="32" fillId="0" borderId="0" xfId="2" applyFont="1"/>
    <xf numFmtId="177" fontId="7" fillId="0" borderId="0" xfId="1" applyNumberFormat="1" applyFont="1"/>
    <xf numFmtId="177" fontId="17" fillId="2" borderId="0" xfId="1" applyNumberFormat="1" applyFont="1" applyFill="1"/>
    <xf numFmtId="0" fontId="20" fillId="2" borderId="0" xfId="1" applyFont="1" applyFill="1"/>
    <xf numFmtId="0" fontId="17" fillId="2" borderId="0" xfId="1" applyFont="1" applyFill="1" applyAlignment="1">
      <alignment horizontal="center"/>
    </xf>
    <xf numFmtId="0" fontId="1" fillId="2" borderId="0" xfId="1" applyFill="1" applyAlignment="1">
      <alignment horizontal="right"/>
    </xf>
    <xf numFmtId="0" fontId="2" fillId="2" borderId="0" xfId="4" applyFont="1" applyFill="1"/>
    <xf numFmtId="0" fontId="2" fillId="2" borderId="0" xfId="4" applyFont="1" applyFill="1" applyAlignment="1">
      <alignment horizontal="centerContinuous"/>
    </xf>
    <xf numFmtId="0" fontId="4" fillId="2" borderId="0" xfId="4" applyFont="1" applyFill="1" applyAlignment="1">
      <alignment horizontal="centerContinuous"/>
    </xf>
    <xf numFmtId="0" fontId="4" fillId="2" borderId="0" xfId="4" applyFont="1" applyFill="1" applyAlignment="1">
      <alignment horizontal="right"/>
    </xf>
    <xf numFmtId="0" fontId="4" fillId="2" borderId="0" xfId="4" applyFont="1" applyFill="1"/>
    <xf numFmtId="0" fontId="7" fillId="2" borderId="2" xfId="4" applyFont="1" applyFill="1" applyBorder="1" applyAlignment="1">
      <alignment vertical="center"/>
    </xf>
    <xf numFmtId="0" fontId="7" fillId="2" borderId="28" xfId="4" applyFont="1" applyFill="1" applyBorder="1" applyAlignment="1">
      <alignment horizontal="centerContinuous" vertical="center"/>
    </xf>
    <xf numFmtId="0" fontId="7" fillId="2" borderId="17" xfId="4" applyFont="1" applyFill="1" applyBorder="1" applyAlignment="1">
      <alignment horizontal="centerContinuous" vertical="center"/>
    </xf>
    <xf numFmtId="0" fontId="7" fillId="2" borderId="29" xfId="4" applyFont="1" applyFill="1" applyBorder="1" applyAlignment="1">
      <alignment horizontal="centerContinuous" vertical="center"/>
    </xf>
    <xf numFmtId="0" fontId="7" fillId="2" borderId="5" xfId="4" applyFont="1" applyFill="1" applyBorder="1" applyAlignment="1">
      <alignment horizontal="center" vertical="center"/>
    </xf>
    <xf numFmtId="0" fontId="7" fillId="2" borderId="0" xfId="4" applyFont="1" applyFill="1" applyAlignment="1">
      <alignment vertical="center"/>
    </xf>
    <xf numFmtId="0" fontId="17" fillId="2" borderId="0" xfId="4" applyFont="1" applyFill="1" applyAlignment="1">
      <alignment vertical="center"/>
    </xf>
    <xf numFmtId="0" fontId="7" fillId="2" borderId="0" xfId="4" applyFont="1" applyFill="1" applyAlignment="1">
      <alignment horizontal="distributed"/>
    </xf>
    <xf numFmtId="0" fontId="8" fillId="2" borderId="30" xfId="4" applyFont="1" applyFill="1" applyBorder="1" applyAlignment="1">
      <alignment horizontal="distributed" vertical="center"/>
    </xf>
    <xf numFmtId="0" fontId="8" fillId="2" borderId="30" xfId="4" applyFont="1" applyFill="1" applyBorder="1" applyAlignment="1">
      <alignment horizontal="distributed" vertical="center" wrapText="1"/>
    </xf>
    <xf numFmtId="0" fontId="33" fillId="2" borderId="30" xfId="4" applyFont="1" applyFill="1" applyBorder="1" applyAlignment="1">
      <alignment horizontal="distributed" vertical="center" wrapText="1"/>
    </xf>
    <xf numFmtId="0" fontId="8" fillId="2" borderId="15" xfId="4" applyFont="1" applyFill="1" applyBorder="1" applyAlignment="1">
      <alignment horizontal="left" vertical="center" wrapText="1"/>
    </xf>
    <xf numFmtId="0" fontId="8" fillId="2" borderId="14" xfId="4" applyFont="1" applyFill="1" applyBorder="1" applyAlignment="1">
      <alignment horizontal="left" vertical="center" wrapText="1"/>
    </xf>
    <xf numFmtId="0" fontId="8" fillId="2" borderId="8" xfId="4" applyFont="1" applyFill="1" applyBorder="1" applyAlignment="1">
      <alignment horizontal="distributed" wrapText="1"/>
    </xf>
    <xf numFmtId="0" fontId="8" fillId="2" borderId="30" xfId="4" applyFont="1" applyFill="1" applyBorder="1" applyAlignment="1">
      <alignment horizontal="distributed" vertical="center" wrapText="1" justifyLastLine="1"/>
    </xf>
    <xf numFmtId="0" fontId="7" fillId="2" borderId="8" xfId="4" applyFont="1" applyFill="1" applyBorder="1" applyAlignment="1">
      <alignment horizontal="center" vertical="top"/>
    </xf>
    <xf numFmtId="0" fontId="7" fillId="2" borderId="0" xfId="4" applyFont="1" applyFill="1"/>
    <xf numFmtId="0" fontId="17" fillId="2" borderId="0" xfId="4" applyFont="1" applyFill="1"/>
    <xf numFmtId="0" fontId="7" fillId="2" borderId="9" xfId="4" applyFont="1" applyFill="1" applyBorder="1"/>
    <xf numFmtId="0" fontId="8" fillId="2" borderId="11" xfId="4" applyFont="1" applyFill="1" applyBorder="1" applyAlignment="1">
      <alignment horizontal="distributed" vertical="center"/>
    </xf>
    <xf numFmtId="0" fontId="8" fillId="2" borderId="11" xfId="4" applyFont="1" applyFill="1" applyBorder="1" applyAlignment="1">
      <alignment horizontal="distributed" vertical="center" wrapText="1"/>
    </xf>
    <xf numFmtId="0" fontId="33" fillId="2" borderId="11" xfId="4" applyFont="1" applyFill="1" applyBorder="1" applyAlignment="1">
      <alignment horizontal="distributed" vertical="center" wrapText="1"/>
    </xf>
    <xf numFmtId="0" fontId="8" fillId="2" borderId="12" xfId="4" applyFont="1" applyFill="1" applyBorder="1" applyAlignment="1">
      <alignment horizontal="left" vertical="top" wrapText="1"/>
    </xf>
    <xf numFmtId="0" fontId="8" fillId="2" borderId="21" xfId="4" applyFont="1" applyFill="1" applyBorder="1" applyAlignment="1">
      <alignment horizontal="center" wrapText="1"/>
    </xf>
    <xf numFmtId="0" fontId="8" fillId="2" borderId="12" xfId="4" applyFont="1" applyFill="1" applyBorder="1" applyAlignment="1">
      <alignment horizontal="distributed" wrapText="1"/>
    </xf>
    <xf numFmtId="0" fontId="8" fillId="2" borderId="11" xfId="4" applyFont="1" applyFill="1" applyBorder="1" applyAlignment="1">
      <alignment horizontal="distributed" vertical="center" wrapText="1" justifyLastLine="1"/>
    </xf>
    <xf numFmtId="0" fontId="7" fillId="2" borderId="12" xfId="4" applyFont="1" applyFill="1" applyBorder="1" applyAlignment="1">
      <alignment horizontal="center" vertical="top"/>
    </xf>
    <xf numFmtId="0" fontId="8" fillId="2" borderId="0" xfId="4" applyFont="1" applyFill="1"/>
    <xf numFmtId="0" fontId="8" fillId="2" borderId="8" xfId="4" applyFont="1" applyFill="1" applyBorder="1" applyAlignment="1">
      <alignment horizontal="right"/>
    </xf>
    <xf numFmtId="0" fontId="8" fillId="2" borderId="0" xfId="4" applyFont="1" applyFill="1" applyAlignment="1">
      <alignment horizontal="right"/>
    </xf>
    <xf numFmtId="0" fontId="8" fillId="2" borderId="8" xfId="4" applyFont="1" applyFill="1" applyBorder="1" applyAlignment="1">
      <alignment horizontal="center"/>
    </xf>
    <xf numFmtId="0" fontId="20" fillId="2" borderId="0" xfId="4" applyFont="1" applyFill="1"/>
    <xf numFmtId="0" fontId="7" fillId="2" borderId="8" xfId="4" applyFont="1" applyFill="1" applyBorder="1"/>
    <xf numFmtId="179" fontId="7" fillId="2" borderId="0" xfId="4" applyNumberFormat="1" applyFont="1" applyFill="1"/>
    <xf numFmtId="0" fontId="7" fillId="2" borderId="8" xfId="4" applyFont="1" applyFill="1" applyBorder="1" applyAlignment="1">
      <alignment horizontal="center"/>
    </xf>
    <xf numFmtId="0" fontId="7" fillId="2" borderId="0" xfId="4" applyFont="1" applyFill="1" applyAlignment="1">
      <alignment horizontal="right"/>
    </xf>
    <xf numFmtId="180" fontId="7" fillId="2" borderId="8" xfId="0" applyNumberFormat="1" applyFont="1" applyFill="1" applyBorder="1" applyAlignment="1">
      <alignment horizontal="right"/>
    </xf>
    <xf numFmtId="180" fontId="7" fillId="2" borderId="0" xfId="0" applyNumberFormat="1" applyFont="1" applyFill="1" applyAlignment="1">
      <alignment horizontal="right"/>
    </xf>
    <xf numFmtId="181" fontId="7" fillId="2" borderId="0" xfId="0" applyNumberFormat="1" applyFont="1" applyFill="1" applyAlignment="1">
      <alignment horizontal="right"/>
    </xf>
    <xf numFmtId="182" fontId="7" fillId="2" borderId="0" xfId="0" applyNumberFormat="1" applyFont="1" applyFill="1" applyAlignment="1">
      <alignment horizontal="right"/>
    </xf>
    <xf numFmtId="179" fontId="7" fillId="2" borderId="0" xfId="0" applyNumberFormat="1" applyFont="1" applyFill="1" applyAlignment="1">
      <alignment horizontal="right"/>
    </xf>
    <xf numFmtId="183" fontId="7" fillId="2" borderId="0" xfId="0" applyNumberFormat="1" applyFont="1" applyFill="1" applyAlignment="1">
      <alignment horizontal="right"/>
    </xf>
    <xf numFmtId="184" fontId="7" fillId="2" borderId="0" xfId="0" applyNumberFormat="1" applyFont="1" applyFill="1" applyAlignment="1">
      <alignment horizontal="right"/>
    </xf>
    <xf numFmtId="185" fontId="7" fillId="2" borderId="0" xfId="0" applyNumberFormat="1" applyFont="1" applyFill="1" applyAlignment="1">
      <alignment horizontal="right"/>
    </xf>
    <xf numFmtId="176" fontId="7" fillId="2" borderId="8" xfId="4" applyNumberFormat="1" applyFont="1" applyFill="1" applyBorder="1"/>
    <xf numFmtId="176" fontId="7" fillId="2" borderId="0" xfId="4" applyNumberFormat="1" applyFont="1" applyFill="1"/>
    <xf numFmtId="177" fontId="7" fillId="2" borderId="0" xfId="4" applyNumberFormat="1" applyFont="1" applyFill="1"/>
    <xf numFmtId="185" fontId="7" fillId="2" borderId="0" xfId="4" applyNumberFormat="1" applyFont="1" applyFill="1"/>
    <xf numFmtId="0" fontId="14" fillId="2" borderId="0" xfId="4" applyFont="1" applyFill="1"/>
    <xf numFmtId="176" fontId="14" fillId="2" borderId="8" xfId="4" applyNumberFormat="1" applyFont="1" applyFill="1" applyBorder="1"/>
    <xf numFmtId="176" fontId="14" fillId="2" borderId="0" xfId="4" applyNumberFormat="1" applyFont="1" applyFill="1"/>
    <xf numFmtId="179" fontId="14" fillId="2" borderId="0" xfId="4" applyNumberFormat="1" applyFont="1" applyFill="1"/>
    <xf numFmtId="177" fontId="14" fillId="2" borderId="0" xfId="4" applyNumberFormat="1" applyFont="1" applyFill="1"/>
    <xf numFmtId="0" fontId="18" fillId="2" borderId="0" xfId="4" applyFont="1" applyFill="1"/>
    <xf numFmtId="185" fontId="14" fillId="2" borderId="0" xfId="4" applyNumberFormat="1" applyFont="1" applyFill="1"/>
    <xf numFmtId="0" fontId="14" fillId="2" borderId="8" xfId="4" applyFont="1" applyFill="1" applyBorder="1" applyAlignment="1">
      <alignment horizontal="center"/>
    </xf>
    <xf numFmtId="0" fontId="14" fillId="2" borderId="0" xfId="4" applyFont="1" applyFill="1" applyAlignment="1">
      <alignment horizontal="right"/>
    </xf>
    <xf numFmtId="180" fontId="14" fillId="2" borderId="8" xfId="0" applyNumberFormat="1" applyFont="1" applyFill="1" applyBorder="1" applyAlignment="1">
      <alignment horizontal="right"/>
    </xf>
    <xf numFmtId="180" fontId="14" fillId="2" borderId="0" xfId="0" applyNumberFormat="1" applyFont="1" applyFill="1" applyAlignment="1">
      <alignment horizontal="right"/>
    </xf>
    <xf numFmtId="181" fontId="14" fillId="2" borderId="0" xfId="0" applyNumberFormat="1" applyFont="1" applyFill="1" applyAlignment="1">
      <alignment horizontal="right"/>
    </xf>
    <xf numFmtId="182" fontId="14" fillId="2" borderId="0" xfId="0" applyNumberFormat="1" applyFont="1" applyFill="1" applyAlignment="1">
      <alignment horizontal="right"/>
    </xf>
    <xf numFmtId="179" fontId="14" fillId="2" borderId="0" xfId="0" applyNumberFormat="1" applyFont="1" applyFill="1" applyAlignment="1">
      <alignment horizontal="right"/>
    </xf>
    <xf numFmtId="183" fontId="14" fillId="2" borderId="0" xfId="0" applyNumberFormat="1" applyFont="1" applyFill="1" applyAlignment="1">
      <alignment horizontal="right"/>
    </xf>
    <xf numFmtId="185" fontId="14" fillId="2" borderId="0" xfId="0" applyNumberFormat="1" applyFont="1" applyFill="1" applyAlignment="1">
      <alignment horizontal="right"/>
    </xf>
    <xf numFmtId="0" fontId="7" fillId="2" borderId="0" xfId="4" applyFont="1" applyFill="1" applyAlignment="1">
      <alignment horizontal="center"/>
    </xf>
    <xf numFmtId="177" fontId="7" fillId="2" borderId="0" xfId="0" applyNumberFormat="1" applyFont="1" applyFill="1" applyAlignment="1">
      <alignment horizontal="right"/>
    </xf>
    <xf numFmtId="176" fontId="7" fillId="2" borderId="8" xfId="4" applyNumberFormat="1" applyFont="1" applyFill="1" applyBorder="1" applyAlignment="1">
      <alignment horizontal="right"/>
    </xf>
    <xf numFmtId="176" fontId="7" fillId="2" borderId="0" xfId="4" applyNumberFormat="1" applyFont="1" applyFill="1" applyAlignment="1">
      <alignment horizontal="right"/>
    </xf>
    <xf numFmtId="179" fontId="7" fillId="2" borderId="0" xfId="4" applyNumberFormat="1" applyFont="1" applyFill="1" applyAlignment="1">
      <alignment horizontal="right"/>
    </xf>
    <xf numFmtId="177" fontId="7" fillId="2" borderId="0" xfId="4" applyNumberFormat="1" applyFont="1" applyFill="1" applyAlignment="1">
      <alignment horizontal="right"/>
    </xf>
    <xf numFmtId="184" fontId="14" fillId="2" borderId="0" xfId="0" applyNumberFormat="1" applyFont="1" applyFill="1" applyAlignment="1">
      <alignment horizontal="right"/>
    </xf>
    <xf numFmtId="185" fontId="7" fillId="2" borderId="0" xfId="4" applyNumberFormat="1" applyFont="1" applyFill="1" applyAlignment="1">
      <alignment horizontal="right"/>
    </xf>
    <xf numFmtId="0" fontId="7" fillId="2" borderId="0" xfId="4" applyFont="1" applyFill="1" applyAlignment="1">
      <alignment horizontal="left"/>
    </xf>
    <xf numFmtId="176" fontId="17" fillId="2" borderId="0" xfId="4" applyNumberFormat="1" applyFont="1" applyFill="1"/>
    <xf numFmtId="0" fontId="17" fillId="2" borderId="8" xfId="4" applyFont="1" applyFill="1" applyBorder="1"/>
    <xf numFmtId="179" fontId="17" fillId="2" borderId="0" xfId="4" applyNumberFormat="1" applyFont="1" applyFill="1"/>
    <xf numFmtId="185" fontId="8" fillId="2" borderId="0" xfId="4" applyNumberFormat="1" applyFont="1" applyFill="1" applyAlignment="1">
      <alignment horizontal="right"/>
    </xf>
    <xf numFmtId="176" fontId="8" fillId="2" borderId="8" xfId="4" applyNumberFormat="1" applyFont="1" applyFill="1" applyBorder="1" applyAlignment="1">
      <alignment horizontal="left"/>
    </xf>
    <xf numFmtId="0" fontId="7" fillId="2" borderId="1" xfId="4" applyFont="1" applyFill="1" applyBorder="1" applyAlignment="1">
      <alignment horizontal="right"/>
    </xf>
    <xf numFmtId="176" fontId="7" fillId="2" borderId="27" xfId="4" applyNumberFormat="1" applyFont="1" applyFill="1" applyBorder="1" applyAlignment="1">
      <alignment horizontal="right"/>
    </xf>
    <xf numFmtId="176" fontId="7" fillId="2" borderId="1" xfId="4" applyNumberFormat="1" applyFont="1" applyFill="1" applyBorder="1" applyAlignment="1">
      <alignment horizontal="right"/>
    </xf>
    <xf numFmtId="179" fontId="7" fillId="2" borderId="1" xfId="4" applyNumberFormat="1" applyFont="1" applyFill="1" applyBorder="1" applyAlignment="1">
      <alignment horizontal="right"/>
    </xf>
    <xf numFmtId="177" fontId="7" fillId="2" borderId="1" xfId="4" applyNumberFormat="1" applyFont="1" applyFill="1" applyBorder="1" applyAlignment="1">
      <alignment horizontal="right"/>
    </xf>
    <xf numFmtId="185" fontId="7" fillId="2" borderId="1" xfId="4" applyNumberFormat="1" applyFont="1" applyFill="1" applyBorder="1" applyAlignment="1">
      <alignment horizontal="right"/>
    </xf>
    <xf numFmtId="0" fontId="17" fillId="2" borderId="1" xfId="4" applyFont="1" applyFill="1" applyBorder="1"/>
    <xf numFmtId="0" fontId="7" fillId="2" borderId="27" xfId="4" applyFont="1" applyFill="1" applyBorder="1" applyAlignment="1">
      <alignment horizontal="center"/>
    </xf>
    <xf numFmtId="0" fontId="8" fillId="2" borderId="0" xfId="4" applyFont="1" applyFill="1" applyAlignment="1">
      <alignment vertical="center"/>
    </xf>
    <xf numFmtId="0" fontId="8" fillId="2" borderId="0" xfId="4" applyFont="1" applyFill="1" applyAlignment="1">
      <alignment vertical="center" wrapText="1"/>
    </xf>
    <xf numFmtId="0" fontId="2" fillId="0" borderId="0" xfId="2" applyFont="1"/>
    <xf numFmtId="0" fontId="2" fillId="0" borderId="0" xfId="2" applyFont="1" applyAlignment="1">
      <alignment horizontal="centerContinuous"/>
    </xf>
    <xf numFmtId="0" fontId="4" fillId="0" borderId="0" xfId="2" applyFont="1" applyAlignment="1">
      <alignment horizontal="centerContinuous"/>
    </xf>
    <xf numFmtId="0" fontId="21" fillId="0" borderId="0" xfId="2" applyFont="1" applyAlignment="1">
      <alignment horizontal="centerContinuous"/>
    </xf>
    <xf numFmtId="0" fontId="1" fillId="0" borderId="0" xfId="2"/>
    <xf numFmtId="0" fontId="21" fillId="0" borderId="0" xfId="2" applyFont="1" applyAlignment="1">
      <alignment horizontal="right"/>
    </xf>
    <xf numFmtId="0" fontId="21" fillId="0" borderId="0" xfId="2" applyFont="1" applyAlignment="1">
      <alignment horizontal="left"/>
    </xf>
    <xf numFmtId="0" fontId="7" fillId="0" borderId="0" xfId="2" applyFont="1"/>
    <xf numFmtId="0" fontId="8" fillId="0" borderId="0" xfId="2" applyFont="1"/>
    <xf numFmtId="0" fontId="7" fillId="0" borderId="0" xfId="2" applyFont="1" applyAlignment="1">
      <alignment horizontal="right"/>
    </xf>
    <xf numFmtId="0" fontId="17" fillId="0" borderId="17" xfId="2" applyFont="1" applyBorder="1" applyAlignment="1">
      <alignment horizontal="center" vertical="center"/>
    </xf>
    <xf numFmtId="0" fontId="17" fillId="0" borderId="29" xfId="2" applyFont="1" applyBorder="1" applyAlignment="1">
      <alignment horizontal="center" vertical="center"/>
    </xf>
    <xf numFmtId="0" fontId="17" fillId="0" borderId="28" xfId="2" applyFont="1" applyBorder="1" applyAlignment="1">
      <alignment horizontal="distributed" vertical="center" wrapText="1" justifyLastLine="1"/>
    </xf>
    <xf numFmtId="0" fontId="17" fillId="0" borderId="29" xfId="2" applyFont="1" applyBorder="1" applyAlignment="1">
      <alignment horizontal="distributed" vertical="center" wrapText="1" justifyLastLine="1"/>
    </xf>
    <xf numFmtId="0" fontId="17" fillId="0" borderId="28" xfId="2" applyFont="1" applyBorder="1" applyAlignment="1">
      <alignment horizontal="distributed" vertical="center" justifyLastLine="1"/>
    </xf>
    <xf numFmtId="0" fontId="17" fillId="0" borderId="29" xfId="2" applyFont="1" applyBorder="1" applyAlignment="1">
      <alignment horizontal="distributed" vertical="center" justifyLastLine="1"/>
    </xf>
    <xf numFmtId="0" fontId="17" fillId="0" borderId="17" xfId="2" applyFont="1" applyBorder="1" applyAlignment="1">
      <alignment horizontal="distributed" vertical="center" wrapText="1" justifyLastLine="1"/>
    </xf>
    <xf numFmtId="0" fontId="20" fillId="0" borderId="28" xfId="2" applyFont="1" applyBorder="1" applyAlignment="1">
      <alignment horizontal="distributed" vertical="center" wrapText="1" justifyLastLine="1"/>
    </xf>
    <xf numFmtId="0" fontId="20" fillId="0" borderId="29" xfId="2" applyFont="1" applyBorder="1" applyAlignment="1">
      <alignment horizontal="distributed" vertical="center" wrapText="1" justifyLastLine="1"/>
    </xf>
    <xf numFmtId="0" fontId="17" fillId="0" borderId="28" xfId="2" applyFont="1" applyBorder="1" applyAlignment="1">
      <alignment horizontal="center" vertical="center"/>
    </xf>
    <xf numFmtId="0" fontId="17" fillId="0" borderId="13" xfId="2" applyFont="1" applyBorder="1"/>
    <xf numFmtId="0" fontId="17" fillId="0" borderId="14" xfId="2" applyFont="1" applyBorder="1"/>
    <xf numFmtId="0" fontId="17" fillId="0" borderId="0" xfId="2" applyFont="1"/>
    <xf numFmtId="0" fontId="1" fillId="0" borderId="8" xfId="2" applyBorder="1"/>
    <xf numFmtId="49" fontId="17" fillId="0" borderId="0" xfId="2" quotePrefix="1" applyNumberFormat="1" applyFont="1" applyAlignment="1">
      <alignment horizontal="center"/>
    </xf>
    <xf numFmtId="49" fontId="17" fillId="0" borderId="6" xfId="2" quotePrefix="1" applyNumberFormat="1" applyFont="1" applyBorder="1" applyAlignment="1">
      <alignment horizontal="center"/>
    </xf>
    <xf numFmtId="176" fontId="1" fillId="0" borderId="8" xfId="2" applyNumberFormat="1" applyBorder="1" applyAlignment="1">
      <alignment horizontal="right"/>
    </xf>
    <xf numFmtId="176" fontId="17" fillId="0" borderId="0" xfId="2" applyNumberFormat="1" applyFont="1" applyAlignment="1">
      <alignment horizontal="right"/>
    </xf>
    <xf numFmtId="0" fontId="17" fillId="0" borderId="8" xfId="2" quotePrefix="1" applyFont="1" applyBorder="1"/>
    <xf numFmtId="49" fontId="18" fillId="0" borderId="0" xfId="2" quotePrefix="1" applyNumberFormat="1" applyFont="1" applyAlignment="1">
      <alignment horizontal="center"/>
    </xf>
    <xf numFmtId="49" fontId="18" fillId="0" borderId="6" xfId="2" quotePrefix="1" applyNumberFormat="1" applyFont="1" applyBorder="1" applyAlignment="1">
      <alignment horizontal="center"/>
    </xf>
    <xf numFmtId="176" fontId="16" fillId="0" borderId="8" xfId="2" applyNumberFormat="1" applyFont="1" applyBorder="1" applyAlignment="1">
      <alignment horizontal="right"/>
    </xf>
    <xf numFmtId="176" fontId="18" fillId="0" borderId="0" xfId="2" applyNumberFormat="1" applyFont="1" applyAlignment="1">
      <alignment horizontal="right"/>
    </xf>
    <xf numFmtId="0" fontId="18" fillId="0" borderId="8" xfId="2" quotePrefix="1" applyFont="1" applyBorder="1"/>
    <xf numFmtId="0" fontId="16" fillId="0" borderId="0" xfId="2" applyFont="1"/>
    <xf numFmtId="0" fontId="17" fillId="0" borderId="6" xfId="2" applyFont="1" applyBorder="1"/>
    <xf numFmtId="0" fontId="17" fillId="0" borderId="6" xfId="2" applyFont="1" applyBorder="1" applyAlignment="1">
      <alignment horizontal="left"/>
    </xf>
    <xf numFmtId="0" fontId="17" fillId="0" borderId="8" xfId="2" quotePrefix="1" applyFont="1" applyBorder="1" applyAlignment="1">
      <alignment horizontal="center"/>
    </xf>
    <xf numFmtId="0" fontId="17" fillId="0" borderId="6" xfId="2" quotePrefix="1" applyFont="1" applyBorder="1"/>
    <xf numFmtId="0" fontId="17" fillId="0" borderId="0" xfId="2" applyFont="1" applyAlignment="1">
      <alignment horizontal="right"/>
    </xf>
    <xf numFmtId="0" fontId="17" fillId="0" borderId="1" xfId="2" applyFont="1" applyBorder="1"/>
    <xf numFmtId="0" fontId="17" fillId="0" borderId="16" xfId="2" applyFont="1" applyBorder="1" applyAlignment="1">
      <alignment horizontal="left"/>
    </xf>
    <xf numFmtId="176" fontId="17" fillId="0" borderId="1" xfId="2" applyNumberFormat="1" applyFont="1" applyBorder="1" applyAlignment="1">
      <alignment horizontal="right"/>
    </xf>
    <xf numFmtId="0" fontId="17" fillId="0" borderId="27" xfId="2" quotePrefix="1" applyFont="1" applyBorder="1"/>
    <xf numFmtId="0" fontId="1" fillId="0" borderId="0" xfId="2" applyAlignment="1">
      <alignment vertical="center"/>
    </xf>
    <xf numFmtId="178" fontId="20" fillId="0" borderId="0" xfId="2" applyNumberFormat="1" applyFont="1" applyAlignment="1">
      <alignment vertical="center"/>
    </xf>
    <xf numFmtId="178" fontId="1" fillId="0" borderId="0" xfId="2" applyNumberFormat="1" applyAlignment="1">
      <alignment vertical="center"/>
    </xf>
    <xf numFmtId="0" fontId="17" fillId="0" borderId="0" xfId="2" applyFont="1" applyAlignment="1">
      <alignment horizontal="center" vertical="center"/>
    </xf>
    <xf numFmtId="177" fontId="17" fillId="0" borderId="0" xfId="2" applyNumberFormat="1" applyFont="1" applyAlignment="1">
      <alignment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0" fontId="17" fillId="0" borderId="5" xfId="2" applyFont="1" applyBorder="1" applyAlignment="1">
      <alignment horizontal="center" vertical="center"/>
    </xf>
    <xf numFmtId="0" fontId="17" fillId="0" borderId="9" xfId="2" applyFont="1" applyBorder="1" applyAlignment="1">
      <alignment horizontal="center" vertical="center"/>
    </xf>
    <xf numFmtId="0" fontId="17" fillId="0" borderId="10" xfId="2" applyFont="1" applyBorder="1" applyAlignment="1">
      <alignment horizontal="center" vertical="center"/>
    </xf>
    <xf numFmtId="0" fontId="17" fillId="0" borderId="20" xfId="2" applyFont="1" applyBorder="1" applyAlignment="1">
      <alignment horizontal="distributed" vertical="center" justifyLastLine="1"/>
    </xf>
    <xf numFmtId="0" fontId="17" fillId="0" borderId="21" xfId="2" applyFont="1" applyBorder="1" applyAlignment="1">
      <alignment horizontal="distributed" vertical="center" justifyLastLine="1"/>
    </xf>
    <xf numFmtId="0" fontId="17" fillId="0" borderId="18" xfId="2" applyFont="1" applyBorder="1" applyAlignment="1">
      <alignment horizontal="distributed" vertical="center" justifyLastLine="1"/>
    </xf>
    <xf numFmtId="0" fontId="17" fillId="0" borderId="12" xfId="2" applyFont="1" applyBorder="1" applyAlignment="1">
      <alignment horizontal="center" vertical="center"/>
    </xf>
    <xf numFmtId="0" fontId="17" fillId="0" borderId="8" xfId="2" applyFont="1" applyBorder="1" applyAlignment="1">
      <alignment horizontal="center" vertical="center"/>
    </xf>
    <xf numFmtId="0" fontId="17" fillId="0" borderId="0" xfId="2" quotePrefix="1" applyFont="1" applyAlignment="1">
      <alignment horizontal="center"/>
    </xf>
    <xf numFmtId="0" fontId="17" fillId="0" borderId="6" xfId="2" quotePrefix="1" applyFont="1" applyBorder="1" applyAlignment="1">
      <alignment horizontal="center"/>
    </xf>
    <xf numFmtId="176" fontId="17" fillId="0" borderId="8" xfId="2" applyNumberFormat="1" applyFont="1" applyBorder="1" applyAlignment="1">
      <alignment horizontal="right"/>
    </xf>
    <xf numFmtId="176" fontId="17" fillId="0" borderId="0" xfId="0" applyNumberFormat="1" applyFont="1" applyAlignment="1">
      <alignment horizontal="right"/>
    </xf>
    <xf numFmtId="176" fontId="17" fillId="0" borderId="8" xfId="0" applyNumberFormat="1" applyFont="1" applyBorder="1" applyAlignment="1">
      <alignment horizontal="right"/>
    </xf>
    <xf numFmtId="0" fontId="17" fillId="0" borderId="8" xfId="2" quotePrefix="1" applyFont="1" applyBorder="1" applyAlignment="1">
      <alignment horizontal="left"/>
    </xf>
    <xf numFmtId="176" fontId="17" fillId="0" borderId="27" xfId="0" applyNumberFormat="1" applyFont="1" applyBorder="1" applyAlignment="1">
      <alignment horizontal="right"/>
    </xf>
    <xf numFmtId="176" fontId="17" fillId="0" borderId="1" xfId="0" applyNumberFormat="1" applyFont="1" applyBorder="1" applyAlignment="1">
      <alignment horizontal="right"/>
    </xf>
    <xf numFmtId="186" fontId="20" fillId="0" borderId="0" xfId="0" applyNumberFormat="1" applyFont="1" applyAlignment="1">
      <alignment vertical="center"/>
    </xf>
    <xf numFmtId="186" fontId="20" fillId="0" borderId="0" xfId="0" applyNumberFormat="1" applyFont="1" applyAlignment="1">
      <alignment horizontal="right" vertical="center"/>
    </xf>
    <xf numFmtId="42" fontId="17" fillId="0" borderId="0" xfId="2" applyNumberFormat="1" applyFont="1"/>
    <xf numFmtId="0" fontId="20" fillId="0" borderId="0" xfId="2" applyFont="1"/>
    <xf numFmtId="0" fontId="17" fillId="0" borderId="0" xfId="2" quotePrefix="1" applyFont="1"/>
    <xf numFmtId="0" fontId="18" fillId="0" borderId="0" xfId="2" quotePrefix="1" applyFont="1"/>
    <xf numFmtId="0" fontId="4" fillId="0" borderId="0" xfId="2" applyFont="1" applyAlignment="1">
      <alignment horizontal="right"/>
    </xf>
    <xf numFmtId="0" fontId="4" fillId="0" borderId="0" xfId="2" applyFont="1" applyAlignment="1">
      <alignment horizontal="left"/>
    </xf>
    <xf numFmtId="0" fontId="7" fillId="0" borderId="17" xfId="2" applyFont="1" applyBorder="1" applyAlignment="1">
      <alignment horizontal="distributed" vertical="center" justifyLastLine="1"/>
    </xf>
    <xf numFmtId="0" fontId="7" fillId="0" borderId="29" xfId="2" applyFont="1" applyBorder="1" applyAlignment="1">
      <alignment horizontal="distributed" vertical="center" justifyLastLine="1"/>
    </xf>
    <xf numFmtId="0" fontId="7" fillId="0" borderId="28" xfId="2" applyFont="1" applyBorder="1" applyAlignment="1">
      <alignment horizontal="distributed" vertical="center" wrapText="1" justifyLastLine="1"/>
    </xf>
    <xf numFmtId="0" fontId="7" fillId="0" borderId="29" xfId="2" applyFont="1" applyBorder="1" applyAlignment="1">
      <alignment horizontal="distributed" vertical="center" wrapText="1" justifyLastLine="1"/>
    </xf>
    <xf numFmtId="0" fontId="7" fillId="0" borderId="28" xfId="2" applyFont="1" applyBorder="1" applyAlignment="1">
      <alignment horizontal="distributed" vertical="center" justifyLastLine="1"/>
    </xf>
    <xf numFmtId="0" fontId="8" fillId="0" borderId="28" xfId="2" applyFont="1" applyBorder="1" applyAlignment="1">
      <alignment horizontal="distributed" vertical="center" wrapText="1" justifyLastLine="1"/>
    </xf>
    <xf numFmtId="0" fontId="8" fillId="0" borderId="29" xfId="2" applyFont="1" applyBorder="1" applyAlignment="1">
      <alignment horizontal="distributed" vertical="center" wrapText="1" justifyLastLine="1"/>
    </xf>
    <xf numFmtId="0" fontId="7" fillId="0" borderId="28" xfId="2" applyFont="1" applyBorder="1" applyAlignment="1">
      <alignment horizontal="distributed" vertical="center" justifyLastLine="1"/>
    </xf>
    <xf numFmtId="0" fontId="7" fillId="0" borderId="13" xfId="2" applyFont="1" applyBorder="1"/>
    <xf numFmtId="0" fontId="7" fillId="0" borderId="14" xfId="2" applyFont="1" applyBorder="1"/>
    <xf numFmtId="0" fontId="2" fillId="0" borderId="8" xfId="2" applyFont="1" applyBorder="1"/>
    <xf numFmtId="0" fontId="14" fillId="0" borderId="0" xfId="2" applyFont="1"/>
    <xf numFmtId="0" fontId="14" fillId="0" borderId="6" xfId="2" applyFont="1" applyBorder="1"/>
    <xf numFmtId="0" fontId="15" fillId="0" borderId="0" xfId="2" applyFont="1" applyAlignment="1">
      <alignment horizontal="centerContinuous"/>
    </xf>
    <xf numFmtId="0" fontId="15" fillId="0" borderId="0" xfId="2" applyFont="1"/>
    <xf numFmtId="0" fontId="15" fillId="0" borderId="8" xfId="2" applyFont="1" applyBorder="1"/>
    <xf numFmtId="0" fontId="7" fillId="0" borderId="0" xfId="2" quotePrefix="1" applyFont="1" applyAlignment="1">
      <alignment horizontal="center"/>
    </xf>
    <xf numFmtId="0" fontId="7" fillId="0" borderId="6" xfId="2" applyFont="1" applyBorder="1"/>
    <xf numFmtId="178" fontId="7" fillId="0" borderId="0" xfId="2" applyNumberFormat="1" applyFont="1" applyAlignment="1">
      <alignment horizontal="right"/>
    </xf>
    <xf numFmtId="0" fontId="7" fillId="0" borderId="8" xfId="2" quotePrefix="1" applyFont="1" applyBorder="1"/>
    <xf numFmtId="0" fontId="16" fillId="0" borderId="8" xfId="2" applyFont="1" applyBorder="1"/>
    <xf numFmtId="49" fontId="1" fillId="0" borderId="0" xfId="2" applyNumberFormat="1"/>
    <xf numFmtId="178" fontId="1" fillId="0" borderId="0" xfId="2" applyNumberFormat="1"/>
    <xf numFmtId="0" fontId="27" fillId="0" borderId="0" xfId="2" applyFont="1"/>
    <xf numFmtId="0" fontId="27" fillId="0" borderId="0" xfId="2" applyFont="1" applyAlignment="1">
      <alignment horizontal="left"/>
    </xf>
    <xf numFmtId="178" fontId="2" fillId="0" borderId="8" xfId="2" applyNumberFormat="1" applyFont="1" applyBorder="1"/>
    <xf numFmtId="176" fontId="7" fillId="0" borderId="0" xfId="2" applyNumberFormat="1" applyFont="1" applyAlignment="1">
      <alignment horizontal="right"/>
    </xf>
    <xf numFmtId="0" fontId="27" fillId="0" borderId="8" xfId="2" quotePrefix="1" applyFont="1" applyBorder="1"/>
    <xf numFmtId="0" fontId="36" fillId="0" borderId="0" xfId="2" applyFont="1"/>
    <xf numFmtId="0" fontId="36" fillId="0" borderId="6" xfId="2" applyFont="1" applyBorder="1"/>
    <xf numFmtId="0" fontId="14" fillId="0" borderId="8" xfId="2" applyFont="1" applyBorder="1" applyAlignment="1">
      <alignment horizontal="centerContinuous"/>
    </xf>
    <xf numFmtId="176" fontId="14" fillId="0" borderId="0" xfId="2" applyNumberFormat="1" applyFont="1" applyAlignment="1">
      <alignment horizontal="right"/>
    </xf>
    <xf numFmtId="0" fontId="36" fillId="0" borderId="8" xfId="2" applyFont="1" applyBorder="1"/>
    <xf numFmtId="0" fontId="18" fillId="0" borderId="0" xfId="2" applyFont="1"/>
    <xf numFmtId="0" fontId="27" fillId="0" borderId="0" xfId="2" quotePrefix="1" applyFont="1" applyAlignment="1">
      <alignment horizontal="center"/>
    </xf>
    <xf numFmtId="0" fontId="27" fillId="0" borderId="6" xfId="2" applyFont="1" applyBorder="1"/>
    <xf numFmtId="176" fontId="7" fillId="0" borderId="8" xfId="2" applyNumberFormat="1" applyFont="1" applyBorder="1" applyAlignment="1">
      <alignment horizontal="right"/>
    </xf>
    <xf numFmtId="176" fontId="7" fillId="0" borderId="0" xfId="0" applyNumberFormat="1" applyFont="1" applyAlignment="1">
      <alignment horizontal="right" vertical="center"/>
    </xf>
    <xf numFmtId="0" fontId="1" fillId="0" borderId="2" xfId="2" applyBorder="1" applyAlignment="1">
      <alignment vertical="center"/>
    </xf>
    <xf numFmtId="49" fontId="4" fillId="0" borderId="0" xfId="2" quotePrefix="1" applyNumberFormat="1" applyFont="1" applyAlignment="1">
      <alignment horizontal="left"/>
    </xf>
    <xf numFmtId="49" fontId="29" fillId="0" borderId="0" xfId="2" applyNumberFormat="1" applyFont="1"/>
    <xf numFmtId="49" fontId="4" fillId="0" borderId="0" xfId="2" applyNumberFormat="1" applyFont="1" applyAlignment="1">
      <alignment horizontal="right"/>
    </xf>
    <xf numFmtId="49" fontId="4" fillId="0" borderId="0" xfId="2" applyNumberFormat="1" applyFont="1"/>
    <xf numFmtId="0" fontId="17" fillId="0" borderId="5" xfId="2" applyFont="1" applyBorder="1" applyAlignment="1">
      <alignment horizontal="center" vertical="center" wrapText="1"/>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2" fillId="0" borderId="2" xfId="2" applyFont="1" applyBorder="1"/>
    <xf numFmtId="0" fontId="2" fillId="0" borderId="17" xfId="2" applyFont="1" applyBorder="1"/>
    <xf numFmtId="0" fontId="2" fillId="0" borderId="29" xfId="2" applyFont="1" applyBorder="1"/>
    <xf numFmtId="0" fontId="17" fillId="0" borderId="12" xfId="2" applyFont="1" applyBorder="1" applyAlignment="1">
      <alignment horizontal="center" vertical="center" wrapText="1"/>
    </xf>
    <xf numFmtId="0" fontId="17" fillId="0" borderId="9" xfId="2" applyFont="1" applyBorder="1" applyAlignment="1">
      <alignment horizontal="center" vertical="center" wrapText="1"/>
    </xf>
    <xf numFmtId="0" fontId="17" fillId="0" borderId="10" xfId="2" applyFont="1" applyBorder="1" applyAlignment="1">
      <alignment horizontal="center" vertical="center" wrapText="1"/>
    </xf>
    <xf numFmtId="0" fontId="17" fillId="0" borderId="18" xfId="2" applyFont="1" applyBorder="1" applyAlignment="1">
      <alignment horizontal="distributed" vertical="center" justifyLastLine="1"/>
    </xf>
    <xf numFmtId="0" fontId="17" fillId="0" borderId="19" xfId="2" applyFont="1" applyBorder="1" applyAlignment="1">
      <alignment horizontal="distributed" vertical="center" justifyLastLine="1"/>
    </xf>
    <xf numFmtId="0" fontId="17" fillId="0" borderId="20" xfId="2" applyFont="1" applyBorder="1" applyAlignment="1">
      <alignment horizontal="distributed" vertical="center" justifyLastLine="1"/>
    </xf>
    <xf numFmtId="0" fontId="17" fillId="0" borderId="21" xfId="2" applyFont="1" applyBorder="1" applyAlignment="1">
      <alignment horizontal="center" vertical="center"/>
    </xf>
    <xf numFmtId="0" fontId="17" fillId="0" borderId="18" xfId="2" applyFont="1" applyBorder="1" applyAlignment="1">
      <alignment horizontal="center" vertical="center"/>
    </xf>
    <xf numFmtId="0" fontId="17" fillId="0" borderId="12" xfId="2" applyFont="1" applyBorder="1" applyAlignment="1">
      <alignment horizontal="center" vertical="center"/>
    </xf>
    <xf numFmtId="0" fontId="17" fillId="0" borderId="13" xfId="2" quotePrefix="1" applyFont="1" applyBorder="1" applyAlignment="1">
      <alignment horizontal="center"/>
    </xf>
    <xf numFmtId="0" fontId="17" fillId="0" borderId="14" xfId="2" quotePrefix="1" applyFont="1" applyBorder="1" applyAlignment="1">
      <alignment horizontal="center"/>
    </xf>
    <xf numFmtId="177" fontId="17" fillId="0" borderId="8" xfId="2" applyNumberFormat="1" applyFont="1" applyBorder="1" applyAlignment="1">
      <alignment horizontal="right"/>
    </xf>
    <xf numFmtId="177" fontId="17" fillId="0" borderId="0" xfId="2" applyNumberFormat="1" applyFont="1" applyAlignment="1">
      <alignment horizontal="right"/>
    </xf>
    <xf numFmtId="177" fontId="17" fillId="0" borderId="0" xfId="3" applyNumberFormat="1" applyFont="1" applyFill="1" applyBorder="1" applyAlignment="1">
      <alignment horizontal="right"/>
    </xf>
    <xf numFmtId="177" fontId="18" fillId="0" borderId="0" xfId="2" applyNumberFormat="1" applyFont="1" applyAlignment="1">
      <alignment horizontal="right"/>
    </xf>
    <xf numFmtId="177" fontId="18" fillId="0" borderId="0" xfId="3" applyNumberFormat="1" applyFont="1" applyFill="1" applyBorder="1" applyAlignment="1">
      <alignment horizontal="right"/>
    </xf>
    <xf numFmtId="177" fontId="17" fillId="0" borderId="0" xfId="1" applyNumberFormat="1" applyFont="1" applyAlignment="1">
      <alignment horizontal="right"/>
    </xf>
    <xf numFmtId="177" fontId="17" fillId="0" borderId="6" xfId="1" applyNumberFormat="1" applyFont="1" applyBorder="1" applyAlignment="1">
      <alignment horizontal="right"/>
    </xf>
    <xf numFmtId="0" fontId="2" fillId="0" borderId="22" xfId="2" applyFont="1" applyBorder="1"/>
    <xf numFmtId="0" fontId="2" fillId="0" borderId="25" xfId="2" applyFont="1" applyBorder="1"/>
    <xf numFmtId="0" fontId="2" fillId="0" borderId="23" xfId="2" applyFont="1" applyBorder="1"/>
    <xf numFmtId="0" fontId="2" fillId="0" borderId="26" xfId="2" applyFont="1" applyBorder="1" applyAlignment="1">
      <alignment horizontal="center" vertical="center" shrinkToFit="1"/>
    </xf>
    <xf numFmtId="0" fontId="2" fillId="0" borderId="22" xfId="2" applyFont="1" applyBorder="1" applyAlignment="1">
      <alignment horizontal="center" vertical="center" shrinkToFit="1"/>
    </xf>
    <xf numFmtId="0" fontId="2" fillId="0" borderId="23" xfId="2" applyFont="1" applyBorder="1" applyAlignment="1">
      <alignment horizontal="center" vertical="center" shrinkToFit="1"/>
    </xf>
    <xf numFmtId="0" fontId="7" fillId="0" borderId="26" xfId="2" applyFont="1" applyBorder="1" applyAlignment="1">
      <alignment horizontal="distributed" vertical="center" wrapText="1" justifyLastLine="1"/>
    </xf>
    <xf numFmtId="0" fontId="7" fillId="0" borderId="22" xfId="2" applyFont="1" applyBorder="1" applyAlignment="1">
      <alignment horizontal="distributed" vertical="center" wrapText="1" justifyLastLine="1"/>
    </xf>
    <xf numFmtId="0" fontId="7" fillId="0" borderId="23" xfId="2" applyFont="1" applyBorder="1" applyAlignment="1">
      <alignment horizontal="distributed" vertical="center" wrapText="1" justifyLastLine="1"/>
    </xf>
    <xf numFmtId="0" fontId="17" fillId="0" borderId="18" xfId="2" applyFont="1" applyBorder="1" applyAlignment="1">
      <alignment horizontal="distributed" vertical="center" wrapText="1" justifyLastLine="1"/>
    </xf>
    <xf numFmtId="0" fontId="17" fillId="0" borderId="19" xfId="2" applyFont="1" applyBorder="1" applyAlignment="1">
      <alignment horizontal="distributed" vertical="center" wrapText="1" justifyLastLine="1"/>
    </xf>
    <xf numFmtId="0" fontId="17" fillId="0" borderId="20" xfId="2" applyFont="1" applyBorder="1" applyAlignment="1">
      <alignment horizontal="distributed" vertical="center" wrapText="1" justifyLastLine="1"/>
    </xf>
    <xf numFmtId="0" fontId="2" fillId="0" borderId="12" xfId="2" applyFont="1" applyBorder="1" applyAlignment="1">
      <alignment horizontal="center" vertical="center" shrinkToFit="1"/>
    </xf>
    <xf numFmtId="0" fontId="2" fillId="0" borderId="9" xfId="2" applyFont="1" applyBorder="1" applyAlignment="1">
      <alignment horizontal="center" vertical="center" shrinkToFit="1"/>
    </xf>
    <xf numFmtId="0" fontId="2" fillId="0" borderId="10" xfId="2" applyFont="1" applyBorder="1" applyAlignment="1">
      <alignment horizontal="center" vertical="center" shrinkToFit="1"/>
    </xf>
    <xf numFmtId="0" fontId="7" fillId="0" borderId="12" xfId="2" applyFont="1" applyBorder="1" applyAlignment="1">
      <alignment horizontal="distributed" vertical="center" wrapText="1" justifyLastLine="1"/>
    </xf>
    <xf numFmtId="0" fontId="7" fillId="0" borderId="9" xfId="2" applyFont="1" applyBorder="1" applyAlignment="1">
      <alignment horizontal="distributed" vertical="center" wrapText="1" justifyLastLine="1"/>
    </xf>
    <xf numFmtId="0" fontId="7" fillId="0" borderId="10" xfId="2" applyFont="1" applyBorder="1" applyAlignment="1">
      <alignment horizontal="distributed" vertical="center" wrapText="1" justifyLastLine="1"/>
    </xf>
    <xf numFmtId="0" fontId="17" fillId="0" borderId="20" xfId="2" applyFont="1" applyBorder="1" applyAlignment="1">
      <alignment horizontal="center" vertical="center"/>
    </xf>
    <xf numFmtId="0" fontId="17" fillId="0" borderId="11" xfId="2" applyFont="1" applyBorder="1" applyAlignment="1">
      <alignment horizontal="center" vertical="center"/>
    </xf>
    <xf numFmtId="0" fontId="17" fillId="0" borderId="9" xfId="2" applyFont="1" applyBorder="1" applyAlignment="1">
      <alignment horizontal="center" vertical="center"/>
    </xf>
    <xf numFmtId="177" fontId="17" fillId="0" borderId="1" xfId="3" applyNumberFormat="1" applyFont="1" applyFill="1" applyBorder="1" applyAlignment="1">
      <alignment horizontal="right"/>
    </xf>
    <xf numFmtId="177" fontId="17" fillId="0" borderId="1" xfId="1" applyNumberFormat="1" applyFont="1" applyBorder="1" applyAlignment="1">
      <alignment horizontal="right"/>
    </xf>
    <xf numFmtId="0" fontId="2" fillId="0" borderId="0" xfId="2" applyFont="1" applyAlignment="1">
      <alignment vertical="center"/>
    </xf>
    <xf numFmtId="0" fontId="7" fillId="0" borderId="0" xfId="2" applyFont="1" applyAlignment="1">
      <alignment horizontal="center" vertical="center"/>
    </xf>
    <xf numFmtId="177" fontId="7" fillId="0" borderId="0" xfId="2" applyNumberFormat="1" applyFont="1" applyAlignment="1">
      <alignment vertical="center"/>
    </xf>
    <xf numFmtId="0" fontId="17" fillId="0" borderId="0" xfId="2" applyFont="1" applyAlignment="1">
      <alignment horizontal="center"/>
    </xf>
    <xf numFmtId="177" fontId="17" fillId="0" borderId="0" xfId="2" applyNumberFormat="1" applyFont="1"/>
    <xf numFmtId="0" fontId="4" fillId="0" borderId="0" xfId="2" quotePrefix="1" applyFont="1" applyAlignment="1">
      <alignment horizontal="left"/>
    </xf>
    <xf numFmtId="0" fontId="7" fillId="0" borderId="1" xfId="2" applyFont="1" applyBorder="1" applyAlignment="1">
      <alignment horizontal="right"/>
    </xf>
    <xf numFmtId="0" fontId="7" fillId="0" borderId="1" xfId="2" applyFont="1" applyBorder="1"/>
    <xf numFmtId="0" fontId="2" fillId="0" borderId="5" xfId="2" applyFont="1" applyBorder="1" applyAlignment="1">
      <alignment horizontal="distributed" vertical="center" justifyLastLine="1"/>
    </xf>
    <xf numFmtId="0" fontId="0" fillId="0" borderId="2" xfId="0" applyBorder="1" applyAlignment="1">
      <alignment horizontal="distributed" vertical="center" justifyLastLine="1"/>
    </xf>
    <xf numFmtId="0" fontId="2" fillId="0" borderId="5" xfId="2" applyFont="1" applyBorder="1" applyAlignment="1">
      <alignment horizontal="distributed" vertical="center" wrapText="1" justifyLastLine="1"/>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7" fillId="0" borderId="5" xfId="2" applyFont="1" applyBorder="1" applyAlignment="1">
      <alignment horizontal="distributed" vertical="center" wrapText="1" justifyLastLine="1"/>
    </xf>
    <xf numFmtId="0" fontId="37" fillId="0" borderId="2" xfId="0" applyFont="1" applyBorder="1" applyAlignment="1">
      <alignment horizontal="distributed" vertical="center" justifyLastLine="1"/>
    </xf>
    <xf numFmtId="0" fontId="37" fillId="0" borderId="3" xfId="0" applyFont="1" applyBorder="1" applyAlignment="1">
      <alignment horizontal="distributed" vertical="center" justifyLastLine="1"/>
    </xf>
    <xf numFmtId="0" fontId="0" fillId="0" borderId="12" xfId="0" applyBorder="1" applyAlignment="1">
      <alignment horizontal="distributed" vertical="center" justifyLastLine="1"/>
    </xf>
    <xf numFmtId="0" fontId="0" fillId="0" borderId="12" xfId="0"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10" xfId="0" applyBorder="1" applyAlignment="1">
      <alignment horizontal="distributed" vertical="center" wrapText="1" justifyLastLine="1"/>
    </xf>
    <xf numFmtId="0" fontId="37" fillId="0" borderId="12" xfId="0" applyFont="1" applyBorder="1" applyAlignment="1">
      <alignment horizontal="distributed" vertical="center" justifyLastLine="1"/>
    </xf>
    <xf numFmtId="0" fontId="37" fillId="0" borderId="9" xfId="0" applyFont="1" applyBorder="1" applyAlignment="1">
      <alignment horizontal="distributed" vertical="center" justifyLastLine="1"/>
    </xf>
    <xf numFmtId="0" fontId="37" fillId="0" borderId="10" xfId="0" applyFont="1" applyBorder="1" applyAlignment="1">
      <alignment horizontal="distributed" vertical="center" justifyLastLine="1"/>
    </xf>
    <xf numFmtId="0" fontId="7" fillId="0" borderId="9" xfId="2" applyFont="1" applyBorder="1" applyAlignment="1">
      <alignment horizontal="center" vertical="center"/>
    </xf>
    <xf numFmtId="0" fontId="7" fillId="0" borderId="12" xfId="2" applyFont="1" applyBorder="1" applyAlignment="1">
      <alignment horizontal="center" vertical="center"/>
    </xf>
    <xf numFmtId="0" fontId="7" fillId="0" borderId="11" xfId="2" applyFont="1" applyBorder="1" applyAlignment="1">
      <alignment horizontal="center" vertical="center"/>
    </xf>
    <xf numFmtId="0" fontId="17" fillId="0" borderId="13" xfId="2" quotePrefix="1" applyFont="1" applyBorder="1" applyAlignment="1">
      <alignment horizontal="left"/>
    </xf>
    <xf numFmtId="0" fontId="17" fillId="0" borderId="14" xfId="2" quotePrefix="1" applyFont="1" applyBorder="1" applyAlignment="1">
      <alignment horizontal="left"/>
    </xf>
    <xf numFmtId="177" fontId="7" fillId="0" borderId="8" xfId="3" applyNumberFormat="1" applyFont="1" applyFill="1" applyBorder="1" applyAlignment="1">
      <alignment horizontal="right"/>
    </xf>
    <xf numFmtId="177" fontId="7" fillId="0" borderId="0" xfId="3" applyNumberFormat="1" applyFont="1" applyFill="1" applyBorder="1" applyAlignment="1">
      <alignment horizontal="right"/>
    </xf>
    <xf numFmtId="49" fontId="17" fillId="0" borderId="0" xfId="2" quotePrefix="1" applyNumberFormat="1" applyFont="1" applyAlignment="1">
      <alignment horizontal="left"/>
    </xf>
    <xf numFmtId="49" fontId="17" fillId="0" borderId="6" xfId="2" quotePrefix="1" applyNumberFormat="1" applyFont="1" applyBorder="1" applyAlignment="1">
      <alignment horizontal="left"/>
    </xf>
    <xf numFmtId="177" fontId="7" fillId="0" borderId="8" xfId="2" applyNumberFormat="1" applyFont="1" applyBorder="1" applyAlignment="1">
      <alignment horizontal="right"/>
    </xf>
    <xf numFmtId="177" fontId="7" fillId="0" borderId="0" xfId="2" applyNumberFormat="1" applyFont="1" applyAlignment="1">
      <alignment horizontal="right"/>
    </xf>
    <xf numFmtId="49" fontId="18" fillId="0" borderId="0" xfId="2" quotePrefix="1" applyNumberFormat="1" applyFont="1" applyAlignment="1">
      <alignment horizontal="left"/>
    </xf>
    <xf numFmtId="49" fontId="18" fillId="0" borderId="6" xfId="2" quotePrefix="1" applyNumberFormat="1" applyFont="1" applyBorder="1" applyAlignment="1">
      <alignment horizontal="left"/>
    </xf>
    <xf numFmtId="177" fontId="14" fillId="0" borderId="0" xfId="2" applyNumberFormat="1" applyFont="1" applyAlignment="1">
      <alignment horizontal="right"/>
    </xf>
    <xf numFmtId="177" fontId="7" fillId="0" borderId="27" xfId="3" applyNumberFormat="1" applyFont="1" applyFill="1" applyBorder="1" applyAlignment="1">
      <alignment horizontal="right"/>
    </xf>
    <xf numFmtId="177" fontId="7" fillId="0" borderId="1" xfId="3" applyNumberFormat="1" applyFont="1" applyFill="1" applyBorder="1" applyAlignment="1">
      <alignment horizontal="right"/>
    </xf>
    <xf numFmtId="177" fontId="7" fillId="0" borderId="1" xfId="2" applyNumberFormat="1" applyFont="1" applyBorder="1" applyAlignment="1">
      <alignment horizontal="right"/>
    </xf>
    <xf numFmtId="0" fontId="29" fillId="0" borderId="0" xfId="2" applyFont="1"/>
    <xf numFmtId="0" fontId="29" fillId="0" borderId="0" xfId="2" quotePrefix="1" applyFont="1" applyAlignment="1">
      <alignment horizontal="left"/>
    </xf>
    <xf numFmtId="0" fontId="39" fillId="0" borderId="0" xfId="2" applyFont="1" applyAlignment="1">
      <alignment horizontal="right"/>
    </xf>
    <xf numFmtId="0" fontId="39" fillId="0" borderId="0" xfId="2" applyFont="1" applyAlignment="1">
      <alignment horizontal="left"/>
    </xf>
    <xf numFmtId="0" fontId="8" fillId="0" borderId="1" xfId="2" applyFont="1" applyBorder="1"/>
    <xf numFmtId="0" fontId="2" fillId="0" borderId="1" xfId="2" applyFont="1" applyBorder="1"/>
    <xf numFmtId="0" fontId="7" fillId="0" borderId="9" xfId="2" applyFont="1" applyBorder="1" applyAlignment="1">
      <alignment vertical="center"/>
    </xf>
    <xf numFmtId="0" fontId="7" fillId="0" borderId="17" xfId="2" applyFont="1" applyBorder="1" applyAlignment="1">
      <alignment vertical="center"/>
    </xf>
    <xf numFmtId="0" fontId="26" fillId="0" borderId="12" xfId="2" applyFont="1" applyBorder="1" applyAlignment="1">
      <alignment horizontal="distributed" vertical="center" wrapText="1"/>
    </xf>
    <xf numFmtId="0" fontId="26" fillId="0" borderId="11" xfId="2" applyFont="1" applyBorder="1" applyAlignment="1">
      <alignment horizontal="distributed" vertical="center" wrapText="1"/>
    </xf>
    <xf numFmtId="0" fontId="26" fillId="0" borderId="9" xfId="2" applyFont="1" applyBorder="1" applyAlignment="1">
      <alignment horizontal="distributed" vertical="center" wrapText="1"/>
    </xf>
    <xf numFmtId="0" fontId="26" fillId="0" borderId="21" xfId="2" applyFont="1" applyBorder="1" applyAlignment="1">
      <alignment horizontal="distributed" vertical="center" wrapText="1"/>
    </xf>
    <xf numFmtId="176" fontId="17" fillId="0" borderId="0" xfId="5" applyNumberFormat="1" applyFont="1" applyBorder="1" applyAlignment="1">
      <alignment horizontal="right"/>
    </xf>
    <xf numFmtId="176" fontId="18" fillId="0" borderId="8" xfId="2" applyNumberFormat="1" applyFont="1" applyBorder="1" applyAlignment="1">
      <alignment horizontal="right"/>
    </xf>
    <xf numFmtId="176" fontId="18" fillId="0" borderId="0" xfId="5" applyNumberFormat="1" applyFont="1" applyBorder="1" applyAlignment="1">
      <alignment horizontal="right"/>
    </xf>
    <xf numFmtId="0" fontId="1" fillId="0" borderId="0" xfId="2" applyAlignment="1">
      <alignment horizontal="right"/>
    </xf>
    <xf numFmtId="178" fontId="17" fillId="0" borderId="8" xfId="2" applyNumberFormat="1" applyFont="1" applyBorder="1" applyAlignment="1">
      <alignment horizontal="right"/>
    </xf>
    <xf numFmtId="178" fontId="17" fillId="0" borderId="0" xfId="5" applyNumberFormat="1" applyFont="1" applyBorder="1" applyAlignment="1">
      <alignment horizontal="right"/>
    </xf>
    <xf numFmtId="178" fontId="17" fillId="0" borderId="8" xfId="5" applyNumberFormat="1" applyFont="1" applyBorder="1" applyAlignment="1">
      <alignment horizontal="right"/>
    </xf>
    <xf numFmtId="0" fontId="7" fillId="0" borderId="24" xfId="2" applyFont="1" applyBorder="1" applyAlignment="1">
      <alignment vertical="center"/>
    </xf>
    <xf numFmtId="0" fontId="7" fillId="0" borderId="25" xfId="2" applyFont="1" applyBorder="1" applyAlignment="1">
      <alignment vertical="center"/>
    </xf>
    <xf numFmtId="0" fontId="7" fillId="0" borderId="22" xfId="2" applyFont="1" applyBorder="1" applyAlignment="1">
      <alignment vertical="center"/>
    </xf>
    <xf numFmtId="0" fontId="7" fillId="0" borderId="23" xfId="2" applyFont="1" applyBorder="1" applyAlignment="1">
      <alignment vertical="center"/>
    </xf>
    <xf numFmtId="0" fontId="17" fillId="0" borderId="26" xfId="2" applyFont="1" applyBorder="1" applyAlignment="1">
      <alignment horizontal="distributed" vertical="center" justifyLastLine="1"/>
    </xf>
    <xf numFmtId="0" fontId="17" fillId="0" borderId="22" xfId="2" applyFont="1" applyBorder="1" applyAlignment="1">
      <alignment horizontal="distributed" vertical="center" justifyLastLine="1"/>
    </xf>
    <xf numFmtId="0" fontId="17" fillId="0" borderId="23" xfId="2" applyFont="1" applyBorder="1" applyAlignment="1">
      <alignment horizontal="distributed" vertical="center" justifyLastLine="1"/>
    </xf>
    <xf numFmtId="0" fontId="17" fillId="0" borderId="18" xfId="2" applyFont="1" applyBorder="1" applyAlignment="1">
      <alignment horizontal="distributed" vertical="center" justifyLastLine="1" shrinkToFit="1"/>
    </xf>
    <xf numFmtId="0" fontId="17" fillId="0" borderId="19" xfId="2" applyFont="1" applyBorder="1" applyAlignment="1">
      <alignment horizontal="distributed" vertical="center" justifyLastLine="1" shrinkToFit="1"/>
    </xf>
    <xf numFmtId="0" fontId="17" fillId="0" borderId="20" xfId="2" applyFont="1" applyBorder="1" applyAlignment="1">
      <alignment horizontal="distributed" vertical="center" justifyLastLine="1" shrinkToFit="1"/>
    </xf>
    <xf numFmtId="0" fontId="17" fillId="0" borderId="12" xfId="2" applyFont="1" applyBorder="1" applyAlignment="1">
      <alignment horizontal="distributed" vertical="center" justifyLastLine="1"/>
    </xf>
    <xf numFmtId="0" fontId="17" fillId="0" borderId="9" xfId="2" applyFont="1" applyBorder="1" applyAlignment="1">
      <alignment horizontal="distributed" vertical="center" justifyLastLine="1"/>
    </xf>
    <xf numFmtId="0" fontId="17" fillId="0" borderId="10" xfId="2" applyFont="1" applyBorder="1" applyAlignment="1">
      <alignment horizontal="distributed" vertical="center" justifyLastLine="1"/>
    </xf>
    <xf numFmtId="176" fontId="17" fillId="0" borderId="6" xfId="2" applyNumberFormat="1" applyFont="1" applyBorder="1" applyAlignment="1">
      <alignment horizontal="right"/>
    </xf>
    <xf numFmtId="0" fontId="18" fillId="0" borderId="0" xfId="2" applyFont="1" applyAlignment="1">
      <alignment horizontal="right"/>
    </xf>
    <xf numFmtId="176" fontId="17" fillId="0" borderId="8" xfId="5" applyNumberFormat="1" applyFont="1" applyBorder="1" applyAlignment="1">
      <alignment horizontal="right"/>
    </xf>
    <xf numFmtId="176" fontId="17" fillId="0" borderId="27" xfId="5" applyNumberFormat="1" applyFont="1" applyBorder="1" applyAlignment="1">
      <alignment horizontal="right"/>
    </xf>
    <xf numFmtId="176" fontId="17" fillId="0" borderId="1" xfId="5" applyNumberFormat="1" applyFont="1" applyBorder="1" applyAlignment="1">
      <alignment horizontal="right"/>
    </xf>
    <xf numFmtId="0" fontId="2" fillId="0" borderId="1" xfId="2" applyFont="1" applyBorder="1" applyAlignment="1">
      <alignment horizontal="right"/>
    </xf>
    <xf numFmtId="0" fontId="17" fillId="0" borderId="5" xfId="2" applyFont="1" applyBorder="1" applyAlignment="1">
      <alignment horizontal="distributed" vertical="center" justifyLastLine="1"/>
    </xf>
    <xf numFmtId="0" fontId="17" fillId="0" borderId="2" xfId="2" applyFont="1" applyBorder="1" applyAlignment="1">
      <alignment horizontal="distributed" vertical="center" justifyLastLine="1"/>
    </xf>
    <xf numFmtId="0" fontId="17" fillId="0" borderId="3" xfId="2" applyFont="1" applyBorder="1" applyAlignment="1">
      <alignment horizontal="distributed" vertical="center" justifyLastLine="1"/>
    </xf>
    <xf numFmtId="0" fontId="20" fillId="0" borderId="5" xfId="2" applyFont="1" applyBorder="1" applyAlignment="1">
      <alignment horizontal="distributed" vertical="center" justifyLastLine="1" shrinkToFit="1"/>
    </xf>
    <xf numFmtId="0" fontId="20" fillId="0" borderId="2" xfId="2" applyFont="1" applyBorder="1" applyAlignment="1">
      <alignment horizontal="distributed" vertical="center" justifyLastLine="1" shrinkToFit="1"/>
    </xf>
    <xf numFmtId="0" fontId="20" fillId="0" borderId="3" xfId="2" applyFont="1" applyBorder="1" applyAlignment="1">
      <alignment horizontal="distributed" vertical="center" justifyLastLine="1" shrinkToFit="1"/>
    </xf>
    <xf numFmtId="0" fontId="20" fillId="0" borderId="12" xfId="2" applyFont="1" applyBorder="1" applyAlignment="1">
      <alignment horizontal="distributed" vertical="center" justifyLastLine="1" shrinkToFit="1"/>
    </xf>
    <xf numFmtId="0" fontId="20" fillId="0" borderId="9" xfId="2" applyFont="1" applyBorder="1" applyAlignment="1">
      <alignment horizontal="distributed" vertical="center" justifyLastLine="1" shrinkToFit="1"/>
    </xf>
    <xf numFmtId="0" fontId="20" fillId="0" borderId="10" xfId="2" applyFont="1" applyBorder="1" applyAlignment="1">
      <alignment horizontal="distributed" vertical="center" justifyLastLine="1" shrinkToFit="1"/>
    </xf>
    <xf numFmtId="0" fontId="26" fillId="0" borderId="18" xfId="2" applyFont="1" applyBorder="1" applyAlignment="1">
      <alignment horizontal="distributed" vertical="center" wrapText="1"/>
    </xf>
    <xf numFmtId="178" fontId="17" fillId="0" borderId="27" xfId="5" applyNumberFormat="1" applyFont="1" applyBorder="1" applyAlignment="1">
      <alignment horizontal="right"/>
    </xf>
    <xf numFmtId="178" fontId="17" fillId="0" borderId="1" xfId="5" applyNumberFormat="1" applyFont="1" applyBorder="1" applyAlignment="1">
      <alignment horizontal="right"/>
    </xf>
    <xf numFmtId="0" fontId="42" fillId="0" borderId="0" xfId="2" applyFont="1"/>
    <xf numFmtId="0" fontId="12" fillId="2" borderId="0" xfId="6" applyFont="1" applyFill="1"/>
    <xf numFmtId="0" fontId="1" fillId="2" borderId="0" xfId="6" applyFill="1"/>
    <xf numFmtId="0" fontId="12" fillId="2" borderId="0" xfId="6" applyFont="1" applyFill="1" applyAlignment="1">
      <alignment horizontal="right"/>
    </xf>
    <xf numFmtId="0" fontId="12" fillId="2" borderId="0" xfId="6" applyFont="1" applyFill="1" applyAlignment="1">
      <alignment horizontal="left"/>
    </xf>
    <xf numFmtId="0" fontId="17" fillId="2" borderId="0" xfId="6" applyFont="1" applyFill="1"/>
    <xf numFmtId="0" fontId="17" fillId="2" borderId="0" xfId="6" applyFont="1" applyFill="1" applyAlignment="1">
      <alignment horizontal="right"/>
    </xf>
    <xf numFmtId="0" fontId="17" fillId="2" borderId="2" xfId="6" applyFont="1" applyFill="1" applyBorder="1" applyAlignment="1">
      <alignment horizontal="center" vertical="center"/>
    </xf>
    <xf numFmtId="0" fontId="17" fillId="2" borderId="3" xfId="6" applyFont="1" applyFill="1" applyBorder="1" applyAlignment="1">
      <alignment horizontal="center" vertical="center"/>
    </xf>
    <xf numFmtId="0" fontId="17" fillId="2" borderId="4" xfId="6" applyFont="1" applyFill="1" applyBorder="1" applyAlignment="1">
      <alignment horizontal="center" vertical="center"/>
    </xf>
    <xf numFmtId="0" fontId="17" fillId="2" borderId="28" xfId="6" applyFont="1" applyFill="1" applyBorder="1" applyAlignment="1">
      <alignment horizontal="center" vertical="center"/>
    </xf>
    <xf numFmtId="0" fontId="17" fillId="2" borderId="17" xfId="6" applyFont="1" applyFill="1" applyBorder="1" applyAlignment="1">
      <alignment horizontal="center" vertical="center"/>
    </xf>
    <xf numFmtId="0" fontId="17" fillId="2" borderId="29" xfId="6" applyFont="1" applyFill="1" applyBorder="1" applyAlignment="1">
      <alignment horizontal="center" vertical="center"/>
    </xf>
    <xf numFmtId="0" fontId="17" fillId="2" borderId="31" xfId="6" applyFont="1" applyFill="1" applyBorder="1" applyAlignment="1">
      <alignment horizontal="center" vertical="center"/>
    </xf>
    <xf numFmtId="0" fontId="17" fillId="2" borderId="32" xfId="6" applyFont="1" applyFill="1" applyBorder="1" applyAlignment="1">
      <alignment horizontal="center" vertical="center"/>
    </xf>
    <xf numFmtId="0" fontId="17" fillId="2" borderId="5" xfId="6" applyFont="1" applyFill="1" applyBorder="1" applyAlignment="1">
      <alignment horizontal="center" vertical="center"/>
    </xf>
    <xf numFmtId="0" fontId="17" fillId="2" borderId="0" xfId="6" applyFont="1" applyFill="1" applyAlignment="1">
      <alignment horizontal="distributed" vertical="center"/>
    </xf>
    <xf numFmtId="0" fontId="17" fillId="2" borderId="0" xfId="6" applyFont="1" applyFill="1" applyAlignment="1">
      <alignment horizontal="center" vertical="center"/>
    </xf>
    <xf numFmtId="0" fontId="17" fillId="2" borderId="6" xfId="6" applyFont="1" applyFill="1" applyBorder="1" applyAlignment="1">
      <alignment horizontal="center" vertical="center"/>
    </xf>
    <xf numFmtId="0" fontId="17" fillId="2" borderId="7" xfId="6" applyFont="1" applyFill="1" applyBorder="1" applyAlignment="1">
      <alignment horizontal="center" vertical="center"/>
    </xf>
    <xf numFmtId="0" fontId="17" fillId="2" borderId="30" xfId="6" applyFont="1" applyFill="1" applyBorder="1" applyAlignment="1">
      <alignment horizontal="distributed" vertical="center" justifyLastLine="1"/>
    </xf>
    <xf numFmtId="0" fontId="17" fillId="2" borderId="13" xfId="6" applyFont="1" applyFill="1" applyBorder="1" applyAlignment="1">
      <alignment horizontal="distributed" vertical="center" justifyLastLine="1"/>
    </xf>
    <xf numFmtId="0" fontId="17" fillId="2" borderId="13" xfId="6" applyFont="1" applyFill="1" applyBorder="1" applyAlignment="1">
      <alignment horizontal="distributed" vertical="center" justifyLastLine="1"/>
    </xf>
    <xf numFmtId="0" fontId="17" fillId="2" borderId="20" xfId="6" applyFont="1" applyFill="1" applyBorder="1" applyAlignment="1">
      <alignment horizontal="distributed" vertical="center" justifyLastLine="1"/>
    </xf>
    <xf numFmtId="0" fontId="17" fillId="2" borderId="30" xfId="6" applyFont="1" applyFill="1" applyBorder="1" applyAlignment="1">
      <alignment horizontal="distributed" vertical="center" justifyLastLine="1"/>
    </xf>
    <xf numFmtId="0" fontId="17" fillId="2" borderId="15" xfId="6" applyFont="1" applyFill="1" applyBorder="1" applyAlignment="1">
      <alignment horizontal="distributed" vertical="center" justifyLastLine="1"/>
    </xf>
    <xf numFmtId="0" fontId="17" fillId="2" borderId="33" xfId="6" applyFont="1" applyFill="1" applyBorder="1" applyAlignment="1">
      <alignment horizontal="distributed" vertical="center" justifyLastLine="1"/>
    </xf>
    <xf numFmtId="0" fontId="17" fillId="2" borderId="34" xfId="6" applyFont="1" applyFill="1" applyBorder="1" applyAlignment="1">
      <alignment horizontal="distributed" vertical="center" justifyLastLine="1"/>
    </xf>
    <xf numFmtId="0" fontId="17" fillId="2" borderId="8" xfId="6" applyFont="1" applyFill="1" applyBorder="1" applyAlignment="1">
      <alignment horizontal="center" vertical="center"/>
    </xf>
    <xf numFmtId="0" fontId="17" fillId="2" borderId="9" xfId="6" applyFont="1" applyFill="1" applyBorder="1" applyAlignment="1">
      <alignment horizontal="center" vertical="center"/>
    </xf>
    <xf numFmtId="0" fontId="17" fillId="2" borderId="10" xfId="6" applyFont="1" applyFill="1" applyBorder="1" applyAlignment="1">
      <alignment horizontal="center" vertical="center"/>
    </xf>
    <xf numFmtId="0" fontId="17" fillId="2" borderId="11" xfId="6" applyFont="1" applyFill="1" applyBorder="1" applyAlignment="1">
      <alignment horizontal="center" vertical="center"/>
    </xf>
    <xf numFmtId="0" fontId="17" fillId="2" borderId="11" xfId="6" applyFont="1" applyFill="1" applyBorder="1" applyAlignment="1">
      <alignment horizontal="distributed" vertical="center" justifyLastLine="1"/>
    </xf>
    <xf numFmtId="0" fontId="17" fillId="2" borderId="9" xfId="6" applyFont="1" applyFill="1" applyBorder="1" applyAlignment="1">
      <alignment horizontal="distributed" vertical="center" justifyLastLine="1"/>
    </xf>
    <xf numFmtId="0" fontId="17" fillId="2" borderId="21" xfId="6" applyFont="1" applyFill="1" applyBorder="1" applyAlignment="1">
      <alignment horizontal="distributed" vertical="center" justifyLastLine="1"/>
    </xf>
    <xf numFmtId="0" fontId="17" fillId="2" borderId="18" xfId="6" applyFont="1" applyFill="1" applyBorder="1" applyAlignment="1">
      <alignment horizontal="distributed" vertical="center" justifyLastLine="1"/>
    </xf>
    <xf numFmtId="0" fontId="17" fillId="2" borderId="11" xfId="6" applyFont="1" applyFill="1" applyBorder="1" applyAlignment="1">
      <alignment horizontal="distributed" vertical="center" justifyLastLine="1"/>
    </xf>
    <xf numFmtId="0" fontId="17" fillId="2" borderId="12" xfId="6" applyFont="1" applyFill="1" applyBorder="1" applyAlignment="1">
      <alignment horizontal="distributed" vertical="center" justifyLastLine="1"/>
    </xf>
    <xf numFmtId="0" fontId="17" fillId="2" borderId="35" xfId="6" applyFont="1" applyFill="1" applyBorder="1" applyAlignment="1">
      <alignment horizontal="distributed" vertical="center" justifyLastLine="1"/>
    </xf>
    <xf numFmtId="0" fontId="17" fillId="2" borderId="36" xfId="6" applyFont="1" applyFill="1" applyBorder="1" applyAlignment="1">
      <alignment horizontal="distributed" vertical="center" justifyLastLine="1"/>
    </xf>
    <xf numFmtId="0" fontId="17" fillId="2" borderId="12" xfId="6" applyFont="1" applyFill="1" applyBorder="1" applyAlignment="1">
      <alignment horizontal="center" vertical="center"/>
    </xf>
    <xf numFmtId="0" fontId="17" fillId="2" borderId="0" xfId="6" applyFont="1" applyFill="1" applyAlignment="1">
      <alignment horizontal="center"/>
    </xf>
    <xf numFmtId="0" fontId="17" fillId="2" borderId="6" xfId="6" applyFont="1" applyFill="1" applyBorder="1" applyAlignment="1">
      <alignment horizontal="center"/>
    </xf>
    <xf numFmtId="0" fontId="17" fillId="2" borderId="8" xfId="6" applyFont="1" applyFill="1" applyBorder="1" applyAlignment="1">
      <alignment horizontal="left"/>
    </xf>
    <xf numFmtId="0" fontId="17" fillId="2" borderId="0" xfId="6" applyFont="1" applyFill="1" applyAlignment="1">
      <alignment horizontal="left"/>
    </xf>
    <xf numFmtId="49" fontId="17" fillId="2" borderId="0" xfId="6" applyNumberFormat="1" applyFont="1" applyFill="1" applyAlignment="1">
      <alignment horizontal="center"/>
    </xf>
    <xf numFmtId="49" fontId="17" fillId="2" borderId="6" xfId="6" applyNumberFormat="1" applyFont="1" applyFill="1" applyBorder="1" applyAlignment="1">
      <alignment horizontal="center"/>
    </xf>
    <xf numFmtId="49" fontId="17" fillId="2" borderId="8" xfId="6" applyNumberFormat="1" applyFont="1" applyFill="1" applyBorder="1" applyAlignment="1">
      <alignment horizontal="left"/>
    </xf>
    <xf numFmtId="49" fontId="0" fillId="0" borderId="0" xfId="0" applyNumberFormat="1" applyAlignment="1">
      <alignment horizontal="left"/>
    </xf>
    <xf numFmtId="0" fontId="17" fillId="2" borderId="6" xfId="6" applyFont="1" applyFill="1" applyBorder="1"/>
    <xf numFmtId="49" fontId="18" fillId="2" borderId="1" xfId="6" applyNumberFormat="1" applyFont="1" applyFill="1" applyBorder="1" applyAlignment="1">
      <alignment horizontal="center"/>
    </xf>
    <xf numFmtId="49" fontId="18" fillId="2" borderId="16" xfId="6" applyNumberFormat="1" applyFont="1" applyFill="1" applyBorder="1" applyAlignment="1">
      <alignment horizontal="center"/>
    </xf>
    <xf numFmtId="0" fontId="18" fillId="2" borderId="1" xfId="6" applyFont="1" applyFill="1" applyBorder="1"/>
    <xf numFmtId="0" fontId="14" fillId="2" borderId="1" xfId="6" applyFont="1" applyFill="1" applyBorder="1"/>
    <xf numFmtId="0" fontId="14" fillId="2" borderId="1" xfId="6" applyFont="1" applyFill="1" applyBorder="1" applyAlignment="1">
      <alignment horizontal="right"/>
    </xf>
    <xf numFmtId="0" fontId="14" fillId="2" borderId="16" xfId="6" applyFont="1" applyFill="1" applyBorder="1"/>
    <xf numFmtId="49" fontId="18" fillId="2" borderId="27" xfId="6" applyNumberFormat="1" applyFont="1" applyFill="1" applyBorder="1" applyAlignment="1">
      <alignment horizontal="left"/>
    </xf>
    <xf numFmtId="49" fontId="0" fillId="0" borderId="1" xfId="0" applyNumberFormat="1" applyBorder="1" applyAlignment="1">
      <alignment horizontal="left"/>
    </xf>
    <xf numFmtId="0" fontId="18" fillId="2" borderId="0" xfId="6" applyFont="1" applyFill="1"/>
    <xf numFmtId="0" fontId="17" fillId="2" borderId="0" xfId="6" applyFont="1" applyFill="1" applyAlignment="1">
      <alignment vertical="center"/>
    </xf>
    <xf numFmtId="0" fontId="1" fillId="2" borderId="0" xfId="6" applyFill="1" applyAlignment="1">
      <alignment vertical="center"/>
    </xf>
    <xf numFmtId="0" fontId="20" fillId="2" borderId="0" xfId="6" applyFont="1" applyFill="1" applyAlignment="1">
      <alignment vertical="center"/>
    </xf>
    <xf numFmtId="0" fontId="12" fillId="0" borderId="0" xfId="7" applyFont="1" applyAlignment="1">
      <alignment horizontal="centerContinuous"/>
    </xf>
    <xf numFmtId="0" fontId="1" fillId="0" borderId="0" xfId="7" applyAlignment="1">
      <alignment horizontal="centerContinuous"/>
    </xf>
    <xf numFmtId="0" fontId="12" fillId="0" borderId="0" xfId="7" applyFont="1" applyAlignment="1">
      <alignment horizontal="right"/>
    </xf>
    <xf numFmtId="0" fontId="12" fillId="0" borderId="0" xfId="7" applyFont="1" applyAlignment="1">
      <alignment horizontal="left"/>
    </xf>
    <xf numFmtId="0" fontId="1" fillId="0" borderId="0" xfId="7" applyAlignment="1">
      <alignment horizontal="left"/>
    </xf>
    <xf numFmtId="0" fontId="43" fillId="0" borderId="0" xfId="7" applyFont="1" applyAlignment="1">
      <alignment horizontal="left" vertical="center"/>
    </xf>
    <xf numFmtId="0" fontId="1" fillId="0" borderId="0" xfId="7"/>
    <xf numFmtId="0" fontId="1" fillId="0" borderId="1" xfId="7" applyBorder="1"/>
    <xf numFmtId="0" fontId="17" fillId="0" borderId="1" xfId="7" applyFont="1" applyBorder="1"/>
    <xf numFmtId="0" fontId="17" fillId="0" borderId="1" xfId="7" applyFont="1" applyBorder="1" applyAlignment="1">
      <alignment horizontal="right"/>
    </xf>
    <xf numFmtId="0" fontId="17" fillId="0" borderId="12" xfId="7" applyFont="1" applyBorder="1" applyAlignment="1">
      <alignment horizontal="centerContinuous" vertical="center"/>
    </xf>
    <xf numFmtId="0" fontId="17" fillId="0" borderId="9" xfId="7" applyFont="1" applyBorder="1" applyAlignment="1">
      <alignment horizontal="centerContinuous" vertical="center"/>
    </xf>
    <xf numFmtId="0" fontId="17" fillId="0" borderId="29" xfId="7" applyFont="1" applyBorder="1" applyAlignment="1">
      <alignment horizontal="centerContinuous" vertical="center"/>
    </xf>
    <xf numFmtId="0" fontId="17" fillId="0" borderId="4" xfId="7" applyFont="1" applyBorder="1" applyAlignment="1">
      <alignment horizontal="center" vertical="center"/>
    </xf>
    <xf numFmtId="0" fontId="17" fillId="0" borderId="5" xfId="7" applyFont="1" applyBorder="1" applyAlignment="1">
      <alignment horizontal="distributed" vertical="center" justifyLastLine="1"/>
    </xf>
    <xf numFmtId="0" fontId="17" fillId="0" borderId="2" xfId="7" applyFont="1" applyBorder="1" applyAlignment="1">
      <alignment horizontal="distributed" vertical="center" justifyLastLine="1"/>
    </xf>
    <xf numFmtId="0" fontId="17" fillId="0" borderId="0" xfId="7" applyFont="1" applyAlignment="1">
      <alignment vertical="center"/>
    </xf>
    <xf numFmtId="0" fontId="1" fillId="0" borderId="0" xfId="7" applyAlignment="1">
      <alignment vertical="center"/>
    </xf>
    <xf numFmtId="0" fontId="17" fillId="0" borderId="30" xfId="7" applyFont="1" applyBorder="1" applyAlignment="1">
      <alignment horizontal="center" vertical="center"/>
    </xf>
    <xf numFmtId="0" fontId="17" fillId="0" borderId="7" xfId="7" applyFont="1" applyBorder="1" applyAlignment="1">
      <alignment horizontal="center" vertical="center"/>
    </xf>
    <xf numFmtId="0" fontId="20" fillId="0" borderId="8" xfId="7" applyFont="1" applyBorder="1" applyAlignment="1">
      <alignment horizontal="center" vertical="center"/>
    </xf>
    <xf numFmtId="0" fontId="20" fillId="0" borderId="8" xfId="7" applyFont="1" applyBorder="1" applyAlignment="1">
      <alignment vertical="center"/>
    </xf>
    <xf numFmtId="0" fontId="17" fillId="0" borderId="8" xfId="7" applyFont="1" applyBorder="1" applyAlignment="1">
      <alignment horizontal="distributed" vertical="center" justifyLastLine="1"/>
    </xf>
    <xf numFmtId="0" fontId="17" fillId="0" borderId="0" xfId="7" applyFont="1" applyAlignment="1">
      <alignment horizontal="distributed" vertical="center" justifyLastLine="1"/>
    </xf>
    <xf numFmtId="0" fontId="17" fillId="0" borderId="12" xfId="7" applyFont="1" applyBorder="1" applyAlignment="1">
      <alignment horizontal="center" vertical="center"/>
    </xf>
    <xf numFmtId="0" fontId="17" fillId="0" borderId="11" xfId="7" applyFont="1" applyBorder="1" applyAlignment="1">
      <alignment horizontal="center" vertical="center"/>
    </xf>
    <xf numFmtId="0" fontId="17" fillId="0" borderId="11" xfId="7" applyFont="1" applyBorder="1" applyAlignment="1">
      <alignment horizontal="center" vertical="center"/>
    </xf>
    <xf numFmtId="0" fontId="20" fillId="0" borderId="12" xfId="7" applyFont="1" applyBorder="1" applyAlignment="1">
      <alignment horizontal="center" vertical="center"/>
    </xf>
    <xf numFmtId="0" fontId="17" fillId="0" borderId="12" xfId="7" applyFont="1" applyBorder="1" applyAlignment="1">
      <alignment horizontal="distributed" vertical="center" justifyLastLine="1"/>
    </xf>
    <xf numFmtId="0" fontId="17" fillId="0" borderId="9" xfId="7" applyFont="1" applyBorder="1" applyAlignment="1">
      <alignment horizontal="distributed" vertical="center" justifyLastLine="1"/>
    </xf>
    <xf numFmtId="177" fontId="17" fillId="0" borderId="8" xfId="7" applyNumberFormat="1" applyFont="1" applyBorder="1" applyAlignment="1">
      <alignment horizontal="right"/>
    </xf>
    <xf numFmtId="177" fontId="17" fillId="0" borderId="0" xfId="7" applyNumberFormat="1" applyFont="1" applyAlignment="1">
      <alignment horizontal="right"/>
    </xf>
    <xf numFmtId="2" fontId="17" fillId="0" borderId="0" xfId="7" applyNumberFormat="1" applyFont="1" applyAlignment="1">
      <alignment horizontal="right"/>
    </xf>
    <xf numFmtId="176" fontId="17" fillId="0" borderId="0" xfId="7" applyNumberFormat="1" applyFont="1" applyAlignment="1">
      <alignment horizontal="right"/>
    </xf>
    <xf numFmtId="0" fontId="17" fillId="0" borderId="8" xfId="7" applyFont="1" applyBorder="1" applyAlignment="1">
      <alignment horizontal="left"/>
    </xf>
    <xf numFmtId="0" fontId="17" fillId="0" borderId="0" xfId="7" quotePrefix="1" applyFont="1" applyAlignment="1">
      <alignment horizontal="left"/>
    </xf>
    <xf numFmtId="0" fontId="17" fillId="0" borderId="0" xfId="7" applyFont="1"/>
    <xf numFmtId="49" fontId="17" fillId="0" borderId="8" xfId="7" applyNumberFormat="1" applyFont="1" applyBorder="1" applyAlignment="1">
      <alignment horizontal="left"/>
    </xf>
    <xf numFmtId="177" fontId="17" fillId="0" borderId="8" xfId="7" applyNumberFormat="1" applyFont="1" applyBorder="1"/>
    <xf numFmtId="177" fontId="17" fillId="0" borderId="0" xfId="7" applyNumberFormat="1" applyFont="1"/>
    <xf numFmtId="2" fontId="17" fillId="0" borderId="0" xfId="7" applyNumberFormat="1" applyFont="1"/>
    <xf numFmtId="176" fontId="17" fillId="0" borderId="0" xfId="7" applyNumberFormat="1" applyFont="1"/>
    <xf numFmtId="177" fontId="18" fillId="0" borderId="8" xfId="7" applyNumberFormat="1" applyFont="1" applyBorder="1"/>
    <xf numFmtId="177" fontId="18" fillId="0" borderId="0" xfId="7" applyNumberFormat="1" applyFont="1"/>
    <xf numFmtId="2" fontId="18" fillId="0" borderId="0" xfId="7" applyNumberFormat="1" applyFont="1"/>
    <xf numFmtId="176" fontId="18" fillId="0" borderId="0" xfId="7" applyNumberFormat="1" applyFont="1"/>
    <xf numFmtId="0" fontId="18" fillId="0" borderId="8" xfId="7" applyFont="1" applyBorder="1" applyAlignment="1">
      <alignment horizontal="left"/>
    </xf>
    <xf numFmtId="0" fontId="18" fillId="0" borderId="0" xfId="7" applyFont="1"/>
    <xf numFmtId="0" fontId="16" fillId="0" borderId="0" xfId="7" applyFont="1"/>
    <xf numFmtId="0" fontId="17" fillId="0" borderId="0" xfId="7" quotePrefix="1" applyFont="1"/>
    <xf numFmtId="0" fontId="17" fillId="0" borderId="8" xfId="7" applyFont="1" applyBorder="1" applyAlignment="1">
      <alignment horizontal="right"/>
    </xf>
    <xf numFmtId="0" fontId="17" fillId="0" borderId="0" xfId="7" quotePrefix="1" applyFont="1" applyAlignment="1">
      <alignment horizontal="right"/>
    </xf>
    <xf numFmtId="49" fontId="17" fillId="0" borderId="0" xfId="7" applyNumberFormat="1" applyFont="1"/>
    <xf numFmtId="0" fontId="17" fillId="0" borderId="0" xfId="7" applyFont="1" applyAlignment="1">
      <alignment horizontal="right"/>
    </xf>
    <xf numFmtId="0" fontId="17" fillId="0" borderId="0" xfId="7" applyFont="1" applyAlignment="1">
      <alignment horizontal="left"/>
    </xf>
    <xf numFmtId="176" fontId="17" fillId="0" borderId="6" xfId="7" applyNumberFormat="1" applyFont="1" applyBorder="1"/>
    <xf numFmtId="49" fontId="17" fillId="0" borderId="0" xfId="7" applyNumberFormat="1" applyFont="1" applyAlignment="1">
      <alignment horizontal="left"/>
    </xf>
    <xf numFmtId="49" fontId="17" fillId="0" borderId="1" xfId="7" applyNumberFormat="1" applyFont="1" applyBorder="1" applyAlignment="1">
      <alignment horizontal="left"/>
    </xf>
    <xf numFmtId="177" fontId="17" fillId="0" borderId="27" xfId="7" applyNumberFormat="1" applyFont="1" applyBorder="1"/>
    <xf numFmtId="177" fontId="17" fillId="0" borderId="1" xfId="7" applyNumberFormat="1" applyFont="1" applyBorder="1"/>
    <xf numFmtId="2" fontId="17" fillId="0" borderId="1" xfId="7" applyNumberFormat="1" applyFont="1" applyBorder="1"/>
    <xf numFmtId="176" fontId="17" fillId="0" borderId="1" xfId="7" applyNumberFormat="1" applyFont="1" applyBorder="1" applyAlignment="1">
      <alignment horizontal="right"/>
    </xf>
    <xf numFmtId="176" fontId="17" fillId="0" borderId="16" xfId="7" applyNumberFormat="1" applyFont="1" applyBorder="1"/>
    <xf numFmtId="0" fontId="17" fillId="0" borderId="27" xfId="7" applyFont="1" applyBorder="1" applyAlignment="1">
      <alignment horizontal="right"/>
    </xf>
    <xf numFmtId="0" fontId="17" fillId="0" borderId="1" xfId="7" quotePrefix="1" applyFont="1" applyBorder="1" applyAlignment="1">
      <alignment horizontal="left"/>
    </xf>
    <xf numFmtId="177" fontId="17" fillId="0" borderId="0" xfId="7" applyNumberFormat="1" applyFont="1" applyAlignment="1">
      <alignment vertical="center"/>
    </xf>
    <xf numFmtId="49" fontId="17" fillId="0" borderId="0" xfId="7" applyNumberFormat="1" applyFont="1" applyAlignment="1">
      <alignment horizontal="left" vertical="center"/>
    </xf>
    <xf numFmtId="2" fontId="17" fillId="0" borderId="0" xfId="7" applyNumberFormat="1" applyFont="1" applyAlignment="1">
      <alignment vertical="center"/>
    </xf>
    <xf numFmtId="176" fontId="17" fillId="0" borderId="0" xfId="7" applyNumberFormat="1" applyFont="1" applyAlignment="1">
      <alignment vertical="center"/>
    </xf>
    <xf numFmtId="0" fontId="17" fillId="0" borderId="0" xfId="7" applyFont="1" applyAlignment="1">
      <alignment horizontal="right" vertical="center"/>
    </xf>
    <xf numFmtId="0" fontId="17" fillId="0" borderId="0" xfId="7" quotePrefix="1" applyFont="1" applyAlignment="1">
      <alignment horizontal="left" vertical="center"/>
    </xf>
    <xf numFmtId="0" fontId="20" fillId="0" borderId="0" xfId="7" applyFont="1" applyAlignment="1">
      <alignment vertical="center"/>
    </xf>
    <xf numFmtId="0" fontId="20" fillId="0" borderId="0" xfId="7" applyFont="1" applyAlignment="1">
      <alignment horizontal="right" vertical="center"/>
    </xf>
    <xf numFmtId="0" fontId="20" fillId="0" borderId="0" xfId="7" applyFont="1" applyAlignment="1">
      <alignment horizontal="center" vertical="center"/>
    </xf>
    <xf numFmtId="177" fontId="20" fillId="0" borderId="0" xfId="7" applyNumberFormat="1" applyFont="1" applyAlignment="1">
      <alignment horizontal="center" vertical="center"/>
    </xf>
    <xf numFmtId="177" fontId="20" fillId="0" borderId="0" xfId="7" quotePrefix="1" applyNumberFormat="1" applyFont="1" applyAlignment="1">
      <alignment horizontal="left" vertical="center"/>
    </xf>
    <xf numFmtId="177" fontId="20" fillId="0" borderId="0" xfId="7" applyNumberFormat="1" applyFont="1" applyAlignment="1">
      <alignment horizontal="right" vertical="center"/>
    </xf>
    <xf numFmtId="0" fontId="20" fillId="0" borderId="0" xfId="7" applyFont="1" applyAlignment="1">
      <alignment horizontal="center" vertical="center"/>
    </xf>
    <xf numFmtId="177" fontId="20" fillId="0" borderId="0" xfId="7" applyNumberFormat="1" applyFont="1" applyAlignment="1">
      <alignment vertical="center"/>
    </xf>
    <xf numFmtId="0" fontId="43" fillId="0" borderId="0" xfId="7" applyFont="1" applyAlignment="1">
      <alignment horizontal="centerContinuous"/>
    </xf>
    <xf numFmtId="0" fontId="12" fillId="0" borderId="0" xfId="7" applyFont="1"/>
    <xf numFmtId="0" fontId="1" fillId="0" borderId="0" xfId="7" applyAlignment="1">
      <alignment horizontal="left"/>
    </xf>
    <xf numFmtId="0" fontId="1" fillId="0" borderId="1" xfId="7" applyBorder="1" applyAlignment="1">
      <alignment horizontal="centerContinuous"/>
    </xf>
    <xf numFmtId="0" fontId="17" fillId="0" borderId="37" xfId="7" applyFont="1" applyBorder="1" applyAlignment="1">
      <alignment horizontal="distributed" vertical="center" indent="4"/>
    </xf>
    <xf numFmtId="0" fontId="17" fillId="0" borderId="2" xfId="7" applyFont="1" applyBorder="1" applyAlignment="1">
      <alignment horizontal="distributed" vertical="center" indent="4"/>
    </xf>
    <xf numFmtId="0" fontId="17" fillId="0" borderId="3" xfId="7" applyFont="1" applyBorder="1" applyAlignment="1">
      <alignment horizontal="distributed" vertical="center" indent="4"/>
    </xf>
    <xf numFmtId="0" fontId="17" fillId="0" borderId="28" xfId="7" applyFont="1" applyBorder="1" applyAlignment="1">
      <alignment horizontal="distributed" vertical="center" indent="2"/>
    </xf>
    <xf numFmtId="0" fontId="17" fillId="0" borderId="17" xfId="7" applyFont="1" applyBorder="1" applyAlignment="1">
      <alignment horizontal="distributed" vertical="center" indent="2"/>
    </xf>
    <xf numFmtId="0" fontId="17" fillId="0" borderId="29" xfId="7" applyFont="1" applyBorder="1" applyAlignment="1">
      <alignment horizontal="distributed" vertical="center" indent="2"/>
    </xf>
    <xf numFmtId="0" fontId="17" fillId="0" borderId="38" xfId="7" applyFont="1" applyBorder="1" applyAlignment="1">
      <alignment horizontal="distributed" vertical="center" indent="4"/>
    </xf>
    <xf numFmtId="0" fontId="17" fillId="0" borderId="0" xfId="7" applyFont="1" applyAlignment="1">
      <alignment horizontal="distributed" vertical="center" indent="4"/>
    </xf>
    <xf numFmtId="0" fontId="17" fillId="0" borderId="6" xfId="7" applyFont="1" applyBorder="1" applyAlignment="1">
      <alignment horizontal="distributed" vertical="center" indent="4"/>
    </xf>
    <xf numFmtId="0" fontId="17" fillId="0" borderId="12" xfId="7" applyFont="1" applyBorder="1" applyAlignment="1">
      <alignment horizontal="distributed" vertical="center" justifyLastLine="1"/>
    </xf>
    <xf numFmtId="0" fontId="17" fillId="0" borderId="18" xfId="7" applyFont="1" applyBorder="1" applyAlignment="1">
      <alignment horizontal="distributed" vertical="center" justifyLastLine="1"/>
    </xf>
    <xf numFmtId="0" fontId="17" fillId="0" borderId="19" xfId="7" applyFont="1" applyBorder="1" applyAlignment="1">
      <alignment horizontal="distributed" vertical="center" justifyLastLine="1"/>
    </xf>
    <xf numFmtId="0" fontId="17" fillId="0" borderId="20" xfId="7" applyFont="1" applyBorder="1" applyAlignment="1">
      <alignment horizontal="distributed" vertical="center" justifyLastLine="1"/>
    </xf>
    <xf numFmtId="0" fontId="17" fillId="0" borderId="9" xfId="7" applyFont="1" applyBorder="1" applyAlignment="1">
      <alignment horizontal="distributed" vertical="center" justifyLastLine="1"/>
    </xf>
    <xf numFmtId="0" fontId="17" fillId="0" borderId="39" xfId="7" applyFont="1" applyBorder="1" applyAlignment="1">
      <alignment horizontal="distributed" vertical="center" indent="4"/>
    </xf>
    <xf numFmtId="0" fontId="17" fillId="0" borderId="9" xfId="7" applyFont="1" applyBorder="1" applyAlignment="1">
      <alignment horizontal="distributed" vertical="center" indent="4"/>
    </xf>
    <xf numFmtId="0" fontId="17" fillId="0" borderId="10" xfId="7" applyFont="1" applyBorder="1" applyAlignment="1">
      <alignment horizontal="distributed" vertical="center" indent="4"/>
    </xf>
    <xf numFmtId="0" fontId="17" fillId="0" borderId="9" xfId="7" applyFont="1" applyBorder="1" applyAlignment="1">
      <alignment horizontal="center" vertical="center"/>
    </xf>
    <xf numFmtId="0" fontId="17" fillId="0" borderId="40" xfId="7" applyFont="1" applyBorder="1"/>
    <xf numFmtId="177" fontId="1" fillId="0" borderId="0" xfId="7" applyNumberFormat="1"/>
    <xf numFmtId="0" fontId="18" fillId="0" borderId="40" xfId="7" applyFont="1" applyBorder="1"/>
    <xf numFmtId="0" fontId="18" fillId="0" borderId="0" xfId="7" applyFont="1" applyAlignment="1">
      <alignment horizontal="right"/>
    </xf>
    <xf numFmtId="0" fontId="18" fillId="0" borderId="0" xfId="7" quotePrefix="1" applyFont="1" applyAlignment="1">
      <alignment horizontal="right"/>
    </xf>
    <xf numFmtId="0" fontId="18" fillId="0" borderId="0" xfId="7" applyFont="1" applyAlignment="1">
      <alignment horizontal="left"/>
    </xf>
    <xf numFmtId="0" fontId="18" fillId="0" borderId="8" xfId="7" applyFont="1" applyBorder="1" applyAlignment="1">
      <alignment horizontal="right"/>
    </xf>
    <xf numFmtId="177" fontId="18" fillId="0" borderId="8" xfId="7" applyNumberFormat="1" applyFont="1" applyBorder="1" applyAlignment="1">
      <alignment horizontal="right"/>
    </xf>
    <xf numFmtId="177" fontId="18" fillId="0" borderId="0" xfId="7" applyNumberFormat="1" applyFont="1" applyAlignment="1">
      <alignment horizontal="right"/>
    </xf>
    <xf numFmtId="0" fontId="17" fillId="0" borderId="12" xfId="7" applyFont="1" applyBorder="1"/>
    <xf numFmtId="0" fontId="17" fillId="0" borderId="9" xfId="7" applyFont="1" applyBorder="1"/>
    <xf numFmtId="0" fontId="17" fillId="0" borderId="9" xfId="7" quotePrefix="1" applyFont="1" applyBorder="1"/>
    <xf numFmtId="0" fontId="17" fillId="0" borderId="9" xfId="7" applyFont="1" applyBorder="1" applyAlignment="1">
      <alignment horizontal="left"/>
    </xf>
    <xf numFmtId="177" fontId="17" fillId="0" borderId="6" xfId="7" applyNumberFormat="1" applyFont="1" applyBorder="1" applyAlignment="1">
      <alignment horizontal="right"/>
    </xf>
    <xf numFmtId="0" fontId="20" fillId="0" borderId="9" xfId="8" applyFont="1" applyBorder="1"/>
    <xf numFmtId="0" fontId="20" fillId="0" borderId="9" xfId="8" applyFont="1" applyBorder="1" applyAlignment="1">
      <alignment horizontal="center"/>
    </xf>
    <xf numFmtId="0" fontId="20" fillId="0" borderId="9" xfId="8" applyFont="1" applyBorder="1" applyAlignment="1">
      <alignment horizontal="distributed"/>
    </xf>
    <xf numFmtId="176" fontId="17" fillId="0" borderId="6" xfId="5" applyNumberFormat="1" applyFont="1" applyBorder="1" applyAlignment="1">
      <alignment horizontal="right"/>
    </xf>
    <xf numFmtId="0" fontId="20" fillId="0" borderId="19" xfId="8" applyFont="1" applyBorder="1" applyAlignment="1">
      <alignment horizontal="distributed"/>
    </xf>
    <xf numFmtId="49" fontId="20" fillId="0" borderId="9" xfId="8" applyNumberFormat="1" applyFont="1" applyBorder="1" applyAlignment="1">
      <alignment horizontal="distributed"/>
    </xf>
    <xf numFmtId="1" fontId="17" fillId="0" borderId="0" xfId="5" applyNumberFormat="1" applyFont="1" applyBorder="1" applyAlignment="1">
      <alignment horizontal="right"/>
    </xf>
    <xf numFmtId="177" fontId="17" fillId="0" borderId="8" xfId="5" applyNumberFormat="1" applyFont="1" applyBorder="1" applyAlignment="1">
      <alignment horizontal="right"/>
    </xf>
    <xf numFmtId="177" fontId="17" fillId="0" borderId="0" xfId="5" applyNumberFormat="1" applyFont="1" applyBorder="1" applyAlignment="1">
      <alignment horizontal="right"/>
    </xf>
    <xf numFmtId="1" fontId="17" fillId="0" borderId="8" xfId="5" applyNumberFormat="1" applyFont="1" applyBorder="1" applyAlignment="1">
      <alignment horizontal="right"/>
    </xf>
    <xf numFmtId="0" fontId="17" fillId="0" borderId="0" xfId="0" applyFont="1" applyAlignment="1" applyProtection="1">
      <alignment horizontal="right" vertical="center"/>
      <protection locked="0"/>
    </xf>
    <xf numFmtId="177" fontId="17" fillId="0" borderId="8" xfId="0" applyNumberFormat="1" applyFont="1" applyBorder="1" applyAlignment="1" applyProtection="1">
      <alignment horizontal="right" vertical="center"/>
      <protection locked="0"/>
    </xf>
    <xf numFmtId="177" fontId="17" fillId="0" borderId="0" xfId="0" applyNumberFormat="1" applyFont="1" applyAlignment="1">
      <alignment horizontal="right" vertical="center"/>
    </xf>
    <xf numFmtId="177" fontId="17" fillId="0" borderId="0" xfId="0" applyNumberFormat="1" applyFont="1" applyAlignment="1" applyProtection="1">
      <alignment horizontal="right" vertical="center"/>
      <protection locked="0"/>
    </xf>
    <xf numFmtId="0" fontId="20" fillId="0" borderId="15" xfId="8" applyFont="1" applyBorder="1"/>
    <xf numFmtId="0" fontId="20" fillId="0" borderId="13" xfId="8" applyFont="1" applyBorder="1" applyAlignment="1">
      <alignment horizontal="distributed"/>
    </xf>
    <xf numFmtId="0" fontId="20" fillId="0" borderId="0" xfId="8" applyFont="1" applyAlignment="1">
      <alignment horizontal="distributed"/>
    </xf>
    <xf numFmtId="0" fontId="17" fillId="0" borderId="6" xfId="0" applyFont="1" applyBorder="1" applyAlignment="1">
      <alignment horizontal="right" vertical="center"/>
    </xf>
    <xf numFmtId="0" fontId="20" fillId="0" borderId="0" xfId="8" applyFont="1"/>
    <xf numFmtId="49" fontId="20" fillId="0" borderId="41" xfId="8" applyNumberFormat="1" applyFont="1" applyBorder="1" applyAlignment="1">
      <alignment horizontal="left"/>
    </xf>
    <xf numFmtId="0" fontId="20" fillId="0" borderId="42" xfId="8" applyFont="1" applyBorder="1" applyAlignment="1">
      <alignment horizontal="distributed"/>
    </xf>
    <xf numFmtId="0" fontId="20" fillId="0" borderId="41" xfId="8" applyFont="1" applyBorder="1" applyAlignment="1">
      <alignment horizontal="left"/>
    </xf>
    <xf numFmtId="0" fontId="17" fillId="0" borderId="0" xfId="5" applyFont="1" applyBorder="1" applyAlignment="1">
      <alignment horizontal="right"/>
    </xf>
    <xf numFmtId="1" fontId="17" fillId="0" borderId="6" xfId="5" applyNumberFormat="1" applyFont="1" applyBorder="1" applyAlignment="1">
      <alignment horizontal="right"/>
    </xf>
    <xf numFmtId="0" fontId="20" fillId="0" borderId="8" xfId="8" applyFont="1" applyBorder="1"/>
    <xf numFmtId="0" fontId="20" fillId="0" borderId="43" xfId="8" applyFont="1" applyBorder="1" applyAlignment="1">
      <alignment horizontal="left"/>
    </xf>
    <xf numFmtId="0" fontId="20" fillId="0" borderId="44" xfId="8" applyFont="1" applyBorder="1"/>
    <xf numFmtId="0" fontId="20" fillId="0" borderId="44" xfId="8" applyFont="1" applyBorder="1" applyAlignment="1">
      <alignment horizontal="distributed"/>
    </xf>
    <xf numFmtId="0" fontId="20" fillId="0" borderId="18" xfId="8" applyFont="1" applyBorder="1"/>
    <xf numFmtId="0" fontId="20" fillId="0" borderId="19" xfId="8" applyFont="1" applyBorder="1" applyAlignment="1">
      <alignment horizontal="distributed"/>
    </xf>
    <xf numFmtId="0" fontId="20" fillId="0" borderId="13" xfId="8" applyFont="1" applyBorder="1" applyAlignment="1">
      <alignment horizontal="distributed"/>
    </xf>
    <xf numFmtId="1" fontId="17" fillId="0" borderId="0" xfId="0" applyNumberFormat="1" applyFont="1" applyAlignment="1" applyProtection="1">
      <alignment horizontal="right" vertical="center"/>
      <protection locked="0"/>
    </xf>
    <xf numFmtId="1" fontId="17" fillId="0" borderId="0" xfId="0" applyNumberFormat="1" applyFont="1" applyAlignment="1">
      <alignment horizontal="right" vertical="center"/>
    </xf>
    <xf numFmtId="1" fontId="17" fillId="0" borderId="6" xfId="0" applyNumberFormat="1" applyFont="1" applyBorder="1" applyAlignment="1" applyProtection="1">
      <alignment horizontal="right" vertical="center"/>
      <protection locked="0"/>
    </xf>
    <xf numFmtId="0" fontId="20" fillId="0" borderId="41" xfId="8" applyFont="1" applyBorder="1" applyAlignment="1">
      <alignment horizontal="left"/>
    </xf>
    <xf numFmtId="0" fontId="20" fillId="0" borderId="42" xfId="8" applyFont="1" applyBorder="1" applyAlignment="1">
      <alignment horizontal="left"/>
    </xf>
    <xf numFmtId="0" fontId="20" fillId="0" borderId="12" xfId="8" applyFont="1" applyBorder="1"/>
    <xf numFmtId="0" fontId="20" fillId="0" borderId="43" xfId="8" applyFont="1" applyBorder="1" applyAlignment="1">
      <alignment horizontal="left"/>
    </xf>
    <xf numFmtId="0" fontId="20" fillId="0" borderId="44" xfId="8" applyFont="1" applyBorder="1" applyAlignment="1">
      <alignment horizontal="left"/>
    </xf>
    <xf numFmtId="0" fontId="20" fillId="0" borderId="15" xfId="8" applyFont="1" applyBorder="1" applyAlignment="1">
      <alignment horizontal="left"/>
    </xf>
    <xf numFmtId="0" fontId="20" fillId="0" borderId="12" xfId="8" applyFont="1" applyBorder="1" applyAlignment="1">
      <alignment horizontal="left"/>
    </xf>
    <xf numFmtId="0" fontId="20" fillId="0" borderId="43" xfId="8" applyFont="1" applyBorder="1" applyAlignment="1">
      <alignment horizontal="center"/>
    </xf>
    <xf numFmtId="0" fontId="20" fillId="0" borderId="44" xfId="8" applyFont="1" applyBorder="1" applyAlignment="1">
      <alignment horizontal="center"/>
    </xf>
    <xf numFmtId="0" fontId="20" fillId="0" borderId="18" xfId="8" applyFont="1" applyBorder="1" applyAlignment="1">
      <alignment horizontal="left"/>
    </xf>
    <xf numFmtId="0" fontId="20" fillId="0" borderId="13" xfId="8" applyFont="1" applyBorder="1" applyAlignment="1">
      <alignment horizontal="left"/>
    </xf>
    <xf numFmtId="0" fontId="44" fillId="0" borderId="13" xfId="0" applyFont="1" applyBorder="1" applyAlignment="1">
      <alignment horizontal="left"/>
    </xf>
    <xf numFmtId="0" fontId="1" fillId="0" borderId="38" xfId="7" applyBorder="1"/>
    <xf numFmtId="0" fontId="20" fillId="0" borderId="41" xfId="8" applyFont="1" applyBorder="1" applyAlignment="1">
      <alignment horizontal="center"/>
    </xf>
    <xf numFmtId="0" fontId="20" fillId="0" borderId="42" xfId="8" applyFont="1" applyBorder="1" applyAlignment="1">
      <alignment horizontal="center"/>
    </xf>
    <xf numFmtId="0" fontId="20" fillId="0" borderId="0" xfId="8" applyFont="1" applyAlignment="1">
      <alignment horizontal="distributed"/>
    </xf>
    <xf numFmtId="0" fontId="13" fillId="0" borderId="6" xfId="0" applyFont="1" applyBorder="1"/>
    <xf numFmtId="0" fontId="20" fillId="0" borderId="1" xfId="8" applyFont="1" applyBorder="1" applyAlignment="1">
      <alignment horizontal="distributed"/>
    </xf>
    <xf numFmtId="0" fontId="13" fillId="0" borderId="16" xfId="0" applyFont="1" applyBorder="1"/>
    <xf numFmtId="0" fontId="20" fillId="0" borderId="45" xfId="8" applyFont="1" applyBorder="1" applyAlignment="1">
      <alignment horizontal="center" vertical="center" textRotation="255"/>
    </xf>
    <xf numFmtId="0" fontId="20" fillId="0" borderId="46" xfId="8" applyFont="1" applyBorder="1"/>
    <xf numFmtId="0" fontId="20" fillId="0" borderId="47" xfId="8" applyFont="1" applyBorder="1"/>
    <xf numFmtId="0" fontId="20" fillId="0" borderId="40" xfId="8" applyFont="1" applyBorder="1" applyAlignment="1">
      <alignment horizontal="center" vertical="center" textRotation="255"/>
    </xf>
    <xf numFmtId="0" fontId="20" fillId="0" borderId="48" xfId="8" applyFont="1" applyBorder="1"/>
    <xf numFmtId="0" fontId="20" fillId="0" borderId="42" xfId="8" applyFont="1" applyBorder="1"/>
    <xf numFmtId="0" fontId="20" fillId="0" borderId="49" xfId="8" applyFont="1" applyBorder="1"/>
    <xf numFmtId="0" fontId="20" fillId="0" borderId="50" xfId="8" applyFont="1" applyBorder="1" applyAlignment="1">
      <alignment horizontal="center" vertical="center" textRotation="255"/>
    </xf>
    <xf numFmtId="0" fontId="20" fillId="0" borderId="51" xfId="8" applyFont="1" applyBorder="1"/>
    <xf numFmtId="0" fontId="20" fillId="0" borderId="52" xfId="8" applyFont="1" applyBorder="1"/>
    <xf numFmtId="0" fontId="17" fillId="0" borderId="27" xfId="5" applyFont="1" applyBorder="1" applyAlignment="1">
      <alignment horizontal="right"/>
    </xf>
    <xf numFmtId="0" fontId="17" fillId="0" borderId="1" xfId="5" applyFont="1" applyBorder="1" applyAlignment="1">
      <alignment horizontal="right"/>
    </xf>
    <xf numFmtId="0" fontId="17" fillId="0" borderId="16" xfId="5" applyFont="1" applyBorder="1" applyAlignment="1">
      <alignment horizontal="right"/>
    </xf>
    <xf numFmtId="177" fontId="17" fillId="0" borderId="1" xfId="7" applyNumberFormat="1" applyFont="1" applyBorder="1" applyAlignment="1">
      <alignment horizontal="right"/>
    </xf>
    <xf numFmtId="0" fontId="17" fillId="0" borderId="0" xfId="7" applyFont="1" applyAlignment="1">
      <alignment horizontal="left" vertical="center"/>
    </xf>
    <xf numFmtId="0" fontId="17" fillId="0" borderId="0" xfId="0" applyFont="1" applyAlignment="1">
      <alignment horizontal="distributed" vertical="center"/>
    </xf>
    <xf numFmtId="0" fontId="41" fillId="0" borderId="0" xfId="0" applyFont="1" applyAlignment="1">
      <alignment horizontal="distributed"/>
    </xf>
    <xf numFmtId="38" fontId="1" fillId="0" borderId="0" xfId="3" applyFont="1" applyFill="1"/>
    <xf numFmtId="0" fontId="43" fillId="0" borderId="0" xfId="7" applyFont="1" applyAlignment="1">
      <alignment horizontal="left"/>
    </xf>
    <xf numFmtId="0" fontId="17" fillId="0" borderId="2" xfId="7" applyFont="1" applyBorder="1" applyAlignment="1">
      <alignment horizontal="center" vertical="center"/>
    </xf>
    <xf numFmtId="0" fontId="17" fillId="0" borderId="3" xfId="7" applyFont="1" applyBorder="1" applyAlignment="1">
      <alignment horizontal="distributed" vertical="center" justifyLastLine="1"/>
    </xf>
    <xf numFmtId="0" fontId="17" fillId="0" borderId="9" xfId="7" applyFont="1" applyBorder="1" applyAlignment="1">
      <alignment horizontal="center" vertical="center"/>
    </xf>
    <xf numFmtId="0" fontId="26" fillId="0" borderId="18" xfId="7" applyFont="1" applyBorder="1" applyAlignment="1">
      <alignment horizontal="distributed" vertical="center" justifyLastLine="1"/>
    </xf>
    <xf numFmtId="0" fontId="17" fillId="0" borderId="13" xfId="7" applyFont="1" applyBorder="1" applyAlignment="1">
      <alignment horizontal="center"/>
    </xf>
    <xf numFmtId="0" fontId="17" fillId="0" borderId="14" xfId="7" applyFont="1" applyBorder="1" applyAlignment="1">
      <alignment horizontal="center"/>
    </xf>
    <xf numFmtId="187" fontId="17" fillId="0" borderId="8" xfId="7" applyNumberFormat="1" applyFont="1" applyBorder="1" applyAlignment="1">
      <alignment horizontal="right"/>
    </xf>
    <xf numFmtId="187" fontId="17" fillId="0" borderId="0" xfId="7" applyNumberFormat="1" applyFont="1" applyAlignment="1">
      <alignment horizontal="right"/>
    </xf>
    <xf numFmtId="0" fontId="17" fillId="0" borderId="0" xfId="7" quotePrefix="1" applyFont="1" applyAlignment="1">
      <alignment horizontal="center"/>
    </xf>
    <xf numFmtId="0" fontId="17" fillId="0" borderId="6" xfId="7" quotePrefix="1" applyFont="1" applyBorder="1" applyAlignment="1">
      <alignment horizontal="center"/>
    </xf>
    <xf numFmtId="0" fontId="18" fillId="0" borderId="0" xfId="7" quotePrefix="1" applyFont="1" applyAlignment="1">
      <alignment horizontal="center"/>
    </xf>
    <xf numFmtId="0" fontId="18" fillId="0" borderId="6" xfId="7" quotePrefix="1" applyFont="1" applyBorder="1" applyAlignment="1">
      <alignment horizontal="center"/>
    </xf>
    <xf numFmtId="0" fontId="12" fillId="0" borderId="0" xfId="9" applyFont="1" applyAlignment="1">
      <alignment horizontal="centerContinuous"/>
    </xf>
    <xf numFmtId="0" fontId="12" fillId="2" borderId="0" xfId="9" applyFont="1" applyFill="1"/>
    <xf numFmtId="0" fontId="1" fillId="2" borderId="0" xfId="9" applyFill="1"/>
    <xf numFmtId="0" fontId="17" fillId="0" borderId="1" xfId="9" applyFont="1" applyBorder="1"/>
    <xf numFmtId="0" fontId="1" fillId="0" borderId="1" xfId="9" applyBorder="1"/>
    <xf numFmtId="0" fontId="17" fillId="0" borderId="1" xfId="10" applyFont="1" applyBorder="1" applyAlignment="1">
      <alignment horizontal="right"/>
    </xf>
    <xf numFmtId="0" fontId="17" fillId="0" borderId="2" xfId="9" applyFont="1" applyBorder="1" applyAlignment="1">
      <alignment horizontal="distributed" vertical="center" indent="3"/>
    </xf>
    <xf numFmtId="0" fontId="17" fillId="0" borderId="3" xfId="9" applyFont="1" applyBorder="1" applyAlignment="1">
      <alignment horizontal="distributed" vertical="center" indent="3"/>
    </xf>
    <xf numFmtId="0" fontId="17" fillId="0" borderId="28" xfId="9" applyFont="1" applyBorder="1" applyAlignment="1">
      <alignment horizontal="distributed" vertical="center" indent="2"/>
    </xf>
    <xf numFmtId="0" fontId="17" fillId="0" borderId="17" xfId="9" applyFont="1" applyBorder="1" applyAlignment="1">
      <alignment horizontal="distributed" vertical="center" indent="2"/>
    </xf>
    <xf numFmtId="0" fontId="17" fillId="0" borderId="29" xfId="9" applyFont="1" applyBorder="1" applyAlignment="1">
      <alignment horizontal="distributed" vertical="center" indent="2"/>
    </xf>
    <xf numFmtId="0" fontId="17" fillId="0" borderId="28" xfId="9" applyFont="1" applyBorder="1" applyAlignment="1">
      <alignment horizontal="distributed" vertical="center" indent="4"/>
    </xf>
    <xf numFmtId="0" fontId="17" fillId="0" borderId="17" xfId="9" applyFont="1" applyBorder="1" applyAlignment="1">
      <alignment horizontal="distributed" vertical="center" indent="4"/>
    </xf>
    <xf numFmtId="0" fontId="17" fillId="0" borderId="9" xfId="9" applyFont="1" applyBorder="1" applyAlignment="1">
      <alignment horizontal="distributed" vertical="center" indent="3"/>
    </xf>
    <xf numFmtId="0" fontId="17" fillId="0" borderId="10" xfId="9" applyFont="1" applyBorder="1" applyAlignment="1">
      <alignment horizontal="distributed" vertical="center" indent="3"/>
    </xf>
    <xf numFmtId="0" fontId="20" fillId="0" borderId="9" xfId="9" applyFont="1" applyBorder="1" applyAlignment="1">
      <alignment horizontal="distributed" vertical="center" justifyLastLine="1"/>
    </xf>
    <xf numFmtId="0" fontId="20" fillId="0" borderId="12" xfId="9" applyFont="1" applyBorder="1" applyAlignment="1">
      <alignment horizontal="distributed" vertical="center" justifyLastLine="1"/>
    </xf>
    <xf numFmtId="0" fontId="20" fillId="0" borderId="12" xfId="9" applyFont="1" applyBorder="1" applyAlignment="1">
      <alignment horizontal="center" vertical="center"/>
    </xf>
    <xf numFmtId="0" fontId="17" fillId="0" borderId="13" xfId="9" applyFont="1" applyBorder="1" applyAlignment="1">
      <alignment horizontal="center"/>
    </xf>
    <xf numFmtId="0" fontId="17" fillId="0" borderId="14" xfId="9" applyFont="1" applyBorder="1" applyAlignment="1">
      <alignment horizontal="center"/>
    </xf>
    <xf numFmtId="0" fontId="17" fillId="0" borderId="0" xfId="9" applyFont="1" applyAlignment="1">
      <alignment horizontal="right"/>
    </xf>
    <xf numFmtId="0" fontId="17" fillId="0" borderId="0" xfId="9" applyFont="1" applyAlignment="1">
      <alignment horizontal="center"/>
    </xf>
    <xf numFmtId="0" fontId="17" fillId="0" borderId="6" xfId="9" applyFont="1" applyBorder="1" applyAlignment="1">
      <alignment horizontal="center"/>
    </xf>
    <xf numFmtId="0" fontId="18" fillId="0" borderId="0" xfId="9" applyFont="1" applyAlignment="1">
      <alignment horizontal="center"/>
    </xf>
    <xf numFmtId="0" fontId="18" fillId="0" borderId="6" xfId="9" applyFont="1" applyBorder="1" applyAlignment="1">
      <alignment horizontal="center"/>
    </xf>
    <xf numFmtId="0" fontId="18" fillId="0" borderId="0" xfId="9" applyFont="1" applyAlignment="1">
      <alignment horizontal="right"/>
    </xf>
    <xf numFmtId="0" fontId="16" fillId="2" borderId="0" xfId="9" applyFont="1" applyFill="1"/>
    <xf numFmtId="0" fontId="1" fillId="0" borderId="0" xfId="9"/>
    <xf numFmtId="0" fontId="1" fillId="0" borderId="6" xfId="9" applyBorder="1"/>
    <xf numFmtId="0" fontId="18" fillId="0" borderId="8" xfId="9" applyFont="1" applyBorder="1" applyAlignment="1">
      <alignment horizontal="center"/>
    </xf>
    <xf numFmtId="0" fontId="30" fillId="0" borderId="0" xfId="9" applyFont="1" applyAlignment="1">
      <alignment shrinkToFit="1"/>
    </xf>
    <xf numFmtId="0" fontId="30" fillId="0" borderId="6" xfId="9" applyFont="1" applyBorder="1" applyAlignment="1">
      <alignment shrinkToFit="1"/>
    </xf>
    <xf numFmtId="0" fontId="1" fillId="0" borderId="0" xfId="9" applyAlignment="1">
      <alignment horizontal="distributed"/>
    </xf>
    <xf numFmtId="0" fontId="20" fillId="0" borderId="6" xfId="9" applyFont="1" applyBorder="1" applyAlignment="1">
      <alignment horizontal="distributed" shrinkToFit="1"/>
    </xf>
    <xf numFmtId="0" fontId="20" fillId="0" borderId="0" xfId="9" applyFont="1" applyAlignment="1">
      <alignment horizontal="right"/>
    </xf>
    <xf numFmtId="0" fontId="20" fillId="0" borderId="6" xfId="9" applyFont="1" applyBorder="1" applyAlignment="1">
      <alignment horizontal="distributed"/>
    </xf>
    <xf numFmtId="0" fontId="1" fillId="2" borderId="0" xfId="9" applyFill="1" applyAlignment="1">
      <alignment horizontal="right"/>
    </xf>
    <xf numFmtId="0" fontId="1" fillId="2" borderId="0" xfId="9" applyFill="1" applyAlignment="1">
      <alignment horizontal="left"/>
    </xf>
    <xf numFmtId="0" fontId="1" fillId="0" borderId="6" xfId="9" applyBorder="1" applyAlignment="1">
      <alignment horizontal="distributed"/>
    </xf>
    <xf numFmtId="0" fontId="16" fillId="0" borderId="8" xfId="9" applyFont="1" applyBorder="1" applyAlignment="1">
      <alignment horizontal="center" vertical="center"/>
    </xf>
    <xf numFmtId="0" fontId="16" fillId="0" borderId="0" xfId="9" applyFont="1" applyAlignment="1">
      <alignment horizontal="center" vertical="center"/>
    </xf>
    <xf numFmtId="0" fontId="18" fillId="0" borderId="0" xfId="9" quotePrefix="1" applyFont="1" applyAlignment="1">
      <alignment horizontal="distributed"/>
    </xf>
    <xf numFmtId="0" fontId="18" fillId="0" borderId="6" xfId="9" quotePrefix="1" applyFont="1" applyBorder="1" applyAlignment="1">
      <alignment horizontal="distributed"/>
    </xf>
    <xf numFmtId="0" fontId="17" fillId="0" borderId="0" xfId="9" applyFont="1" applyAlignment="1">
      <alignment horizontal="distributed"/>
    </xf>
    <xf numFmtId="0" fontId="1" fillId="0" borderId="16" xfId="9" applyBorder="1"/>
    <xf numFmtId="0" fontId="20" fillId="0" borderId="1" xfId="9" applyFont="1" applyBorder="1"/>
    <xf numFmtId="0" fontId="1" fillId="2" borderId="0" xfId="9" applyFill="1" applyAlignment="1">
      <alignment vertical="center"/>
    </xf>
    <xf numFmtId="0" fontId="17" fillId="0" borderId="0" xfId="9" applyFont="1" applyAlignment="1">
      <alignment horizontal="left" vertical="center"/>
    </xf>
    <xf numFmtId="0" fontId="1" fillId="0" borderId="0" xfId="9" applyAlignment="1">
      <alignment vertical="center"/>
    </xf>
    <xf numFmtId="0" fontId="20" fillId="0" borderId="0" xfId="9" applyFont="1" applyAlignment="1">
      <alignment vertical="center"/>
    </xf>
    <xf numFmtId="0" fontId="12" fillId="0" borderId="0" xfId="11" applyFont="1" applyAlignment="1">
      <alignment horizontal="center"/>
    </xf>
    <xf numFmtId="0" fontId="12" fillId="0" borderId="0" xfId="11" applyFont="1" applyAlignment="1">
      <alignment horizontal="centerContinuous"/>
    </xf>
    <xf numFmtId="0" fontId="12" fillId="0" borderId="0" xfId="11" applyFont="1"/>
    <xf numFmtId="0" fontId="17" fillId="0" borderId="1" xfId="11" applyFont="1" applyBorder="1"/>
    <xf numFmtId="0" fontId="1" fillId="0" borderId="1" xfId="11" applyBorder="1"/>
    <xf numFmtId="0" fontId="1" fillId="0" borderId="0" xfId="11"/>
    <xf numFmtId="0" fontId="17" fillId="0" borderId="0" xfId="11" applyFont="1" applyAlignment="1">
      <alignment horizontal="right"/>
    </xf>
    <xf numFmtId="0" fontId="1" fillId="0" borderId="0" xfId="11" applyAlignment="1">
      <alignment horizontal="centerContinuous"/>
    </xf>
    <xf numFmtId="0" fontId="17" fillId="0" borderId="3" xfId="11" applyFont="1" applyBorder="1" applyAlignment="1">
      <alignment vertical="center"/>
    </xf>
    <xf numFmtId="0" fontId="17" fillId="0" borderId="5" xfId="11" applyFont="1" applyBorder="1" applyAlignment="1">
      <alignment horizontal="distributed" vertical="center" indent="4"/>
    </xf>
    <xf numFmtId="0" fontId="17" fillId="0" borderId="2" xfId="11" applyFont="1" applyBorder="1" applyAlignment="1">
      <alignment horizontal="distributed" vertical="center" indent="4"/>
    </xf>
    <xf numFmtId="0" fontId="17" fillId="0" borderId="32" xfId="11" applyFont="1" applyBorder="1" applyAlignment="1">
      <alignment horizontal="distributed" vertical="center" indent="4"/>
    </xf>
    <xf numFmtId="0" fontId="17" fillId="0" borderId="3" xfId="11" applyFont="1" applyBorder="1" applyAlignment="1">
      <alignment horizontal="distributed" vertical="center" indent="4"/>
    </xf>
    <xf numFmtId="0" fontId="1" fillId="0" borderId="0" xfId="11" applyAlignment="1">
      <alignment vertical="center"/>
    </xf>
    <xf numFmtId="0" fontId="17" fillId="0" borderId="0" xfId="11" applyFont="1" applyAlignment="1">
      <alignment horizontal="centerContinuous" vertical="center"/>
    </xf>
    <xf numFmtId="0" fontId="17" fillId="0" borderId="6" xfId="11" applyFont="1" applyBorder="1" applyAlignment="1">
      <alignment horizontal="distributed" vertical="center" indent="3"/>
    </xf>
    <xf numFmtId="0" fontId="17" fillId="0" borderId="12" xfId="11" applyFont="1" applyBorder="1" applyAlignment="1">
      <alignment horizontal="distributed" vertical="center" indent="4"/>
    </xf>
    <xf numFmtId="0" fontId="17" fillId="0" borderId="9" xfId="11" applyFont="1" applyBorder="1" applyAlignment="1">
      <alignment horizontal="distributed" vertical="center" indent="4"/>
    </xf>
    <xf numFmtId="0" fontId="17" fillId="0" borderId="53" xfId="11" applyFont="1" applyBorder="1" applyAlignment="1">
      <alignment horizontal="distributed" vertical="center" indent="4"/>
    </xf>
    <xf numFmtId="0" fontId="17" fillId="0" borderId="6" xfId="11" applyFont="1" applyBorder="1" applyAlignment="1">
      <alignment horizontal="distributed" vertical="center" indent="4"/>
    </xf>
    <xf numFmtId="0" fontId="17" fillId="0" borderId="10" xfId="11" applyFont="1" applyBorder="1" applyAlignment="1">
      <alignment vertical="center"/>
    </xf>
    <xf numFmtId="0" fontId="17" fillId="0" borderId="21" xfId="11" applyFont="1" applyBorder="1" applyAlignment="1">
      <alignment horizontal="center" vertical="center"/>
    </xf>
    <xf numFmtId="0" fontId="17" fillId="0" borderId="9" xfId="11" applyFont="1" applyBorder="1" applyAlignment="1">
      <alignment horizontal="center" vertical="center"/>
    </xf>
    <xf numFmtId="0" fontId="17" fillId="0" borderId="54" xfId="11" applyFont="1" applyBorder="1" applyAlignment="1">
      <alignment horizontal="distributed" vertical="center" indent="4"/>
    </xf>
    <xf numFmtId="0" fontId="17" fillId="0" borderId="10" xfId="11" applyFont="1" applyBorder="1" applyAlignment="1">
      <alignment horizontal="distributed" vertical="center" indent="4"/>
    </xf>
    <xf numFmtId="0" fontId="17" fillId="0" borderId="0" xfId="11" applyFont="1" applyAlignment="1">
      <alignment horizontal="center" vertical="center"/>
    </xf>
    <xf numFmtId="0" fontId="17" fillId="0" borderId="0" xfId="11" applyFont="1" applyAlignment="1">
      <alignment vertical="center"/>
    </xf>
    <xf numFmtId="188" fontId="17" fillId="0" borderId="8" xfId="11" applyNumberFormat="1" applyFont="1" applyBorder="1" applyAlignment="1">
      <alignment horizontal="right" vertical="center"/>
    </xf>
    <xf numFmtId="188" fontId="17" fillId="0" borderId="0" xfId="11" applyNumberFormat="1" applyFont="1" applyAlignment="1">
      <alignment horizontal="right" vertical="center"/>
    </xf>
    <xf numFmtId="0" fontId="17" fillId="0" borderId="53" xfId="11" applyFont="1" applyBorder="1" applyAlignment="1">
      <alignment horizontal="distributed" vertical="center"/>
    </xf>
    <xf numFmtId="0" fontId="17" fillId="0" borderId="6" xfId="11" applyFont="1" applyBorder="1" applyAlignment="1">
      <alignment horizontal="distributed" vertical="center"/>
    </xf>
    <xf numFmtId="49" fontId="17" fillId="0" borderId="8" xfId="11" applyNumberFormat="1" applyFont="1" applyBorder="1" applyAlignment="1">
      <alignment horizontal="right" vertical="center"/>
    </xf>
    <xf numFmtId="49" fontId="17" fillId="0" borderId="0" xfId="11" applyNumberFormat="1" applyFont="1" applyAlignment="1">
      <alignment horizontal="right" vertical="center"/>
    </xf>
    <xf numFmtId="177" fontId="17" fillId="0" borderId="0" xfId="11" applyNumberFormat="1" applyFont="1" applyAlignment="1">
      <alignment vertical="center"/>
    </xf>
    <xf numFmtId="177" fontId="1" fillId="0" borderId="0" xfId="11" applyNumberFormat="1" applyAlignment="1">
      <alignment vertical="center"/>
    </xf>
    <xf numFmtId="49" fontId="17" fillId="0" borderId="0" xfId="11" applyNumberFormat="1" applyFont="1" applyAlignment="1">
      <alignment horizontal="left" vertical="center"/>
    </xf>
    <xf numFmtId="188" fontId="17" fillId="0" borderId="8" xfId="11" applyNumberFormat="1" applyFont="1" applyBorder="1" applyAlignment="1">
      <alignment vertical="center"/>
    </xf>
    <xf numFmtId="188" fontId="17" fillId="0" borderId="0" xfId="11" applyNumberFormat="1" applyFont="1" applyAlignment="1">
      <alignment vertical="center"/>
    </xf>
    <xf numFmtId="0" fontId="20" fillId="0" borderId="53" xfId="11" applyFont="1" applyBorder="1" applyAlignment="1">
      <alignment horizontal="distributed" vertical="center" shrinkToFit="1"/>
    </xf>
    <xf numFmtId="0" fontId="20" fillId="0" borderId="6" xfId="11" applyFont="1" applyBorder="1" applyAlignment="1">
      <alignment horizontal="distributed" vertical="center" shrinkToFit="1"/>
    </xf>
    <xf numFmtId="49" fontId="18" fillId="0" borderId="6" xfId="11" applyNumberFormat="1" applyFont="1" applyBorder="1" applyAlignment="1">
      <alignment horizontal="left" vertical="center"/>
    </xf>
    <xf numFmtId="188" fontId="18" fillId="0" borderId="8" xfId="11" applyNumberFormat="1" applyFont="1" applyBorder="1" applyAlignment="1">
      <alignment vertical="center"/>
    </xf>
    <xf numFmtId="188" fontId="18" fillId="0" borderId="0" xfId="11" applyNumberFormat="1" applyFont="1" applyAlignment="1">
      <alignment vertical="center"/>
    </xf>
    <xf numFmtId="0" fontId="17" fillId="0" borderId="6" xfId="11" applyFont="1" applyBorder="1" applyAlignment="1">
      <alignment horizontal="distributed" vertical="center"/>
    </xf>
    <xf numFmtId="177" fontId="18" fillId="0" borderId="0" xfId="11" applyNumberFormat="1" applyFont="1" applyAlignment="1">
      <alignment vertical="center"/>
    </xf>
    <xf numFmtId="177" fontId="16" fillId="0" borderId="0" xfId="11" applyNumberFormat="1" applyFont="1" applyAlignment="1">
      <alignment vertical="center"/>
    </xf>
    <xf numFmtId="0" fontId="16" fillId="0" borderId="0" xfId="11" applyFont="1" applyAlignment="1">
      <alignment vertical="center"/>
    </xf>
    <xf numFmtId="177" fontId="17" fillId="0" borderId="0" xfId="11" applyNumberFormat="1" applyFont="1" applyAlignment="1">
      <alignment horizontal="right" vertical="center"/>
    </xf>
    <xf numFmtId="0" fontId="17" fillId="0" borderId="53" xfId="11" applyFont="1" applyBorder="1" applyAlignment="1">
      <alignment horizontal="distributed" vertical="center"/>
    </xf>
    <xf numFmtId="0" fontId="17" fillId="0" borderId="16" xfId="11" applyFont="1" applyBorder="1" applyAlignment="1">
      <alignment horizontal="distributed" vertical="center"/>
    </xf>
    <xf numFmtId="188" fontId="17" fillId="0" borderId="27" xfId="11" applyNumberFormat="1" applyFont="1" applyBorder="1" applyAlignment="1">
      <alignment horizontal="right" vertical="center"/>
    </xf>
    <xf numFmtId="188" fontId="17" fillId="0" borderId="55" xfId="11" applyNumberFormat="1" applyFont="1" applyBorder="1" applyAlignment="1">
      <alignment horizontal="right" vertical="center"/>
    </xf>
    <xf numFmtId="177" fontId="17" fillId="0" borderId="56" xfId="11" applyNumberFormat="1" applyFont="1" applyBorder="1" applyAlignment="1">
      <alignment vertical="center"/>
    </xf>
    <xf numFmtId="177" fontId="17" fillId="0" borderId="16" xfId="11" applyNumberFormat="1" applyFont="1" applyBorder="1" applyAlignment="1">
      <alignment horizontal="right" vertical="center"/>
    </xf>
    <xf numFmtId="188" fontId="17" fillId="0" borderId="1" xfId="11" applyNumberFormat="1" applyFont="1" applyBorder="1" applyAlignment="1">
      <alignment horizontal="right" vertical="center"/>
    </xf>
    <xf numFmtId="0" fontId="12" fillId="0" borderId="0" xfId="12" applyFont="1" applyAlignment="1">
      <alignment horizontal="centerContinuous"/>
    </xf>
    <xf numFmtId="0" fontId="12" fillId="0" borderId="0" xfId="12" applyFont="1"/>
    <xf numFmtId="0" fontId="1" fillId="0" borderId="0" xfId="12"/>
    <xf numFmtId="0" fontId="1" fillId="0" borderId="1" xfId="12" applyBorder="1"/>
    <xf numFmtId="0" fontId="17" fillId="0" borderId="0" xfId="12" applyFont="1" applyAlignment="1">
      <alignment horizontal="right"/>
    </xf>
    <xf numFmtId="0" fontId="17" fillId="0" borderId="0" xfId="12" applyFont="1"/>
    <xf numFmtId="0" fontId="17" fillId="0" borderId="3" xfId="12" applyFont="1" applyBorder="1" applyAlignment="1">
      <alignment horizontal="distributed" vertical="center" justifyLastLine="1"/>
    </xf>
    <xf numFmtId="0" fontId="17" fillId="0" borderId="2" xfId="12" applyFont="1" applyBorder="1" applyAlignment="1">
      <alignment horizontal="distributed" vertical="center" indent="3"/>
    </xf>
    <xf numFmtId="0" fontId="17" fillId="0" borderId="3" xfId="12" applyFont="1" applyBorder="1" applyAlignment="1">
      <alignment horizontal="distributed" vertical="center" indent="3"/>
    </xf>
    <xf numFmtId="0" fontId="17" fillId="0" borderId="28" xfId="12" applyFont="1" applyBorder="1" applyAlignment="1">
      <alignment horizontal="distributed" vertical="center" indent="4"/>
    </xf>
    <xf numFmtId="0" fontId="17" fillId="0" borderId="17" xfId="12" applyFont="1" applyBorder="1" applyAlignment="1">
      <alignment horizontal="distributed" vertical="center" indent="4"/>
    </xf>
    <xf numFmtId="0" fontId="17" fillId="0" borderId="0" xfId="12" applyFont="1" applyAlignment="1">
      <alignment horizontal="distributed" justifyLastLine="1"/>
    </xf>
    <xf numFmtId="0" fontId="17" fillId="0" borderId="6" xfId="12" applyFont="1" applyBorder="1" applyAlignment="1">
      <alignment horizontal="distributed" vertical="center" justifyLastLine="1"/>
    </xf>
    <xf numFmtId="0" fontId="17" fillId="0" borderId="9" xfId="12" applyFont="1" applyBorder="1" applyAlignment="1">
      <alignment horizontal="distributed" vertical="center" indent="3"/>
    </xf>
    <xf numFmtId="0" fontId="17" fillId="0" borderId="10" xfId="12" applyFont="1" applyBorder="1" applyAlignment="1">
      <alignment horizontal="distributed" vertical="center" indent="3"/>
    </xf>
    <xf numFmtId="0" fontId="17" fillId="0" borderId="18" xfId="12" applyFont="1" applyBorder="1" applyAlignment="1">
      <alignment horizontal="distributed" vertical="center" justifyLastLine="1"/>
    </xf>
    <xf numFmtId="0" fontId="17" fillId="0" borderId="20" xfId="13" applyFont="1" applyBorder="1" applyAlignment="1">
      <alignment horizontal="distributed" vertical="center" justifyLastLine="1"/>
    </xf>
    <xf numFmtId="0" fontId="17" fillId="0" borderId="20" xfId="12" applyFont="1" applyBorder="1" applyAlignment="1">
      <alignment horizontal="distributed" vertical="center" justifyLastLine="1"/>
    </xf>
    <xf numFmtId="0" fontId="17" fillId="0" borderId="15" xfId="12" applyFont="1" applyBorder="1" applyAlignment="1">
      <alignment horizontal="distributed" vertical="center" wrapText="1" justifyLastLine="1"/>
    </xf>
    <xf numFmtId="0" fontId="17" fillId="0" borderId="10" xfId="12" applyFont="1" applyBorder="1" applyAlignment="1">
      <alignment horizontal="distributed" vertical="center" justifyLastLine="1"/>
    </xf>
    <xf numFmtId="0" fontId="17" fillId="0" borderId="19" xfId="12" applyFont="1" applyBorder="1" applyAlignment="1">
      <alignment horizontal="distributed" vertical="center" justifyLastLine="1"/>
    </xf>
    <xf numFmtId="0" fontId="17" fillId="0" borderId="18" xfId="12" applyFont="1" applyBorder="1" applyAlignment="1">
      <alignment horizontal="distributed" vertical="center" wrapText="1" justifyLastLine="1"/>
    </xf>
    <xf numFmtId="0" fontId="17" fillId="0" borderId="12" xfId="12" applyFont="1" applyBorder="1" applyAlignment="1">
      <alignment horizontal="distributed" vertical="center" justifyLastLine="1"/>
    </xf>
    <xf numFmtId="0" fontId="17" fillId="0" borderId="11" xfId="12" applyFont="1" applyBorder="1" applyAlignment="1">
      <alignment horizontal="distributed" vertical="center" wrapText="1" justifyLastLine="1"/>
    </xf>
    <xf numFmtId="0" fontId="17" fillId="0" borderId="18" xfId="12" applyFont="1" applyBorder="1" applyAlignment="1">
      <alignment horizontal="distributed" vertical="center" justifyLastLine="1"/>
    </xf>
    <xf numFmtId="0" fontId="17" fillId="0" borderId="12" xfId="12" applyFont="1" applyBorder="1" applyAlignment="1">
      <alignment horizontal="distributed" vertical="center" wrapText="1" justifyLastLine="1"/>
    </xf>
    <xf numFmtId="0" fontId="17" fillId="0" borderId="12" xfId="12" applyFont="1" applyBorder="1" applyAlignment="1">
      <alignment horizontal="distributed" vertical="center" wrapText="1" justifyLastLine="1"/>
    </xf>
    <xf numFmtId="49" fontId="17" fillId="0" borderId="6" xfId="12" applyNumberFormat="1" applyFont="1" applyBorder="1" applyAlignment="1">
      <alignment horizontal="center"/>
    </xf>
    <xf numFmtId="0" fontId="17" fillId="0" borderId="0" xfId="12" applyFont="1" applyAlignment="1">
      <alignment horizontal="right" justifyLastLine="1"/>
    </xf>
    <xf numFmtId="0" fontId="17" fillId="0" borderId="0" xfId="12" applyFont="1" applyAlignment="1">
      <alignment horizontal="right" wrapText="1" justifyLastLine="1"/>
    </xf>
    <xf numFmtId="49" fontId="18" fillId="0" borderId="6" xfId="12" applyNumberFormat="1" applyFont="1" applyBorder="1" applyAlignment="1">
      <alignment horizontal="center" vertical="center"/>
    </xf>
    <xf numFmtId="0" fontId="18" fillId="0" borderId="0" xfId="12" applyFont="1" applyAlignment="1">
      <alignment horizontal="right"/>
    </xf>
    <xf numFmtId="0" fontId="18" fillId="0" borderId="0" xfId="12" applyFont="1"/>
    <xf numFmtId="0" fontId="20" fillId="0" borderId="0" xfId="12" applyFont="1" applyAlignment="1">
      <alignment horizontal="distributed"/>
    </xf>
    <xf numFmtId="0" fontId="17" fillId="0" borderId="8" xfId="12" applyFont="1" applyBorder="1" applyAlignment="1">
      <alignment horizontal="right"/>
    </xf>
    <xf numFmtId="177" fontId="17" fillId="0" borderId="0" xfId="12" applyNumberFormat="1" applyFont="1" applyAlignment="1">
      <alignment horizontal="right"/>
    </xf>
    <xf numFmtId="0" fontId="17" fillId="0" borderId="57" xfId="12" applyFont="1" applyBorder="1"/>
    <xf numFmtId="177" fontId="46" fillId="0" borderId="1" xfId="12" applyNumberFormat="1" applyFont="1" applyBorder="1" applyAlignment="1">
      <alignment horizontal="right"/>
    </xf>
    <xf numFmtId="0" fontId="17" fillId="0" borderId="23" xfId="12" applyFont="1" applyBorder="1" applyAlignment="1">
      <alignment horizontal="distributed" vertical="center" justifyLastLine="1"/>
    </xf>
    <xf numFmtId="0" fontId="17" fillId="0" borderId="24" xfId="12" applyFont="1" applyBorder="1" applyAlignment="1">
      <alignment horizontal="distributed" vertical="center" indent="9"/>
    </xf>
    <xf numFmtId="0" fontId="17" fillId="0" borderId="25" xfId="12" applyFont="1" applyBorder="1" applyAlignment="1">
      <alignment horizontal="distributed" vertical="center" indent="9"/>
    </xf>
    <xf numFmtId="0" fontId="17" fillId="0" borderId="58" xfId="12" applyFont="1" applyBorder="1" applyAlignment="1">
      <alignment horizontal="distributed" vertical="center" indent="9"/>
    </xf>
    <xf numFmtId="0" fontId="17" fillId="0" borderId="26" xfId="12" applyFont="1" applyBorder="1" applyAlignment="1">
      <alignment horizontal="distributed" vertical="center" wrapText="1" justifyLastLine="1" shrinkToFit="1"/>
    </xf>
    <xf numFmtId="0" fontId="17" fillId="0" borderId="18" xfId="12" applyFont="1" applyBorder="1" applyAlignment="1">
      <alignment horizontal="center" vertical="center"/>
    </xf>
    <xf numFmtId="0" fontId="17" fillId="0" borderId="20" xfId="13" applyFont="1" applyBorder="1" applyAlignment="1">
      <alignment horizontal="center" vertical="center"/>
    </xf>
    <xf numFmtId="0" fontId="17" fillId="0" borderId="19" xfId="13" applyFont="1" applyBorder="1" applyAlignment="1">
      <alignment horizontal="center" vertical="center"/>
    </xf>
    <xf numFmtId="0" fontId="17" fillId="0" borderId="12" xfId="13" applyFont="1" applyBorder="1" applyAlignment="1">
      <alignment horizontal="distributed" vertical="center" justifyLastLine="1" shrinkToFit="1"/>
    </xf>
    <xf numFmtId="0" fontId="18" fillId="0" borderId="8" xfId="12" applyFont="1" applyBorder="1" applyAlignment="1">
      <alignment horizontal="right"/>
    </xf>
    <xf numFmtId="0" fontId="20" fillId="0" borderId="1" xfId="12" applyFont="1" applyBorder="1" applyAlignment="1">
      <alignment horizontal="distributed"/>
    </xf>
    <xf numFmtId="0" fontId="17" fillId="0" borderId="27" xfId="12" applyFont="1" applyBorder="1"/>
    <xf numFmtId="0" fontId="17" fillId="0" borderId="0" xfId="12" applyFont="1" applyAlignment="1">
      <alignment vertical="center"/>
    </xf>
    <xf numFmtId="0" fontId="20" fillId="0" borderId="0" xfId="12" quotePrefix="1" applyFont="1" applyAlignment="1">
      <alignment vertical="center"/>
    </xf>
    <xf numFmtId="0" fontId="17" fillId="0" borderId="0" xfId="12" quotePrefix="1" applyFont="1" applyAlignment="1">
      <alignment vertical="center"/>
    </xf>
    <xf numFmtId="0" fontId="20" fillId="0" borderId="0" xfId="12" applyFont="1" applyAlignment="1">
      <alignment vertical="center"/>
    </xf>
    <xf numFmtId="0" fontId="1" fillId="0" borderId="0" xfId="12" quotePrefix="1"/>
    <xf numFmtId="0" fontId="17" fillId="0" borderId="29" xfId="12" applyFont="1" applyBorder="1" applyAlignment="1">
      <alignment horizontal="distributed" vertical="distributed" justifyLastLine="1"/>
    </xf>
    <xf numFmtId="0" fontId="17" fillId="0" borderId="59" xfId="12" applyFont="1" applyBorder="1" applyAlignment="1">
      <alignment horizontal="distributed" vertical="center" justifyLastLine="1"/>
    </xf>
    <xf numFmtId="0" fontId="17" fillId="0" borderId="28" xfId="12" applyFont="1" applyBorder="1" applyAlignment="1">
      <alignment horizontal="distributed" vertical="center" wrapText="1" justifyLastLine="1"/>
    </xf>
    <xf numFmtId="0" fontId="17" fillId="0" borderId="59" xfId="12" applyFont="1" applyBorder="1" applyAlignment="1">
      <alignment horizontal="distributed" vertical="center" wrapText="1" justifyLastLine="1"/>
    </xf>
    <xf numFmtId="0" fontId="17" fillId="0" borderId="17" xfId="12" applyFont="1" applyBorder="1" applyAlignment="1">
      <alignment horizontal="distributed" vertical="center" justifyLastLine="1"/>
    </xf>
    <xf numFmtId="49" fontId="17" fillId="0" borderId="0" xfId="12" applyNumberFormat="1" applyFont="1" applyAlignment="1">
      <alignment horizontal="center"/>
    </xf>
    <xf numFmtId="0" fontId="17" fillId="0" borderId="13" xfId="12" applyFont="1" applyBorder="1" applyAlignment="1">
      <alignment horizontal="right"/>
    </xf>
    <xf numFmtId="49" fontId="18" fillId="0" borderId="6" xfId="12" applyNumberFormat="1" applyFont="1" applyBorder="1" applyAlignment="1">
      <alignment horizontal="center"/>
    </xf>
    <xf numFmtId="0" fontId="17" fillId="0" borderId="58" xfId="12" applyFont="1" applyBorder="1" applyAlignment="1">
      <alignment horizontal="distributed" vertical="distributed" justifyLastLine="1"/>
    </xf>
    <xf numFmtId="0" fontId="17" fillId="0" borderId="60" xfId="12" applyFont="1" applyBorder="1" applyAlignment="1">
      <alignment horizontal="distributed" vertical="center" wrapText="1" justifyLastLine="1"/>
    </xf>
    <xf numFmtId="0" fontId="17" fillId="0" borderId="60" xfId="12" applyFont="1" applyBorder="1" applyAlignment="1">
      <alignment horizontal="distributed" vertical="center" justifyLastLine="1"/>
    </xf>
    <xf numFmtId="0" fontId="17" fillId="0" borderId="24" xfId="12" applyFont="1" applyBorder="1" applyAlignment="1">
      <alignment horizontal="distributed" vertical="center" wrapText="1" justifyLastLine="1"/>
    </xf>
    <xf numFmtId="0" fontId="17" fillId="0" borderId="60" xfId="12" quotePrefix="1" applyFont="1" applyBorder="1" applyAlignment="1">
      <alignment horizontal="distributed" vertical="center" wrapText="1" justifyLastLine="1"/>
    </xf>
    <xf numFmtId="0" fontId="17" fillId="0" borderId="24" xfId="12" applyFont="1" applyBorder="1" applyAlignment="1">
      <alignment horizontal="distributed" vertical="center" justifyLastLine="1"/>
    </xf>
    <xf numFmtId="0" fontId="17" fillId="0" borderId="15" xfId="12" applyFont="1" applyBorder="1" applyAlignment="1">
      <alignment horizontal="right"/>
    </xf>
    <xf numFmtId="49" fontId="18" fillId="0" borderId="16" xfId="12" applyNumberFormat="1" applyFont="1" applyBorder="1" applyAlignment="1">
      <alignment horizontal="center"/>
    </xf>
    <xf numFmtId="0" fontId="18" fillId="0" borderId="27" xfId="12" applyFont="1" applyBorder="1" applyAlignment="1">
      <alignment horizontal="right"/>
    </xf>
    <xf numFmtId="0" fontId="18" fillId="0" borderId="1" xfId="12" applyFont="1" applyBorder="1" applyAlignment="1">
      <alignment horizontal="right"/>
    </xf>
    <xf numFmtId="0" fontId="1" fillId="0" borderId="0" xfId="12" applyAlignment="1">
      <alignment vertical="center"/>
    </xf>
    <xf numFmtId="0" fontId="1" fillId="0" borderId="0" xfId="14"/>
    <xf numFmtId="0" fontId="12" fillId="0" borderId="0" xfId="14" applyFont="1"/>
    <xf numFmtId="0" fontId="12" fillId="0" borderId="0" xfId="14" applyFont="1" applyAlignment="1">
      <alignment horizontal="right"/>
    </xf>
    <xf numFmtId="0" fontId="17" fillId="0" borderId="0" xfId="14" applyFont="1"/>
    <xf numFmtId="177" fontId="1" fillId="0" borderId="0" xfId="14" applyNumberFormat="1"/>
    <xf numFmtId="0" fontId="17" fillId="0" borderId="0" xfId="14" applyFont="1" applyAlignment="1">
      <alignment horizontal="right"/>
    </xf>
    <xf numFmtId="0" fontId="17" fillId="0" borderId="2" xfId="14" applyFont="1" applyBorder="1" applyAlignment="1">
      <alignment horizontal="distributed" vertical="center" wrapText="1" justifyLastLine="1"/>
    </xf>
    <xf numFmtId="0" fontId="17" fillId="0" borderId="3" xfId="14" applyFont="1" applyBorder="1" applyAlignment="1">
      <alignment horizontal="distributed" vertical="center" wrapText="1" justifyLastLine="1"/>
    </xf>
    <xf numFmtId="0" fontId="17" fillId="0" borderId="28" xfId="14" applyFont="1" applyBorder="1" applyAlignment="1">
      <alignment horizontal="distributed" vertical="center" indent="9"/>
    </xf>
    <xf numFmtId="0" fontId="17" fillId="0" borderId="17" xfId="14" applyFont="1" applyBorder="1" applyAlignment="1">
      <alignment horizontal="distributed" vertical="center" indent="9"/>
    </xf>
    <xf numFmtId="0" fontId="17" fillId="0" borderId="29" xfId="14" applyFont="1" applyBorder="1" applyAlignment="1">
      <alignment horizontal="distributed" vertical="center" indent="9"/>
    </xf>
    <xf numFmtId="0" fontId="17" fillId="0" borderId="28" xfId="14" applyFont="1" applyBorder="1" applyAlignment="1">
      <alignment horizontal="center" vertical="center"/>
    </xf>
    <xf numFmtId="0" fontId="17" fillId="0" borderId="17" xfId="14" applyFont="1" applyBorder="1" applyAlignment="1">
      <alignment horizontal="center" vertical="center"/>
    </xf>
    <xf numFmtId="0" fontId="17" fillId="0" borderId="17" xfId="14" applyFont="1" applyBorder="1" applyAlignment="1">
      <alignment horizontal="left" vertical="center"/>
    </xf>
    <xf numFmtId="0" fontId="17" fillId="0" borderId="29" xfId="14" applyFont="1" applyBorder="1" applyAlignment="1">
      <alignment horizontal="left" vertical="center"/>
    </xf>
    <xf numFmtId="0" fontId="17" fillId="0" borderId="59" xfId="14" applyFont="1" applyBorder="1" applyAlignment="1">
      <alignment horizontal="centerContinuous" vertical="center"/>
    </xf>
    <xf numFmtId="0" fontId="17" fillId="0" borderId="5" xfId="14" applyFont="1" applyBorder="1" applyAlignment="1">
      <alignment horizontal="distributed" vertical="center" wrapText="1" justifyLastLine="1"/>
    </xf>
    <xf numFmtId="0" fontId="17" fillId="0" borderId="0" xfId="14" applyFont="1" applyAlignment="1">
      <alignment horizontal="distributed" vertical="center" wrapText="1" justifyLastLine="1"/>
    </xf>
    <xf numFmtId="0" fontId="17" fillId="0" borderId="6" xfId="14" applyFont="1" applyBorder="1" applyAlignment="1">
      <alignment horizontal="distributed" vertical="center" wrapText="1" justifyLastLine="1"/>
    </xf>
    <xf numFmtId="0" fontId="17" fillId="0" borderId="30" xfId="14" applyFont="1" applyBorder="1" applyAlignment="1">
      <alignment horizontal="distributed" vertical="center" justifyLastLine="1"/>
    </xf>
    <xf numFmtId="0" fontId="17" fillId="0" borderId="18" xfId="14" applyFont="1" applyBorder="1" applyAlignment="1">
      <alignment horizontal="distributed" vertical="center" indent="5"/>
    </xf>
    <xf numFmtId="0" fontId="17" fillId="0" borderId="19" xfId="14" applyFont="1" applyBorder="1" applyAlignment="1">
      <alignment horizontal="distributed" vertical="center" indent="5"/>
    </xf>
    <xf numFmtId="0" fontId="17" fillId="0" borderId="20" xfId="14" applyFont="1" applyBorder="1" applyAlignment="1">
      <alignment horizontal="distributed" vertical="center" indent="5"/>
    </xf>
    <xf numFmtId="0" fontId="17" fillId="0" borderId="6" xfId="14" applyFont="1" applyBorder="1" applyAlignment="1">
      <alignment horizontal="distributed" justifyLastLine="1"/>
    </xf>
    <xf numFmtId="0" fontId="17" fillId="0" borderId="18" xfId="14" applyFont="1" applyBorder="1" applyAlignment="1">
      <alignment horizontal="right" vertical="center"/>
    </xf>
    <xf numFmtId="0" fontId="17" fillId="0" borderId="20" xfId="14" applyFont="1" applyBorder="1" applyAlignment="1">
      <alignment horizontal="left" vertical="center"/>
    </xf>
    <xf numFmtId="0" fontId="17" fillId="0" borderId="21" xfId="14" applyFont="1" applyBorder="1" applyAlignment="1">
      <alignment horizontal="centerContinuous" vertical="center"/>
    </xf>
    <xf numFmtId="0" fontId="17" fillId="0" borderId="18" xfId="14" applyFont="1" applyBorder="1" applyAlignment="1">
      <alignment horizontal="distributed" vertical="center" indent="4"/>
    </xf>
    <xf numFmtId="0" fontId="17" fillId="0" borderId="19" xfId="14" applyFont="1" applyBorder="1" applyAlignment="1">
      <alignment horizontal="distributed" vertical="center" indent="4"/>
    </xf>
    <xf numFmtId="0" fontId="17" fillId="0" borderId="20" xfId="14" applyFont="1" applyBorder="1" applyAlignment="1">
      <alignment horizontal="distributed" vertical="center" indent="4"/>
    </xf>
    <xf numFmtId="0" fontId="17" fillId="0" borderId="8" xfId="14" applyFont="1" applyBorder="1" applyAlignment="1">
      <alignment horizontal="distributed" vertical="center" justifyLastLine="1"/>
    </xf>
    <xf numFmtId="0" fontId="17" fillId="0" borderId="9" xfId="14" applyFont="1" applyBorder="1" applyAlignment="1">
      <alignment horizontal="distributed" vertical="center" wrapText="1" justifyLastLine="1"/>
    </xf>
    <xf numFmtId="0" fontId="17" fillId="0" borderId="10" xfId="14" applyFont="1" applyBorder="1" applyAlignment="1">
      <alignment horizontal="distributed" vertical="center" wrapText="1" justifyLastLine="1"/>
    </xf>
    <xf numFmtId="0" fontId="17" fillId="0" borderId="21" xfId="14" applyFont="1" applyBorder="1" applyAlignment="1">
      <alignment horizontal="center" vertical="center"/>
    </xf>
    <xf numFmtId="0" fontId="17" fillId="0" borderId="21" xfId="14" applyFont="1" applyBorder="1" applyAlignment="1">
      <alignment horizontal="distributed" vertical="center" indent="1"/>
    </xf>
    <xf numFmtId="0" fontId="17" fillId="0" borderId="10" xfId="14" applyFont="1" applyBorder="1" applyAlignment="1">
      <alignment horizontal="distributed" vertical="top" justifyLastLine="1"/>
    </xf>
    <xf numFmtId="0" fontId="17" fillId="0" borderId="12" xfId="14" applyFont="1" applyBorder="1" applyAlignment="1">
      <alignment horizontal="distributed" vertical="center" justifyLastLine="1"/>
    </xf>
    <xf numFmtId="49" fontId="17" fillId="0" borderId="13" xfId="14" applyNumberFormat="1" applyFont="1" applyBorder="1" applyAlignment="1">
      <alignment horizontal="center"/>
    </xf>
    <xf numFmtId="49" fontId="17" fillId="0" borderId="14" xfId="14" applyNumberFormat="1" applyFont="1" applyBorder="1" applyAlignment="1">
      <alignment horizontal="center"/>
    </xf>
    <xf numFmtId="177" fontId="17" fillId="0" borderId="0" xfId="14" applyNumberFormat="1" applyFont="1"/>
    <xf numFmtId="49" fontId="17" fillId="0" borderId="8" xfId="14" applyNumberFormat="1" applyFont="1" applyBorder="1" applyAlignment="1">
      <alignment horizontal="left"/>
    </xf>
    <xf numFmtId="49" fontId="17" fillId="0" borderId="0" xfId="14" quotePrefix="1" applyNumberFormat="1" applyFont="1" applyAlignment="1">
      <alignment horizontal="center"/>
    </xf>
    <xf numFmtId="49" fontId="17" fillId="0" borderId="6" xfId="14" quotePrefix="1" applyNumberFormat="1" applyFont="1" applyBorder="1" applyAlignment="1">
      <alignment horizontal="center"/>
    </xf>
    <xf numFmtId="49" fontId="17" fillId="0" borderId="8" xfId="14" quotePrefix="1" applyNumberFormat="1" applyFont="1" applyBorder="1" applyAlignment="1">
      <alignment horizontal="left"/>
    </xf>
    <xf numFmtId="49" fontId="18" fillId="0" borderId="0" xfId="14" quotePrefix="1" applyNumberFormat="1" applyFont="1" applyAlignment="1">
      <alignment horizontal="center"/>
    </xf>
    <xf numFmtId="49" fontId="18" fillId="0" borderId="6" xfId="14" quotePrefix="1" applyNumberFormat="1" applyFont="1" applyBorder="1" applyAlignment="1">
      <alignment horizontal="center"/>
    </xf>
    <xf numFmtId="177" fontId="18" fillId="0" borderId="0" xfId="14" applyNumberFormat="1" applyFont="1"/>
    <xf numFmtId="49" fontId="18" fillId="0" borderId="8" xfId="14" quotePrefix="1" applyNumberFormat="1" applyFont="1" applyBorder="1" applyAlignment="1">
      <alignment horizontal="left"/>
    </xf>
    <xf numFmtId="0" fontId="18" fillId="0" borderId="0" xfId="14" applyFont="1"/>
    <xf numFmtId="0" fontId="18" fillId="0" borderId="6" xfId="14" applyFont="1" applyBorder="1"/>
    <xf numFmtId="0" fontId="18" fillId="0" borderId="8" xfId="14" applyFont="1" applyBorder="1"/>
    <xf numFmtId="0" fontId="18" fillId="0" borderId="6" xfId="14" applyFont="1" applyBorder="1" applyAlignment="1">
      <alignment horizontal="distributed"/>
    </xf>
    <xf numFmtId="0" fontId="18" fillId="0" borderId="8" xfId="14" applyFont="1" applyBorder="1" applyAlignment="1">
      <alignment horizontal="center"/>
    </xf>
    <xf numFmtId="0" fontId="17" fillId="0" borderId="6" xfId="14" applyFont="1" applyBorder="1" applyAlignment="1">
      <alignment horizontal="distributed"/>
    </xf>
    <xf numFmtId="0" fontId="17" fillId="0" borderId="8" xfId="14" applyFont="1" applyBorder="1"/>
    <xf numFmtId="0" fontId="17" fillId="0" borderId="8" xfId="14" applyFont="1" applyBorder="1" applyAlignment="1">
      <alignment horizontal="center"/>
    </xf>
    <xf numFmtId="0" fontId="17" fillId="0" borderId="1" xfId="14" applyFont="1" applyBorder="1"/>
    <xf numFmtId="0" fontId="17" fillId="0" borderId="16" xfId="14" applyFont="1" applyBorder="1" applyAlignment="1">
      <alignment horizontal="distributed"/>
    </xf>
    <xf numFmtId="177" fontId="17" fillId="0" borderId="1" xfId="14" applyNumberFormat="1" applyFont="1" applyBorder="1"/>
    <xf numFmtId="0" fontId="17" fillId="0" borderId="27" xfId="14" applyFont="1" applyBorder="1" applyAlignment="1">
      <alignment horizontal="center"/>
    </xf>
    <xf numFmtId="0" fontId="17" fillId="0" borderId="0" xfId="14" applyFont="1" applyAlignment="1">
      <alignment vertical="center"/>
    </xf>
    <xf numFmtId="189" fontId="17" fillId="0" borderId="0" xfId="14" applyNumberFormat="1" applyFont="1" applyAlignment="1">
      <alignment vertical="center"/>
    </xf>
    <xf numFmtId="0" fontId="20" fillId="0" borderId="0" xfId="14" applyFont="1" applyAlignment="1">
      <alignment vertical="center"/>
    </xf>
    <xf numFmtId="0" fontId="1" fillId="0" borderId="0" xfId="14" applyAlignment="1">
      <alignment vertical="center"/>
    </xf>
    <xf numFmtId="0" fontId="12" fillId="0" borderId="0" xfId="15" applyFont="1"/>
    <xf numFmtId="0" fontId="12" fillId="0" borderId="0" xfId="15" applyFont="1" applyProtection="1">
      <protection locked="0"/>
    </xf>
    <xf numFmtId="0" fontId="12" fillId="0" borderId="0" xfId="15" applyFont="1" applyAlignment="1" applyProtection="1">
      <alignment horizontal="right"/>
      <protection locked="0"/>
    </xf>
    <xf numFmtId="0" fontId="12" fillId="0" borderId="0" xfId="15" applyFont="1" applyAlignment="1" applyProtection="1">
      <alignment horizontal="centerContinuous"/>
      <protection locked="0"/>
    </xf>
    <xf numFmtId="0" fontId="17" fillId="0" borderId="0" xfId="15" applyFont="1" applyProtection="1">
      <protection locked="0"/>
    </xf>
    <xf numFmtId="0" fontId="1" fillId="0" borderId="0" xfId="15"/>
    <xf numFmtId="0" fontId="1" fillId="0" borderId="0" xfId="15" applyProtection="1">
      <protection locked="0"/>
    </xf>
    <xf numFmtId="0" fontId="17" fillId="0" borderId="0" xfId="15" applyFont="1" applyAlignment="1" applyProtection="1">
      <alignment horizontal="right"/>
      <protection locked="0"/>
    </xf>
    <xf numFmtId="0" fontId="17" fillId="0" borderId="2" xfId="15" quotePrefix="1" applyFont="1" applyBorder="1" applyAlignment="1" applyProtection="1">
      <alignment horizontal="distributed" vertical="center" wrapText="1" indent="1"/>
      <protection locked="0"/>
    </xf>
    <xf numFmtId="0" fontId="17" fillId="0" borderId="3" xfId="15" quotePrefix="1" applyFont="1" applyBorder="1" applyAlignment="1" applyProtection="1">
      <alignment horizontal="distributed" vertical="center" wrapText="1" indent="1"/>
      <protection locked="0"/>
    </xf>
    <xf numFmtId="0" fontId="17" fillId="0" borderId="28" xfId="15" applyFont="1" applyBorder="1" applyAlignment="1" applyProtection="1">
      <alignment horizontal="distributed" vertical="center" wrapText="1" justifyLastLine="1"/>
      <protection locked="0"/>
    </xf>
    <xf numFmtId="0" fontId="17" fillId="0" borderId="17" xfId="15" applyFont="1" applyBorder="1" applyAlignment="1" applyProtection="1">
      <alignment horizontal="distributed" vertical="center" wrapText="1" justifyLastLine="1"/>
      <protection locked="0"/>
    </xf>
    <xf numFmtId="0" fontId="17" fillId="0" borderId="29" xfId="15" applyFont="1" applyBorder="1" applyAlignment="1" applyProtection="1">
      <alignment horizontal="distributed" vertical="center" wrapText="1" justifyLastLine="1"/>
      <protection locked="0"/>
    </xf>
    <xf numFmtId="0" fontId="17" fillId="0" borderId="4" xfId="15" applyFont="1" applyBorder="1" applyAlignment="1" applyProtection="1">
      <alignment horizontal="center" vertical="center"/>
      <protection locked="0"/>
    </xf>
    <xf numFmtId="0" fontId="17" fillId="0" borderId="5" xfId="15" applyFont="1" applyBorder="1" applyAlignment="1" applyProtection="1">
      <alignment horizontal="distributed" vertical="center" justifyLastLine="1"/>
      <protection locked="0"/>
    </xf>
    <xf numFmtId="0" fontId="17" fillId="0" borderId="3" xfId="15" applyFont="1" applyBorder="1" applyAlignment="1" applyProtection="1">
      <alignment horizontal="distributed" vertical="center" justifyLastLine="1"/>
      <protection locked="0"/>
    </xf>
    <xf numFmtId="0" fontId="20" fillId="0" borderId="5" xfId="15" applyFont="1" applyBorder="1" applyAlignment="1" applyProtection="1">
      <alignment horizontal="distributed" vertical="center" wrapText="1" justifyLastLine="1"/>
      <protection locked="0"/>
    </xf>
    <xf numFmtId="0" fontId="20" fillId="0" borderId="3" xfId="15" applyFont="1" applyBorder="1" applyAlignment="1" applyProtection="1">
      <alignment horizontal="distributed" vertical="center" justifyLastLine="1"/>
      <protection locked="0"/>
    </xf>
    <xf numFmtId="0" fontId="17" fillId="0" borderId="5" xfId="15" applyFont="1" applyBorder="1" applyAlignment="1" applyProtection="1">
      <alignment horizontal="distributed" vertical="center" wrapText="1" justifyLastLine="1"/>
      <protection locked="0"/>
    </xf>
    <xf numFmtId="0" fontId="17" fillId="0" borderId="3" xfId="15" applyFont="1" applyBorder="1" applyAlignment="1" applyProtection="1">
      <alignment horizontal="distributed" vertical="center" wrapText="1" justifyLastLine="1"/>
      <protection locked="0"/>
    </xf>
    <xf numFmtId="0" fontId="17" fillId="0" borderId="5" xfId="15" applyFont="1" applyBorder="1" applyAlignment="1" applyProtection="1">
      <alignment horizontal="center" vertical="center"/>
      <protection locked="0"/>
    </xf>
    <xf numFmtId="0" fontId="17" fillId="0" borderId="3" xfId="15" applyFont="1" applyBorder="1" applyAlignment="1" applyProtection="1">
      <alignment horizontal="center" vertical="center"/>
      <protection locked="0"/>
    </xf>
    <xf numFmtId="0" fontId="17" fillId="0" borderId="9" xfId="15" quotePrefix="1" applyFont="1" applyBorder="1" applyAlignment="1" applyProtection="1">
      <alignment horizontal="distributed" vertical="center" wrapText="1" indent="1"/>
      <protection locked="0"/>
    </xf>
    <xf numFmtId="0" fontId="17" fillId="0" borderId="10" xfId="15" quotePrefix="1" applyFont="1" applyBorder="1" applyAlignment="1" applyProtection="1">
      <alignment horizontal="distributed" vertical="center" wrapText="1" indent="1"/>
      <protection locked="0"/>
    </xf>
    <xf numFmtId="0" fontId="17" fillId="0" borderId="21" xfId="15" applyFont="1" applyBorder="1" applyAlignment="1" applyProtection="1">
      <alignment horizontal="center" vertical="center"/>
      <protection locked="0"/>
    </xf>
    <xf numFmtId="0" fontId="17" fillId="0" borderId="11" xfId="15" applyFont="1" applyBorder="1" applyAlignment="1" applyProtection="1">
      <alignment horizontal="center" vertical="center"/>
      <protection locked="0"/>
    </xf>
    <xf numFmtId="0" fontId="17" fillId="0" borderId="11" xfId="15" applyFont="1" applyBorder="1" applyAlignment="1" applyProtection="1">
      <alignment vertical="center"/>
      <protection locked="0"/>
    </xf>
    <xf numFmtId="0" fontId="17" fillId="0" borderId="18" xfId="15" applyFont="1" applyBorder="1" applyAlignment="1" applyProtection="1">
      <alignment horizontal="distributed" vertical="center" justifyLastLine="1"/>
      <protection locked="0"/>
    </xf>
    <xf numFmtId="0" fontId="17" fillId="0" borderId="21" xfId="15" applyFont="1" applyBorder="1" applyAlignment="1" applyProtection="1">
      <alignment horizontal="distributed" vertical="center" justifyLastLine="1"/>
      <protection locked="0"/>
    </xf>
    <xf numFmtId="0" fontId="17" fillId="0" borderId="11" xfId="15" applyFont="1" applyBorder="1" applyAlignment="1" applyProtection="1">
      <alignment horizontal="distributed" vertical="center" justifyLastLine="1"/>
      <protection locked="0"/>
    </xf>
    <xf numFmtId="0" fontId="17" fillId="0" borderId="12" xfId="15" applyFont="1" applyBorder="1" applyAlignment="1" applyProtection="1">
      <alignment horizontal="distributed" vertical="center" wrapText="1" justifyLastLine="1"/>
      <protection locked="0"/>
    </xf>
    <xf numFmtId="177" fontId="17" fillId="0" borderId="8" xfId="15" applyNumberFormat="1" applyFont="1" applyBorder="1" applyAlignment="1">
      <alignment horizontal="right"/>
    </xf>
    <xf numFmtId="177" fontId="17" fillId="0" borderId="0" xfId="15" applyNumberFormat="1" applyFont="1" applyAlignment="1">
      <alignment horizontal="right"/>
    </xf>
    <xf numFmtId="176" fontId="17" fillId="0" borderId="0" xfId="15" applyNumberFormat="1" applyFont="1" applyAlignment="1">
      <alignment horizontal="right"/>
    </xf>
    <xf numFmtId="177" fontId="18" fillId="0" borderId="8" xfId="15" applyNumberFormat="1" applyFont="1" applyBorder="1" applyAlignment="1">
      <alignment horizontal="right"/>
    </xf>
    <xf numFmtId="177" fontId="18" fillId="0" borderId="0" xfId="15" applyNumberFormat="1" applyFont="1" applyAlignment="1">
      <alignment horizontal="right"/>
    </xf>
    <xf numFmtId="176" fontId="18" fillId="0" borderId="0" xfId="15" applyNumberFormat="1" applyFont="1" applyAlignment="1">
      <alignment horizontal="right"/>
    </xf>
    <xf numFmtId="0" fontId="16" fillId="0" borderId="0" xfId="15" applyFont="1"/>
    <xf numFmtId="177" fontId="17" fillId="0" borderId="0" xfId="15" applyNumberFormat="1" applyFont="1" applyAlignment="1" applyProtection="1">
      <alignment horizontal="right"/>
      <protection locked="0"/>
    </xf>
    <xf numFmtId="176" fontId="17" fillId="0" borderId="0" xfId="15" applyNumberFormat="1" applyFont="1" applyAlignment="1" applyProtection="1">
      <alignment horizontal="right"/>
      <protection locked="0"/>
    </xf>
    <xf numFmtId="177" fontId="18" fillId="0" borderId="0" xfId="15" applyNumberFormat="1" applyFont="1" applyAlignment="1" applyProtection="1">
      <alignment horizontal="right"/>
      <protection locked="0"/>
    </xf>
    <xf numFmtId="176" fontId="18" fillId="0" borderId="0" xfId="15" applyNumberFormat="1" applyFont="1" applyAlignment="1" applyProtection="1">
      <alignment horizontal="right"/>
      <protection locked="0"/>
    </xf>
    <xf numFmtId="0" fontId="18" fillId="0" borderId="0" xfId="15" applyFont="1" applyAlignment="1" applyProtection="1">
      <alignment horizontal="right"/>
      <protection locked="0"/>
    </xf>
    <xf numFmtId="177" fontId="17" fillId="0" borderId="1" xfId="15" applyNumberFormat="1" applyFont="1" applyBorder="1" applyAlignment="1">
      <alignment horizontal="right"/>
    </xf>
    <xf numFmtId="177" fontId="17" fillId="0" borderId="1" xfId="15" applyNumberFormat="1" applyFont="1" applyBorder="1" applyAlignment="1" applyProtection="1">
      <alignment horizontal="right"/>
      <protection locked="0"/>
    </xf>
    <xf numFmtId="176" fontId="17" fillId="0" borderId="1" xfId="15" applyNumberFormat="1" applyFont="1" applyBorder="1" applyAlignment="1" applyProtection="1">
      <alignment horizontal="right"/>
      <protection locked="0"/>
    </xf>
    <xf numFmtId="0" fontId="17" fillId="0" borderId="0" xfId="15" applyFont="1" applyAlignment="1">
      <alignment vertical="center"/>
    </xf>
    <xf numFmtId="0" fontId="1" fillId="0" borderId="0" xfId="15" applyAlignment="1">
      <alignment vertical="center"/>
    </xf>
    <xf numFmtId="0" fontId="20" fillId="0" borderId="0" xfId="15" applyFont="1" applyAlignment="1">
      <alignment vertical="center"/>
    </xf>
    <xf numFmtId="0" fontId="17" fillId="0" borderId="2" xfId="15" applyFont="1" applyBorder="1" applyAlignment="1" applyProtection="1">
      <alignment horizontal="center" vertical="center"/>
      <protection locked="0"/>
    </xf>
    <xf numFmtId="0" fontId="17" fillId="0" borderId="10" xfId="15" applyFont="1" applyBorder="1" applyAlignment="1" applyProtection="1">
      <alignment vertical="center"/>
      <protection locked="0"/>
    </xf>
    <xf numFmtId="0" fontId="17" fillId="0" borderId="6" xfId="15" applyFont="1" applyBorder="1" applyAlignment="1" applyProtection="1">
      <alignment vertical="center"/>
      <protection locked="0"/>
    </xf>
    <xf numFmtId="0" fontId="17" fillId="0" borderId="0" xfId="15" applyFont="1" applyAlignment="1" applyProtection="1">
      <alignment vertical="center"/>
      <protection locked="0"/>
    </xf>
    <xf numFmtId="0" fontId="17" fillId="0" borderId="0" xfId="15" applyFont="1" applyAlignment="1" applyProtection="1">
      <alignment horizontal="center" vertical="center"/>
      <protection locked="0"/>
    </xf>
    <xf numFmtId="0" fontId="17" fillId="0" borderId="13" xfId="15" applyFont="1" applyBorder="1" applyAlignment="1" applyProtection="1">
      <alignment vertical="center"/>
      <protection locked="0"/>
    </xf>
    <xf numFmtId="0" fontId="17" fillId="0" borderId="15" xfId="15" applyFont="1" applyBorder="1" applyAlignment="1" applyProtection="1">
      <alignment horizontal="center" vertical="center"/>
      <protection locked="0"/>
    </xf>
    <xf numFmtId="0" fontId="17" fillId="0" borderId="0" xfId="15" applyFont="1" applyAlignment="1" applyProtection="1">
      <alignment horizontal="right" vertical="center"/>
      <protection locked="0"/>
    </xf>
    <xf numFmtId="49" fontId="17" fillId="0" borderId="8" xfId="14" quotePrefix="1" applyNumberFormat="1" applyFont="1" applyBorder="1" applyAlignment="1">
      <alignment horizontal="left" vertical="center"/>
    </xf>
    <xf numFmtId="177" fontId="17" fillId="0" borderId="0" xfId="15" applyNumberFormat="1" applyFont="1" applyAlignment="1">
      <alignment horizontal="right" vertical="center"/>
    </xf>
    <xf numFmtId="177" fontId="18" fillId="0" borderId="0" xfId="15" applyNumberFormat="1" applyFont="1" applyAlignment="1">
      <alignment horizontal="right" vertical="center"/>
    </xf>
    <xf numFmtId="49" fontId="18" fillId="0" borderId="8" xfId="14" quotePrefix="1" applyNumberFormat="1" applyFont="1" applyBorder="1" applyAlignment="1">
      <alignment horizontal="left" vertical="center"/>
    </xf>
    <xf numFmtId="0" fontId="16" fillId="0" borderId="0" xfId="15" applyFont="1" applyAlignment="1">
      <alignment vertical="center"/>
    </xf>
    <xf numFmtId="0" fontId="18" fillId="0" borderId="0" xfId="14" applyFont="1" applyAlignment="1">
      <alignment vertical="center"/>
    </xf>
    <xf numFmtId="0" fontId="18" fillId="0" borderId="6" xfId="14" applyFont="1" applyBorder="1" applyAlignment="1">
      <alignment vertical="center"/>
    </xf>
    <xf numFmtId="0" fontId="18" fillId="0" borderId="8" xfId="14" applyFont="1" applyBorder="1" applyAlignment="1">
      <alignment vertical="center"/>
    </xf>
    <xf numFmtId="0" fontId="18" fillId="0" borderId="6" xfId="14" applyFont="1" applyBorder="1" applyAlignment="1">
      <alignment horizontal="distributed" vertical="center"/>
    </xf>
    <xf numFmtId="0" fontId="18" fillId="0" borderId="8" xfId="14" applyFont="1" applyBorder="1" applyAlignment="1">
      <alignment horizontal="center" vertical="center"/>
    </xf>
    <xf numFmtId="0" fontId="17" fillId="0" borderId="6" xfId="14" applyFont="1" applyBorder="1" applyAlignment="1">
      <alignment horizontal="distributed" vertical="center"/>
    </xf>
    <xf numFmtId="0" fontId="17" fillId="0" borderId="8" xfId="14" applyFont="1" applyBorder="1" applyAlignment="1">
      <alignment vertical="center"/>
    </xf>
    <xf numFmtId="177" fontId="17" fillId="0" borderId="0" xfId="15" applyNumberFormat="1" applyFont="1" applyAlignment="1" applyProtection="1">
      <alignment horizontal="right" vertical="center"/>
      <protection locked="0"/>
    </xf>
    <xf numFmtId="0" fontId="17" fillId="0" borderId="8" xfId="14" applyFont="1" applyBorder="1" applyAlignment="1">
      <alignment horizontal="center" vertical="center"/>
    </xf>
    <xf numFmtId="177" fontId="18" fillId="0" borderId="0" xfId="15" applyNumberFormat="1" applyFont="1" applyAlignment="1" applyProtection="1">
      <alignment horizontal="right" vertical="center"/>
      <protection locked="0"/>
    </xf>
    <xf numFmtId="0" fontId="18" fillId="0" borderId="0" xfId="4" applyFont="1" applyAlignment="1">
      <alignment horizontal="right" vertical="center"/>
    </xf>
    <xf numFmtId="0" fontId="17" fillId="0" borderId="0" xfId="4" applyFont="1" applyAlignment="1">
      <alignment horizontal="right" vertical="center"/>
    </xf>
    <xf numFmtId="0" fontId="17" fillId="0" borderId="1" xfId="14" applyFont="1" applyBorder="1" applyAlignment="1">
      <alignment vertical="center"/>
    </xf>
    <xf numFmtId="0" fontId="17" fillId="0" borderId="16" xfId="14" applyFont="1" applyBorder="1" applyAlignment="1">
      <alignment horizontal="distributed" vertical="center"/>
    </xf>
    <xf numFmtId="177" fontId="17" fillId="0" borderId="1" xfId="15" applyNumberFormat="1" applyFont="1" applyBorder="1" applyAlignment="1" applyProtection="1">
      <alignment horizontal="right" vertical="center"/>
      <protection locked="0"/>
    </xf>
    <xf numFmtId="0" fontId="17" fillId="0" borderId="27" xfId="14" applyFont="1" applyBorder="1" applyAlignment="1">
      <alignment horizontal="center" vertical="center"/>
    </xf>
    <xf numFmtId="0" fontId="12" fillId="0" borderId="0" xfId="15" applyFont="1" applyAlignment="1">
      <alignment horizontal="right"/>
    </xf>
    <xf numFmtId="0" fontId="17" fillId="0" borderId="0" xfId="15" applyFont="1"/>
    <xf numFmtId="0" fontId="1" fillId="0" borderId="0" xfId="15" applyAlignment="1">
      <alignment horizontal="right"/>
    </xf>
    <xf numFmtId="0" fontId="17" fillId="0" borderId="0" xfId="15" applyFont="1" applyAlignment="1">
      <alignment horizontal="right"/>
    </xf>
    <xf numFmtId="0" fontId="17" fillId="0" borderId="2" xfId="15" applyFont="1" applyBorder="1"/>
    <xf numFmtId="0" fontId="17" fillId="0" borderId="3" xfId="15" applyFont="1" applyBorder="1"/>
    <xf numFmtId="0" fontId="17" fillId="0" borderId="5" xfId="15" applyFont="1" applyBorder="1" applyAlignment="1">
      <alignment horizontal="distributed" vertical="center" indent="4"/>
    </xf>
    <xf numFmtId="0" fontId="17" fillId="0" borderId="2" xfId="15" applyFont="1" applyBorder="1" applyAlignment="1">
      <alignment horizontal="distributed" vertical="center" indent="4"/>
    </xf>
    <xf numFmtId="0" fontId="17" fillId="0" borderId="3" xfId="15" applyFont="1" applyBorder="1" applyAlignment="1">
      <alignment horizontal="distributed" vertical="center" indent="4"/>
    </xf>
    <xf numFmtId="0" fontId="17" fillId="0" borderId="5" xfId="15" applyFont="1" applyBorder="1" applyAlignment="1">
      <alignment horizontal="distributed" vertical="center" justifyLastLine="1"/>
    </xf>
    <xf numFmtId="0" fontId="17" fillId="0" borderId="2" xfId="15" applyFont="1" applyBorder="1" applyAlignment="1">
      <alignment horizontal="distributed" vertical="center" justifyLastLine="1"/>
    </xf>
    <xf numFmtId="0" fontId="17" fillId="0" borderId="3" xfId="15" applyFont="1" applyBorder="1" applyAlignment="1">
      <alignment horizontal="distributed" vertical="center" justifyLastLine="1"/>
    </xf>
    <xf numFmtId="0" fontId="17" fillId="0" borderId="5" xfId="15" applyFont="1" applyBorder="1" applyAlignment="1">
      <alignment horizontal="distributed" vertical="center" wrapText="1" justifyLastLine="1"/>
    </xf>
    <xf numFmtId="0" fontId="17" fillId="0" borderId="6" xfId="15" applyFont="1" applyBorder="1" applyAlignment="1">
      <alignment horizontal="distributed" vertical="center" indent="1"/>
    </xf>
    <xf numFmtId="0" fontId="17" fillId="0" borderId="12" xfId="15" applyFont="1" applyBorder="1" applyAlignment="1">
      <alignment horizontal="distributed" vertical="center" indent="4"/>
    </xf>
    <xf numFmtId="0" fontId="17" fillId="0" borderId="9" xfId="15" applyFont="1" applyBorder="1" applyAlignment="1">
      <alignment horizontal="distributed" vertical="center" indent="4"/>
    </xf>
    <xf numFmtId="0" fontId="17" fillId="0" borderId="10" xfId="15" applyFont="1" applyBorder="1" applyAlignment="1">
      <alignment horizontal="distributed" vertical="center" indent="4"/>
    </xf>
    <xf numFmtId="0" fontId="17" fillId="0" borderId="12" xfId="15" applyFont="1" applyBorder="1" applyAlignment="1">
      <alignment horizontal="distributed" vertical="center" justifyLastLine="1"/>
    </xf>
    <xf numFmtId="0" fontId="17" fillId="0" borderId="9" xfId="15" applyFont="1" applyBorder="1" applyAlignment="1">
      <alignment horizontal="distributed" vertical="center" justifyLastLine="1"/>
    </xf>
    <xf numFmtId="0" fontId="17" fillId="0" borderId="10" xfId="15" applyFont="1" applyBorder="1" applyAlignment="1">
      <alignment horizontal="distributed" vertical="center" justifyLastLine="1"/>
    </xf>
    <xf numFmtId="0" fontId="17" fillId="0" borderId="8" xfId="15" applyFont="1" applyBorder="1" applyAlignment="1">
      <alignment horizontal="distributed" vertical="center" wrapText="1" justifyLastLine="1"/>
    </xf>
    <xf numFmtId="0" fontId="17" fillId="0" borderId="9" xfId="15" applyFont="1" applyBorder="1"/>
    <xf numFmtId="0" fontId="17" fillId="0" borderId="10" xfId="15" applyFont="1" applyBorder="1"/>
    <xf numFmtId="0" fontId="17" fillId="0" borderId="18" xfId="15" applyFont="1" applyBorder="1" applyAlignment="1">
      <alignment horizontal="distributed" vertical="center"/>
    </xf>
    <xf numFmtId="0" fontId="17" fillId="0" borderId="21" xfId="15" applyFont="1" applyBorder="1" applyAlignment="1">
      <alignment horizontal="distributed" vertical="center"/>
    </xf>
    <xf numFmtId="0" fontId="17" fillId="0" borderId="12" xfId="15" applyFont="1" applyBorder="1" applyAlignment="1">
      <alignment horizontal="distributed" vertical="center" wrapText="1" justifyLastLine="1"/>
    </xf>
    <xf numFmtId="49" fontId="17" fillId="0" borderId="13" xfId="15" applyNumberFormat="1" applyFont="1" applyBorder="1" applyAlignment="1">
      <alignment horizontal="center"/>
    </xf>
    <xf numFmtId="49" fontId="17" fillId="0" borderId="14" xfId="15" applyNumberFormat="1" applyFont="1" applyBorder="1" applyAlignment="1">
      <alignment horizontal="center"/>
    </xf>
    <xf numFmtId="177" fontId="17" fillId="0" borderId="6" xfId="15" applyNumberFormat="1" applyFont="1" applyBorder="1" applyAlignment="1">
      <alignment horizontal="right"/>
    </xf>
    <xf numFmtId="49" fontId="17" fillId="0" borderId="8" xfId="15" applyNumberFormat="1" applyFont="1" applyBorder="1"/>
    <xf numFmtId="49" fontId="18" fillId="0" borderId="0" xfId="15" applyNumberFormat="1" applyFont="1" applyAlignment="1">
      <alignment horizontal="center"/>
    </xf>
    <xf numFmtId="49" fontId="18" fillId="0" borderId="6" xfId="15" applyNumberFormat="1" applyFont="1" applyBorder="1" applyAlignment="1">
      <alignment horizontal="center"/>
    </xf>
    <xf numFmtId="177" fontId="18" fillId="0" borderId="6" xfId="15" applyNumberFormat="1" applyFont="1" applyBorder="1" applyAlignment="1">
      <alignment horizontal="right"/>
    </xf>
    <xf numFmtId="49" fontId="18" fillId="0" borderId="8" xfId="15" applyNumberFormat="1" applyFont="1" applyBorder="1"/>
    <xf numFmtId="0" fontId="18" fillId="0" borderId="0" xfId="15" applyFont="1"/>
    <xf numFmtId="0" fontId="18" fillId="0" borderId="0" xfId="15" applyFont="1" applyAlignment="1">
      <alignment horizontal="center"/>
    </xf>
    <xf numFmtId="49" fontId="18" fillId="0" borderId="6" xfId="15" applyNumberFormat="1" applyFont="1" applyBorder="1"/>
    <xf numFmtId="49" fontId="18" fillId="0" borderId="0" xfId="15" quotePrefix="1" applyNumberFormat="1" applyFont="1"/>
    <xf numFmtId="0" fontId="17" fillId="0" borderId="0" xfId="15" applyFont="1" applyAlignment="1">
      <alignment horizontal="center"/>
    </xf>
    <xf numFmtId="0" fontId="17" fillId="0" borderId="6" xfId="15" applyFont="1" applyBorder="1" applyAlignment="1">
      <alignment horizontal="distributed"/>
    </xf>
    <xf numFmtId="0" fontId="17" fillId="0" borderId="6" xfId="15" applyFont="1" applyBorder="1" applyAlignment="1">
      <alignment horizontal="right"/>
    </xf>
    <xf numFmtId="0" fontId="17" fillId="0" borderId="6" xfId="15" applyFont="1" applyBorder="1" applyAlignment="1">
      <alignment shrinkToFit="1"/>
    </xf>
    <xf numFmtId="0" fontId="17" fillId="0" borderId="6" xfId="15" applyFont="1" applyBorder="1" applyAlignment="1">
      <alignment horizontal="distributed" shrinkToFit="1"/>
    </xf>
    <xf numFmtId="0" fontId="17" fillId="0" borderId="22" xfId="15" applyFont="1" applyBorder="1"/>
    <xf numFmtId="0" fontId="17" fillId="0" borderId="23" xfId="15" applyFont="1" applyBorder="1"/>
    <xf numFmtId="0" fontId="17" fillId="0" borderId="26" xfId="15" applyFont="1" applyBorder="1" applyAlignment="1">
      <alignment horizontal="distributed" vertical="center" justifyLastLine="1"/>
    </xf>
    <xf numFmtId="0" fontId="17" fillId="0" borderId="22" xfId="15" applyFont="1" applyBorder="1" applyAlignment="1">
      <alignment horizontal="distributed" vertical="center" justifyLastLine="1"/>
    </xf>
    <xf numFmtId="0" fontId="17" fillId="0" borderId="23" xfId="15" applyFont="1" applyBorder="1" applyAlignment="1">
      <alignment horizontal="distributed" vertical="center" justifyLastLine="1"/>
    </xf>
    <xf numFmtId="0" fontId="17" fillId="0" borderId="26" xfId="15" applyFont="1" applyBorder="1" applyAlignment="1">
      <alignment horizontal="distributed" vertical="center" wrapText="1" justifyLastLine="1"/>
    </xf>
    <xf numFmtId="0" fontId="17" fillId="0" borderId="1" xfId="15" applyFont="1" applyBorder="1" applyAlignment="1">
      <alignment horizontal="center"/>
    </xf>
    <xf numFmtId="0" fontId="17" fillId="0" borderId="16" xfId="15" applyFont="1" applyBorder="1" applyAlignment="1">
      <alignment horizontal="distributed"/>
    </xf>
    <xf numFmtId="177" fontId="17" fillId="0" borderId="27" xfId="15" applyNumberFormat="1" applyFont="1" applyBorder="1" applyAlignment="1">
      <alignment horizontal="right"/>
    </xf>
    <xf numFmtId="177" fontId="17" fillId="0" borderId="16" xfId="15" applyNumberFormat="1" applyFont="1" applyBorder="1" applyAlignment="1">
      <alignment horizontal="right"/>
    </xf>
  </cellXfs>
  <cellStyles count="16">
    <cellStyle name="桁区切り 2" xfId="3" xr:uid="{C06C4F36-D8C8-4C47-8A0C-76E3A246FD66}"/>
    <cellStyle name="標準" xfId="0" builtinId="0"/>
    <cellStyle name="標準 6" xfId="13" xr:uid="{A3DF459A-9AFA-4993-AFFC-D33AE4EB2A67}"/>
    <cellStyle name="標準_016～023_人口労働力" xfId="14" xr:uid="{62AD4048-9477-47FE-BC2F-9DA1B3820F01}"/>
    <cellStyle name="標準_024～030_人口労働力" xfId="15" xr:uid="{31B284F4-9481-4942-B8E8-BF5196E653B8}"/>
    <cellStyle name="標準_1019 賃金" xfId="4" xr:uid="{EB80DAD3-2D2C-4B39-814F-1DA4315FC88C}"/>
    <cellStyle name="標準_1020 労働" xfId="10" xr:uid="{6A592665-4571-4031-8B91-F9F0FA724094}"/>
    <cellStyle name="標準_162．163_賃金" xfId="1" xr:uid="{BD3A7F43-C4B7-428A-B6E7-697D7235C7EA}"/>
    <cellStyle name="標準_165～169_労働" xfId="2" xr:uid="{6309F3F7-239E-4EE0-A2AE-C7698BDE0F80}"/>
    <cellStyle name="標準_170_労働" xfId="6" xr:uid="{6E498FC2-20C4-4366-801A-6B7859BBDABF}"/>
    <cellStyle name="標準_171_労働" xfId="7" xr:uid="{D098168D-A722-4AEA-821F-648B2E410D25}"/>
    <cellStyle name="標準_172_労働" xfId="9" xr:uid="{BDEB03B5-EB6B-4A4D-9254-3493D411C401}"/>
    <cellStyle name="標準_173_労働" xfId="11" xr:uid="{541C352E-403B-4C82-A89C-2EE3E52DE8C4}"/>
    <cellStyle name="標準_174_労働" xfId="12" xr:uid="{B7B042BE-A846-419B-9559-887A4C419C0E}"/>
    <cellStyle name="標準_その他のグラフ" xfId="8" xr:uid="{7E87D178-FCD1-47A0-BAD3-01DD7DA076F6}"/>
    <cellStyle name="標準_平成１７年  年報" xfId="5" xr:uid="{C99295A5-B63C-4D2F-BD4C-7BA6B342D7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9525</xdr:colOff>
      <xdr:row>26</xdr:row>
      <xdr:rowOff>0</xdr:rowOff>
    </xdr:from>
    <xdr:to>
      <xdr:col>11</xdr:col>
      <xdr:colOff>47625</xdr:colOff>
      <xdr:row>26</xdr:row>
      <xdr:rowOff>0</xdr:rowOff>
    </xdr:to>
    <xdr:sp macro="" textlink="">
      <xdr:nvSpPr>
        <xdr:cNvPr id="2" name="Line 1">
          <a:extLst>
            <a:ext uri="{FF2B5EF4-FFF2-40B4-BE49-F238E27FC236}">
              <a16:creationId xmlns:a16="http://schemas.microsoft.com/office/drawing/2014/main" id="{B65220A7-6772-4AD3-92EC-7F2584283C17}"/>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3" name="Line 2">
          <a:extLst>
            <a:ext uri="{FF2B5EF4-FFF2-40B4-BE49-F238E27FC236}">
              <a16:creationId xmlns:a16="http://schemas.microsoft.com/office/drawing/2014/main" id="{250F9607-1E76-428B-B4B7-68D7E002970D}"/>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4" name="Line 3">
          <a:extLst>
            <a:ext uri="{FF2B5EF4-FFF2-40B4-BE49-F238E27FC236}">
              <a16:creationId xmlns:a16="http://schemas.microsoft.com/office/drawing/2014/main" id="{A8DB7AF7-B914-4F08-BDE3-667E83739082}"/>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5" name="Line 1">
          <a:extLst>
            <a:ext uri="{FF2B5EF4-FFF2-40B4-BE49-F238E27FC236}">
              <a16:creationId xmlns:a16="http://schemas.microsoft.com/office/drawing/2014/main" id="{B9E8DF57-2DDD-4ED0-A428-666BD905A119}"/>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6" name="Line 2">
          <a:extLst>
            <a:ext uri="{FF2B5EF4-FFF2-40B4-BE49-F238E27FC236}">
              <a16:creationId xmlns:a16="http://schemas.microsoft.com/office/drawing/2014/main" id="{C7223362-0E8C-4C43-8909-EC7E40631DAF}"/>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7" name="Line 3">
          <a:extLst>
            <a:ext uri="{FF2B5EF4-FFF2-40B4-BE49-F238E27FC236}">
              <a16:creationId xmlns:a16="http://schemas.microsoft.com/office/drawing/2014/main" id="{789EA35D-77C5-4865-AED2-0801AC81589F}"/>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8" name="Line 1">
          <a:extLst>
            <a:ext uri="{FF2B5EF4-FFF2-40B4-BE49-F238E27FC236}">
              <a16:creationId xmlns:a16="http://schemas.microsoft.com/office/drawing/2014/main" id="{CF9D2C9C-DFC2-473D-8536-3073AE9A1040}"/>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9" name="Line 2">
          <a:extLst>
            <a:ext uri="{FF2B5EF4-FFF2-40B4-BE49-F238E27FC236}">
              <a16:creationId xmlns:a16="http://schemas.microsoft.com/office/drawing/2014/main" id="{5531B87E-D4C1-49A5-9C01-E8650701E211}"/>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10" name="Line 3">
          <a:extLst>
            <a:ext uri="{FF2B5EF4-FFF2-40B4-BE49-F238E27FC236}">
              <a16:creationId xmlns:a16="http://schemas.microsoft.com/office/drawing/2014/main" id="{68A58295-75B9-4122-A25C-FF4A3A553C09}"/>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11" name="Line 1">
          <a:extLst>
            <a:ext uri="{FF2B5EF4-FFF2-40B4-BE49-F238E27FC236}">
              <a16:creationId xmlns:a16="http://schemas.microsoft.com/office/drawing/2014/main" id="{E166FA57-E314-4511-9231-3913229B7DED}"/>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12" name="Line 2">
          <a:extLst>
            <a:ext uri="{FF2B5EF4-FFF2-40B4-BE49-F238E27FC236}">
              <a16:creationId xmlns:a16="http://schemas.microsoft.com/office/drawing/2014/main" id="{3D0C73E9-54BB-476A-9BA6-7994BA2B2E70}"/>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13" name="Line 3">
          <a:extLst>
            <a:ext uri="{FF2B5EF4-FFF2-40B4-BE49-F238E27FC236}">
              <a16:creationId xmlns:a16="http://schemas.microsoft.com/office/drawing/2014/main" id="{D858B32C-781B-430C-A790-C653AEFCC452}"/>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14" name="Line 1">
          <a:extLst>
            <a:ext uri="{FF2B5EF4-FFF2-40B4-BE49-F238E27FC236}">
              <a16:creationId xmlns:a16="http://schemas.microsoft.com/office/drawing/2014/main" id="{E1A884C1-83F7-4512-A28B-FB9AAFDCDB60}"/>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15" name="Line 2">
          <a:extLst>
            <a:ext uri="{FF2B5EF4-FFF2-40B4-BE49-F238E27FC236}">
              <a16:creationId xmlns:a16="http://schemas.microsoft.com/office/drawing/2014/main" id="{E9CF92F4-0E85-4FD7-9B88-DA6D949447CF}"/>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16" name="Line 3">
          <a:extLst>
            <a:ext uri="{FF2B5EF4-FFF2-40B4-BE49-F238E27FC236}">
              <a16:creationId xmlns:a16="http://schemas.microsoft.com/office/drawing/2014/main" id="{DE347962-D820-49E7-990E-6007888EF65E}"/>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17" name="Line 1">
          <a:extLst>
            <a:ext uri="{FF2B5EF4-FFF2-40B4-BE49-F238E27FC236}">
              <a16:creationId xmlns:a16="http://schemas.microsoft.com/office/drawing/2014/main" id="{D56C9E58-3AEE-4D09-A58C-05551D79228E}"/>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18" name="Line 2">
          <a:extLst>
            <a:ext uri="{FF2B5EF4-FFF2-40B4-BE49-F238E27FC236}">
              <a16:creationId xmlns:a16="http://schemas.microsoft.com/office/drawing/2014/main" id="{9F16F81B-C833-45CF-B6DF-2CFEB8569312}"/>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19" name="Line 3">
          <a:extLst>
            <a:ext uri="{FF2B5EF4-FFF2-40B4-BE49-F238E27FC236}">
              <a16:creationId xmlns:a16="http://schemas.microsoft.com/office/drawing/2014/main" id="{C88F2F0A-D24D-43E2-A04F-E938F997674D}"/>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20" name="Line 1">
          <a:extLst>
            <a:ext uri="{FF2B5EF4-FFF2-40B4-BE49-F238E27FC236}">
              <a16:creationId xmlns:a16="http://schemas.microsoft.com/office/drawing/2014/main" id="{4E24D512-754D-4D19-A1E4-30422BDD23E2}"/>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21" name="Line 2">
          <a:extLst>
            <a:ext uri="{FF2B5EF4-FFF2-40B4-BE49-F238E27FC236}">
              <a16:creationId xmlns:a16="http://schemas.microsoft.com/office/drawing/2014/main" id="{2BD0DD30-2F5A-4FA2-B6E6-B5735A0794CB}"/>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22" name="Line 3">
          <a:extLst>
            <a:ext uri="{FF2B5EF4-FFF2-40B4-BE49-F238E27FC236}">
              <a16:creationId xmlns:a16="http://schemas.microsoft.com/office/drawing/2014/main" id="{CCC11B01-7FDD-46B2-BEDE-B87A2A75D9EC}"/>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23" name="Line 1">
          <a:extLst>
            <a:ext uri="{FF2B5EF4-FFF2-40B4-BE49-F238E27FC236}">
              <a16:creationId xmlns:a16="http://schemas.microsoft.com/office/drawing/2014/main" id="{DE725071-27F1-4CCD-9615-6DBA0B567E74}"/>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24" name="Line 2">
          <a:extLst>
            <a:ext uri="{FF2B5EF4-FFF2-40B4-BE49-F238E27FC236}">
              <a16:creationId xmlns:a16="http://schemas.microsoft.com/office/drawing/2014/main" id="{51CAF481-DA8D-4D53-A72B-736B48D3D376}"/>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25" name="Line 3">
          <a:extLst>
            <a:ext uri="{FF2B5EF4-FFF2-40B4-BE49-F238E27FC236}">
              <a16:creationId xmlns:a16="http://schemas.microsoft.com/office/drawing/2014/main" id="{4C266D06-9BFA-4EA3-A7C7-146B638A2260}"/>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26" name="Line 1">
          <a:extLst>
            <a:ext uri="{FF2B5EF4-FFF2-40B4-BE49-F238E27FC236}">
              <a16:creationId xmlns:a16="http://schemas.microsoft.com/office/drawing/2014/main" id="{88974796-9BAA-4FCA-90D3-86A824E88AB0}"/>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27" name="Line 2">
          <a:extLst>
            <a:ext uri="{FF2B5EF4-FFF2-40B4-BE49-F238E27FC236}">
              <a16:creationId xmlns:a16="http://schemas.microsoft.com/office/drawing/2014/main" id="{A1B056C8-ABFC-4EA9-87F5-24142FE682D3}"/>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28" name="Line 3">
          <a:extLst>
            <a:ext uri="{FF2B5EF4-FFF2-40B4-BE49-F238E27FC236}">
              <a16:creationId xmlns:a16="http://schemas.microsoft.com/office/drawing/2014/main" id="{71068484-1CDE-4A80-8F66-2B789200C531}"/>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29" name="Line 1">
          <a:extLst>
            <a:ext uri="{FF2B5EF4-FFF2-40B4-BE49-F238E27FC236}">
              <a16:creationId xmlns:a16="http://schemas.microsoft.com/office/drawing/2014/main" id="{9E0BB137-D5F7-4D89-B940-76E84A6C8C99}"/>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30" name="Line 2">
          <a:extLst>
            <a:ext uri="{FF2B5EF4-FFF2-40B4-BE49-F238E27FC236}">
              <a16:creationId xmlns:a16="http://schemas.microsoft.com/office/drawing/2014/main" id="{66544AA5-5D5C-4C08-927E-631017C759CC}"/>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31" name="Line 3">
          <a:extLst>
            <a:ext uri="{FF2B5EF4-FFF2-40B4-BE49-F238E27FC236}">
              <a16:creationId xmlns:a16="http://schemas.microsoft.com/office/drawing/2014/main" id="{3999438F-B622-4298-BE3B-3CB3C70C8CE9}"/>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32" name="Line 1">
          <a:extLst>
            <a:ext uri="{FF2B5EF4-FFF2-40B4-BE49-F238E27FC236}">
              <a16:creationId xmlns:a16="http://schemas.microsoft.com/office/drawing/2014/main" id="{86A20F2A-98FC-440C-8273-61DBFC7F15A8}"/>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33" name="Line 2">
          <a:extLst>
            <a:ext uri="{FF2B5EF4-FFF2-40B4-BE49-F238E27FC236}">
              <a16:creationId xmlns:a16="http://schemas.microsoft.com/office/drawing/2014/main" id="{E996E552-17BF-4B74-B9BA-4D83E6A088EE}"/>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34" name="Line 3">
          <a:extLst>
            <a:ext uri="{FF2B5EF4-FFF2-40B4-BE49-F238E27FC236}">
              <a16:creationId xmlns:a16="http://schemas.microsoft.com/office/drawing/2014/main" id="{5C69D005-CD89-494E-9E95-9DF1B65C3C3B}"/>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35" name="Line 1">
          <a:extLst>
            <a:ext uri="{FF2B5EF4-FFF2-40B4-BE49-F238E27FC236}">
              <a16:creationId xmlns:a16="http://schemas.microsoft.com/office/drawing/2014/main" id="{995B41E1-45B5-4426-80CF-63F17DF87CDF}"/>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36" name="Line 2">
          <a:extLst>
            <a:ext uri="{FF2B5EF4-FFF2-40B4-BE49-F238E27FC236}">
              <a16:creationId xmlns:a16="http://schemas.microsoft.com/office/drawing/2014/main" id="{C28226F8-CA1C-493E-8A7D-771E5E003257}"/>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37" name="Line 3">
          <a:extLst>
            <a:ext uri="{FF2B5EF4-FFF2-40B4-BE49-F238E27FC236}">
              <a16:creationId xmlns:a16="http://schemas.microsoft.com/office/drawing/2014/main" id="{33A2057A-99F7-42F6-88BA-920ED84F4F16}"/>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38" name="Line 1">
          <a:extLst>
            <a:ext uri="{FF2B5EF4-FFF2-40B4-BE49-F238E27FC236}">
              <a16:creationId xmlns:a16="http://schemas.microsoft.com/office/drawing/2014/main" id="{50FD8057-6E7C-4C78-938E-AD962316CD43}"/>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39" name="Line 2">
          <a:extLst>
            <a:ext uri="{FF2B5EF4-FFF2-40B4-BE49-F238E27FC236}">
              <a16:creationId xmlns:a16="http://schemas.microsoft.com/office/drawing/2014/main" id="{90BFD672-DD6C-42E2-87FA-45F94950AE98}"/>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40" name="Line 3">
          <a:extLst>
            <a:ext uri="{FF2B5EF4-FFF2-40B4-BE49-F238E27FC236}">
              <a16:creationId xmlns:a16="http://schemas.microsoft.com/office/drawing/2014/main" id="{198175A8-F53F-454C-AC7D-D3344675A0D7}"/>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41" name="Line 1">
          <a:extLst>
            <a:ext uri="{FF2B5EF4-FFF2-40B4-BE49-F238E27FC236}">
              <a16:creationId xmlns:a16="http://schemas.microsoft.com/office/drawing/2014/main" id="{DD2C854D-16C5-442C-BF0F-D1BA2AA655B8}"/>
            </a:ext>
          </a:extLst>
        </xdr:cNvPr>
        <xdr:cNvSpPr>
          <a:spLocks noChangeShapeType="1"/>
        </xdr:cNvSpPr>
      </xdr:nvSpPr>
      <xdr:spPr bwMode="auto">
        <a:xfrm>
          <a:off x="9067800" y="5381625"/>
          <a:ext cx="866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42" name="Line 2">
          <a:extLst>
            <a:ext uri="{FF2B5EF4-FFF2-40B4-BE49-F238E27FC236}">
              <a16:creationId xmlns:a16="http://schemas.microsoft.com/office/drawing/2014/main" id="{1E86586B-08C6-44AA-9F79-7679577820C7}"/>
            </a:ext>
          </a:extLst>
        </xdr:cNvPr>
        <xdr:cNvSpPr>
          <a:spLocks noChangeShapeType="1"/>
        </xdr:cNvSpPr>
      </xdr:nvSpPr>
      <xdr:spPr bwMode="auto">
        <a:xfrm>
          <a:off x="5391150" y="5381625"/>
          <a:ext cx="10287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43" name="Line 3">
          <a:extLst>
            <a:ext uri="{FF2B5EF4-FFF2-40B4-BE49-F238E27FC236}">
              <a16:creationId xmlns:a16="http://schemas.microsoft.com/office/drawing/2014/main" id="{2922F1EE-7782-49AD-8635-6C6AB600576D}"/>
            </a:ext>
          </a:extLst>
        </xdr:cNvPr>
        <xdr:cNvSpPr>
          <a:spLocks noChangeShapeType="1"/>
        </xdr:cNvSpPr>
      </xdr:nvSpPr>
      <xdr:spPr bwMode="auto">
        <a:xfrm>
          <a:off x="2266950" y="5381625"/>
          <a:ext cx="981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44" name="Line 1">
          <a:extLst>
            <a:ext uri="{FF2B5EF4-FFF2-40B4-BE49-F238E27FC236}">
              <a16:creationId xmlns:a16="http://schemas.microsoft.com/office/drawing/2014/main" id="{98D70D03-57F5-43D0-8BEF-F5E21DD1694F}"/>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45" name="Line 2">
          <a:extLst>
            <a:ext uri="{FF2B5EF4-FFF2-40B4-BE49-F238E27FC236}">
              <a16:creationId xmlns:a16="http://schemas.microsoft.com/office/drawing/2014/main" id="{DD0CAEE6-5AE1-4019-AF1D-43B766AFCC70}"/>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46" name="Line 3">
          <a:extLst>
            <a:ext uri="{FF2B5EF4-FFF2-40B4-BE49-F238E27FC236}">
              <a16:creationId xmlns:a16="http://schemas.microsoft.com/office/drawing/2014/main" id="{7F49921D-E0F5-40B6-B782-A3C242112236}"/>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26</xdr:row>
      <xdr:rowOff>0</xdr:rowOff>
    </xdr:from>
    <xdr:to>
      <xdr:col>11</xdr:col>
      <xdr:colOff>47625</xdr:colOff>
      <xdr:row>26</xdr:row>
      <xdr:rowOff>0</xdr:rowOff>
    </xdr:to>
    <xdr:sp macro="" textlink="">
      <xdr:nvSpPr>
        <xdr:cNvPr id="47" name="Line 1">
          <a:extLst>
            <a:ext uri="{FF2B5EF4-FFF2-40B4-BE49-F238E27FC236}">
              <a16:creationId xmlns:a16="http://schemas.microsoft.com/office/drawing/2014/main" id="{35B0FE69-8CB2-44A2-8184-CB3CB0152C45}"/>
            </a:ext>
          </a:extLst>
        </xdr:cNvPr>
        <xdr:cNvSpPr>
          <a:spLocks noChangeShapeType="1"/>
        </xdr:cNvSpPr>
      </xdr:nvSpPr>
      <xdr:spPr bwMode="auto">
        <a:xfrm>
          <a:off x="9067800" y="5381625"/>
          <a:ext cx="866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47625</xdr:colOff>
      <xdr:row>26</xdr:row>
      <xdr:rowOff>0</xdr:rowOff>
    </xdr:from>
    <xdr:to>
      <xdr:col>7</xdr:col>
      <xdr:colOff>47625</xdr:colOff>
      <xdr:row>26</xdr:row>
      <xdr:rowOff>0</xdr:rowOff>
    </xdr:to>
    <xdr:sp macro="" textlink="">
      <xdr:nvSpPr>
        <xdr:cNvPr id="48" name="Line 2">
          <a:extLst>
            <a:ext uri="{FF2B5EF4-FFF2-40B4-BE49-F238E27FC236}">
              <a16:creationId xmlns:a16="http://schemas.microsoft.com/office/drawing/2014/main" id="{5A6530FF-4C83-4286-9210-EFF11F273DD5}"/>
            </a:ext>
          </a:extLst>
        </xdr:cNvPr>
        <xdr:cNvSpPr>
          <a:spLocks noChangeShapeType="1"/>
        </xdr:cNvSpPr>
      </xdr:nvSpPr>
      <xdr:spPr bwMode="auto">
        <a:xfrm>
          <a:off x="5391150" y="5381625"/>
          <a:ext cx="1028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xdr:colOff>
      <xdr:row>26</xdr:row>
      <xdr:rowOff>0</xdr:rowOff>
    </xdr:from>
    <xdr:to>
      <xdr:col>3</xdr:col>
      <xdr:colOff>1009650</xdr:colOff>
      <xdr:row>26</xdr:row>
      <xdr:rowOff>0</xdr:rowOff>
    </xdr:to>
    <xdr:sp macro="" textlink="">
      <xdr:nvSpPr>
        <xdr:cNvPr id="49" name="Line 3">
          <a:extLst>
            <a:ext uri="{FF2B5EF4-FFF2-40B4-BE49-F238E27FC236}">
              <a16:creationId xmlns:a16="http://schemas.microsoft.com/office/drawing/2014/main" id="{31039722-3090-4133-B3E9-1A29E5EEF11C}"/>
            </a:ext>
          </a:extLst>
        </xdr:cNvPr>
        <xdr:cNvSpPr>
          <a:spLocks noChangeShapeType="1"/>
        </xdr:cNvSpPr>
      </xdr:nvSpPr>
      <xdr:spPr bwMode="auto">
        <a:xfrm>
          <a:off x="2266950" y="5381625"/>
          <a:ext cx="981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6-8(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6-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6-1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6-1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1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0190&#32113;&#35336;&#20998;&#26512;&#35506;/01%20&#32113;&#35336;&#26222;&#21450;&#25285;&#24403;/15_&#32113;&#35336;&#24180;&#37969;/R3&#24180;&#29256;/04%20&#27770;&#35009;&#23436;&#20102;&#21407;&#31295;/06%20&#26368;&#32066;&#26657;&#27491;&#21453;&#26144;&#21407;&#31295;/&#9671;&#31532;&#65297;&#65302;&#3145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6-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6-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6-1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6-15(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6-15(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6-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6-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6-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6-4.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6-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6-7(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6-7(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6-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 "/>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8(2)"/>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9 "/>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0(2)"/>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0(3)"/>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 "/>
      <sheetName val="16-2(1)"/>
      <sheetName val="16-2(2)"/>
      <sheetName val="16-3"/>
      <sheetName val="16-4.5 "/>
      <sheetName val="16-6 "/>
      <sheetName val="16-7(1)"/>
      <sheetName val="16-7(2)"/>
      <sheetName val="16-8(1)"/>
      <sheetName val="16-8(2)"/>
      <sheetName val="16-8(3)"/>
      <sheetName val="16-9 "/>
      <sheetName val="16-10(1)"/>
      <sheetName val="16-10(2)"/>
      <sheetName val="16-10(3)"/>
      <sheetName val="16-11 "/>
      <sheetName val="16-12"/>
      <sheetName val="16-13  "/>
      <sheetName val="16-14"/>
      <sheetName val="16-15（1）"/>
      <sheetName val="16-15(2)"/>
      <sheetName val="16-16 "/>
      <sheetName val="Sheet1"/>
      <sheetName val="Sheet2"/>
      <sheetName val="Sheet3"/>
      <sheetName val="Sheet4"/>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2"/>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3  "/>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4"/>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5(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1)"/>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5(2)"/>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16 "/>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2)"/>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3"/>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4.5 "/>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6 "/>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7(1)"/>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7(2)"/>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8(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EEB46-A3F6-4E29-BECA-5E16AFAAA3D1}">
  <sheetPr>
    <tabColor rgb="FF92D050"/>
    <pageSetUpPr fitToPage="1"/>
  </sheetPr>
  <dimension ref="A1:AK32"/>
  <sheetViews>
    <sheetView tabSelected="1" view="pageBreakPreview" topLeftCell="A19" zoomScaleNormal="55" zoomScaleSheetLayoutView="100" workbookViewId="0">
      <selection activeCell="Q16" sqref="Q16"/>
    </sheetView>
  </sheetViews>
  <sheetFormatPr defaultColWidth="8" defaultRowHeight="13.5"/>
  <cols>
    <col min="1" max="2" width="5.625" style="70" customWidth="1"/>
    <col min="3" max="17" width="5.75" style="70" customWidth="1"/>
    <col min="18" max="18" width="6.75" style="70" customWidth="1"/>
    <col min="19" max="19" width="0.625" style="70" hidden="1" customWidth="1"/>
    <col min="20" max="21" width="5.625" style="70" customWidth="1"/>
    <col min="22" max="36" width="5.75" style="70" customWidth="1"/>
    <col min="37" max="37" width="6.75" style="70" customWidth="1"/>
    <col min="38" max="16384" width="8" style="70"/>
  </cols>
  <sheetData>
    <row r="1" spans="1:37" s="5" customFormat="1" ht="18.75" customHeight="1">
      <c r="A1" s="1"/>
      <c r="B1" s="1"/>
      <c r="C1" s="2"/>
      <c r="D1" s="2"/>
      <c r="E1" s="2"/>
      <c r="F1" s="2"/>
      <c r="G1" s="2"/>
      <c r="H1" s="2"/>
      <c r="I1" s="2"/>
      <c r="J1" s="2"/>
      <c r="K1" s="2"/>
      <c r="L1" s="2"/>
      <c r="M1" s="2"/>
      <c r="N1" s="2"/>
      <c r="O1" s="2"/>
      <c r="P1" s="2"/>
      <c r="Q1" s="2"/>
      <c r="R1" s="3" t="s">
        <v>0</v>
      </c>
      <c r="S1" s="1"/>
      <c r="T1" s="4" t="s">
        <v>1</v>
      </c>
      <c r="U1" s="4"/>
      <c r="V1" s="4"/>
      <c r="W1" s="4"/>
      <c r="X1" s="4"/>
      <c r="Y1" s="4"/>
      <c r="Z1" s="4"/>
      <c r="AA1" s="4"/>
      <c r="AB1" s="4"/>
      <c r="AC1" s="4"/>
      <c r="AD1" s="2"/>
      <c r="AE1" s="2"/>
      <c r="AF1" s="2"/>
      <c r="AG1" s="2"/>
      <c r="AH1" s="2"/>
      <c r="AI1" s="2"/>
      <c r="AJ1" s="2"/>
      <c r="AK1" s="2"/>
    </row>
    <row r="2" spans="1:37" s="5" customFormat="1" ht="22.5" customHeight="1" thickBot="1">
      <c r="A2" s="6"/>
      <c r="B2" s="6"/>
      <c r="C2" s="6"/>
      <c r="D2" s="6"/>
      <c r="E2" s="6"/>
      <c r="F2" s="6"/>
      <c r="G2" s="6"/>
      <c r="H2" s="6"/>
      <c r="I2" s="6"/>
      <c r="J2" s="6"/>
      <c r="K2" s="6"/>
      <c r="L2" s="6"/>
      <c r="M2" s="6"/>
      <c r="N2" s="6"/>
      <c r="O2" s="6"/>
      <c r="P2" s="6"/>
      <c r="Q2" s="6"/>
      <c r="R2" s="7"/>
      <c r="S2" s="1"/>
      <c r="T2" s="8"/>
      <c r="U2" s="6"/>
      <c r="V2" s="6"/>
      <c r="W2" s="6"/>
      <c r="X2" s="6"/>
      <c r="Y2" s="6"/>
      <c r="Z2" s="6"/>
      <c r="AA2" s="6"/>
      <c r="AB2" s="6"/>
      <c r="AC2" s="6"/>
      <c r="AD2" s="6"/>
      <c r="AE2" s="6"/>
      <c r="AF2" s="6"/>
      <c r="AG2" s="6"/>
      <c r="AH2" s="6"/>
      <c r="AI2" s="6"/>
      <c r="AJ2" s="6"/>
      <c r="AK2" s="9" t="s">
        <v>2</v>
      </c>
    </row>
    <row r="3" spans="1:37" s="5" customFormat="1" ht="19.5" customHeight="1">
      <c r="A3" s="10" t="s">
        <v>3</v>
      </c>
      <c r="B3" s="11"/>
      <c r="C3" s="12" t="s">
        <v>4</v>
      </c>
      <c r="D3" s="13" t="s">
        <v>5</v>
      </c>
      <c r="E3" s="13" t="s">
        <v>6</v>
      </c>
      <c r="F3" s="12" t="s">
        <v>7</v>
      </c>
      <c r="G3" s="12" t="s">
        <v>8</v>
      </c>
      <c r="H3" s="12" t="s">
        <v>9</v>
      </c>
      <c r="I3" s="12" t="s">
        <v>10</v>
      </c>
      <c r="J3" s="12" t="s">
        <v>11</v>
      </c>
      <c r="K3" s="12" t="s">
        <v>12</v>
      </c>
      <c r="L3" s="12" t="s">
        <v>13</v>
      </c>
      <c r="M3" s="12" t="s">
        <v>14</v>
      </c>
      <c r="N3" s="12" t="s">
        <v>15</v>
      </c>
      <c r="O3" s="12" t="s">
        <v>16</v>
      </c>
      <c r="P3" s="12" t="s">
        <v>17</v>
      </c>
      <c r="Q3" s="12" t="s">
        <v>18</v>
      </c>
      <c r="R3" s="14" t="s">
        <v>19</v>
      </c>
      <c r="S3" s="15"/>
      <c r="T3" s="10" t="s">
        <v>3</v>
      </c>
      <c r="U3" s="11"/>
      <c r="V3" s="12" t="s">
        <v>4</v>
      </c>
      <c r="W3" s="13" t="s">
        <v>5</v>
      </c>
      <c r="X3" s="13" t="s">
        <v>6</v>
      </c>
      <c r="Y3" s="12" t="s">
        <v>7</v>
      </c>
      <c r="Z3" s="12" t="s">
        <v>8</v>
      </c>
      <c r="AA3" s="12" t="s">
        <v>9</v>
      </c>
      <c r="AB3" s="12" t="s">
        <v>10</v>
      </c>
      <c r="AC3" s="12" t="s">
        <v>11</v>
      </c>
      <c r="AD3" s="12" t="s">
        <v>12</v>
      </c>
      <c r="AE3" s="12" t="s">
        <v>13</v>
      </c>
      <c r="AF3" s="12" t="s">
        <v>14</v>
      </c>
      <c r="AG3" s="12" t="s">
        <v>15</v>
      </c>
      <c r="AH3" s="12" t="s">
        <v>16</v>
      </c>
      <c r="AI3" s="12" t="s">
        <v>17</v>
      </c>
      <c r="AJ3" s="12" t="s">
        <v>18</v>
      </c>
      <c r="AK3" s="16" t="s">
        <v>20</v>
      </c>
    </row>
    <row r="4" spans="1:37" s="25" customFormat="1" ht="28.5" customHeight="1">
      <c r="A4" s="17"/>
      <c r="B4" s="18"/>
      <c r="C4" s="19"/>
      <c r="D4" s="19"/>
      <c r="E4" s="19"/>
      <c r="F4" s="20"/>
      <c r="G4" s="20"/>
      <c r="H4" s="20"/>
      <c r="I4" s="20"/>
      <c r="J4" s="20"/>
      <c r="K4" s="20"/>
      <c r="L4" s="20"/>
      <c r="M4" s="20"/>
      <c r="N4" s="20"/>
      <c r="O4" s="21"/>
      <c r="P4" s="20"/>
      <c r="Q4" s="20"/>
      <c r="R4" s="22"/>
      <c r="S4" s="23"/>
      <c r="T4" s="17"/>
      <c r="U4" s="18"/>
      <c r="V4" s="19"/>
      <c r="W4" s="19"/>
      <c r="X4" s="19"/>
      <c r="Y4" s="20"/>
      <c r="Z4" s="20"/>
      <c r="AA4" s="20"/>
      <c r="AB4" s="20"/>
      <c r="AC4" s="20"/>
      <c r="AD4" s="20"/>
      <c r="AE4" s="20"/>
      <c r="AF4" s="20"/>
      <c r="AG4" s="20"/>
      <c r="AH4" s="21"/>
      <c r="AI4" s="20"/>
      <c r="AJ4" s="20"/>
      <c r="AK4" s="24"/>
    </row>
    <row r="5" spans="1:37" s="34" customFormat="1" ht="28.5" customHeight="1">
      <c r="A5" s="26"/>
      <c r="B5" s="27"/>
      <c r="C5" s="28"/>
      <c r="D5" s="28"/>
      <c r="E5" s="28"/>
      <c r="F5" s="29"/>
      <c r="G5" s="29"/>
      <c r="H5" s="29"/>
      <c r="I5" s="29"/>
      <c r="J5" s="29"/>
      <c r="K5" s="29"/>
      <c r="L5" s="29"/>
      <c r="M5" s="29"/>
      <c r="N5" s="29"/>
      <c r="O5" s="30"/>
      <c r="P5" s="29"/>
      <c r="Q5" s="29"/>
      <c r="R5" s="31"/>
      <c r="S5" s="32"/>
      <c r="T5" s="26"/>
      <c r="U5" s="27"/>
      <c r="V5" s="28"/>
      <c r="W5" s="28"/>
      <c r="X5" s="28"/>
      <c r="Y5" s="29"/>
      <c r="Z5" s="29"/>
      <c r="AA5" s="29"/>
      <c r="AB5" s="29"/>
      <c r="AC5" s="29"/>
      <c r="AD5" s="29"/>
      <c r="AE5" s="29"/>
      <c r="AF5" s="29"/>
      <c r="AG5" s="29"/>
      <c r="AH5" s="30"/>
      <c r="AI5" s="29"/>
      <c r="AJ5" s="29"/>
      <c r="AK5" s="33"/>
    </row>
    <row r="6" spans="1:37" s="40" customFormat="1" ht="33.75" customHeight="1">
      <c r="A6" s="35"/>
      <c r="B6" s="36"/>
      <c r="C6" s="37" t="s">
        <v>21</v>
      </c>
      <c r="D6" s="37"/>
      <c r="E6" s="37"/>
      <c r="F6" s="37"/>
      <c r="G6" s="37"/>
      <c r="H6" s="37"/>
      <c r="I6" s="37"/>
      <c r="J6" s="37"/>
      <c r="K6" s="37"/>
      <c r="L6" s="37"/>
      <c r="M6" s="37"/>
      <c r="N6" s="37"/>
      <c r="O6" s="37"/>
      <c r="P6" s="37"/>
      <c r="Q6" s="37"/>
      <c r="R6" s="37"/>
      <c r="S6" s="38"/>
      <c r="T6" s="35"/>
      <c r="U6" s="35"/>
      <c r="V6" s="39" t="s">
        <v>22</v>
      </c>
      <c r="W6" s="37"/>
      <c r="X6" s="37"/>
      <c r="Y6" s="37"/>
      <c r="Z6" s="37"/>
      <c r="AA6" s="37"/>
      <c r="AB6" s="37"/>
      <c r="AC6" s="37"/>
      <c r="AD6" s="37"/>
      <c r="AE6" s="37"/>
      <c r="AF6" s="37"/>
      <c r="AG6" s="37"/>
      <c r="AH6" s="37"/>
      <c r="AI6" s="37"/>
      <c r="AJ6" s="37"/>
      <c r="AK6" s="37"/>
    </row>
    <row r="7" spans="1:37" s="5" customFormat="1" ht="33.75" customHeight="1">
      <c r="A7" s="41" t="s">
        <v>23</v>
      </c>
      <c r="B7" s="42"/>
      <c r="C7" s="43">
        <v>106.4</v>
      </c>
      <c r="D7" s="44">
        <v>118.5</v>
      </c>
      <c r="E7" s="44">
        <v>100.2</v>
      </c>
      <c r="F7" s="44">
        <v>93.9</v>
      </c>
      <c r="G7" s="44">
        <v>87.6</v>
      </c>
      <c r="H7" s="44">
        <v>105.5</v>
      </c>
      <c r="I7" s="44">
        <v>103.6</v>
      </c>
      <c r="J7" s="44">
        <v>82</v>
      </c>
      <c r="K7" s="44">
        <v>61.5</v>
      </c>
      <c r="L7" s="44">
        <v>91.9</v>
      </c>
      <c r="M7" s="44">
        <v>92.5</v>
      </c>
      <c r="N7" s="44">
        <v>101.9</v>
      </c>
      <c r="O7" s="44">
        <v>103.5</v>
      </c>
      <c r="P7" s="44">
        <v>120</v>
      </c>
      <c r="Q7" s="44">
        <v>128.30000000000001</v>
      </c>
      <c r="R7" s="44">
        <v>100.9</v>
      </c>
      <c r="S7" s="45"/>
      <c r="T7" s="41" t="s">
        <v>23</v>
      </c>
      <c r="U7" s="42"/>
      <c r="V7" s="43">
        <v>104.1</v>
      </c>
      <c r="W7" s="44">
        <v>115.9</v>
      </c>
      <c r="X7" s="44">
        <v>98</v>
      </c>
      <c r="Y7" s="44">
        <v>91.9</v>
      </c>
      <c r="Z7" s="44">
        <v>85.7</v>
      </c>
      <c r="AA7" s="44">
        <v>103.2</v>
      </c>
      <c r="AB7" s="44">
        <v>101.4</v>
      </c>
      <c r="AC7" s="44">
        <v>80.2</v>
      </c>
      <c r="AD7" s="44">
        <v>60.2</v>
      </c>
      <c r="AE7" s="44">
        <v>89.9</v>
      </c>
      <c r="AF7" s="44">
        <v>90.5</v>
      </c>
      <c r="AG7" s="44">
        <v>99.7</v>
      </c>
      <c r="AH7" s="44">
        <v>101.3</v>
      </c>
      <c r="AI7" s="44">
        <v>117.4</v>
      </c>
      <c r="AJ7" s="44">
        <v>125.5</v>
      </c>
      <c r="AK7" s="44">
        <v>98.7</v>
      </c>
    </row>
    <row r="8" spans="1:37" s="5" customFormat="1" ht="33.75" customHeight="1">
      <c r="A8" s="46" t="s">
        <v>24</v>
      </c>
      <c r="B8" s="47"/>
      <c r="C8" s="43">
        <v>100.3</v>
      </c>
      <c r="D8" s="44">
        <v>111</v>
      </c>
      <c r="E8" s="44">
        <v>98.5</v>
      </c>
      <c r="F8" s="44">
        <v>96.7</v>
      </c>
      <c r="G8" s="44">
        <v>90.1</v>
      </c>
      <c r="H8" s="44">
        <v>89.3</v>
      </c>
      <c r="I8" s="44">
        <v>97.2</v>
      </c>
      <c r="J8" s="44">
        <v>100.7</v>
      </c>
      <c r="K8" s="44" t="s">
        <v>25</v>
      </c>
      <c r="L8" s="44">
        <v>110.8</v>
      </c>
      <c r="M8" s="44">
        <v>63</v>
      </c>
      <c r="N8" s="44">
        <v>97.3</v>
      </c>
      <c r="O8" s="44">
        <v>111.6</v>
      </c>
      <c r="P8" s="44">
        <v>105.3</v>
      </c>
      <c r="Q8" s="44">
        <v>112.2</v>
      </c>
      <c r="R8" s="44">
        <v>72.3</v>
      </c>
      <c r="S8" s="48">
        <v>102.3</v>
      </c>
      <c r="T8" s="46" t="s">
        <v>24</v>
      </c>
      <c r="U8" s="47"/>
      <c r="V8" s="43">
        <v>97.7</v>
      </c>
      <c r="W8" s="44">
        <v>108.1</v>
      </c>
      <c r="X8" s="44">
        <v>95.9</v>
      </c>
      <c r="Y8" s="44">
        <v>94.2</v>
      </c>
      <c r="Z8" s="44">
        <v>87.7</v>
      </c>
      <c r="AA8" s="44">
        <v>87</v>
      </c>
      <c r="AB8" s="44">
        <v>94.6</v>
      </c>
      <c r="AC8" s="44">
        <v>98.1</v>
      </c>
      <c r="AD8" s="44" t="s">
        <v>25</v>
      </c>
      <c r="AE8" s="44">
        <v>107.9</v>
      </c>
      <c r="AF8" s="44">
        <v>61.3</v>
      </c>
      <c r="AG8" s="44">
        <v>94.7</v>
      </c>
      <c r="AH8" s="44">
        <v>108.7</v>
      </c>
      <c r="AI8" s="44">
        <v>102.5</v>
      </c>
      <c r="AJ8" s="44">
        <v>109.3</v>
      </c>
      <c r="AK8" s="44">
        <v>70.400000000000006</v>
      </c>
    </row>
    <row r="9" spans="1:37" s="40" customFormat="1" ht="33.75" customHeight="1">
      <c r="A9" s="49" t="s">
        <v>26</v>
      </c>
      <c r="B9" s="50"/>
      <c r="C9" s="51">
        <v>97.2</v>
      </c>
      <c r="D9" s="52">
        <v>115.4</v>
      </c>
      <c r="E9" s="52">
        <v>97.8</v>
      </c>
      <c r="F9" s="52">
        <v>106.6</v>
      </c>
      <c r="G9" s="52">
        <v>106.8</v>
      </c>
      <c r="H9" s="52">
        <v>85.9</v>
      </c>
      <c r="I9" s="52">
        <v>97.1</v>
      </c>
      <c r="J9" s="52">
        <v>110.1</v>
      </c>
      <c r="K9" s="52">
        <v>76</v>
      </c>
      <c r="L9" s="52">
        <v>96.3</v>
      </c>
      <c r="M9" s="52">
        <v>71.900000000000006</v>
      </c>
      <c r="N9" s="52">
        <v>81.099999999999994</v>
      </c>
      <c r="O9" s="52">
        <v>112.5</v>
      </c>
      <c r="P9" s="52">
        <v>91.7</v>
      </c>
      <c r="Q9" s="52">
        <v>122.9</v>
      </c>
      <c r="R9" s="52">
        <v>76.900000000000006</v>
      </c>
      <c r="S9" s="53"/>
      <c r="T9" s="49" t="s">
        <v>26</v>
      </c>
      <c r="U9" s="50"/>
      <c r="V9" s="51">
        <v>94.4</v>
      </c>
      <c r="W9" s="52">
        <v>112</v>
      </c>
      <c r="X9" s="52">
        <v>95</v>
      </c>
      <c r="Y9" s="52">
        <v>103.5</v>
      </c>
      <c r="Z9" s="52">
        <v>103.7</v>
      </c>
      <c r="AA9" s="52">
        <v>83.4</v>
      </c>
      <c r="AB9" s="52">
        <v>94.3</v>
      </c>
      <c r="AC9" s="52">
        <v>106.9</v>
      </c>
      <c r="AD9" s="52">
        <v>73.8</v>
      </c>
      <c r="AE9" s="52">
        <v>93.5</v>
      </c>
      <c r="AF9" s="52">
        <v>69.8</v>
      </c>
      <c r="AG9" s="52">
        <v>78.7</v>
      </c>
      <c r="AH9" s="52">
        <v>109.2</v>
      </c>
      <c r="AI9" s="52">
        <v>89</v>
      </c>
      <c r="AJ9" s="52">
        <v>119.3</v>
      </c>
      <c r="AK9" s="52">
        <v>74.7</v>
      </c>
    </row>
    <row r="10" spans="1:37" s="5" customFormat="1" ht="33.75" customHeight="1">
      <c r="A10" s="54"/>
      <c r="B10" s="54"/>
      <c r="C10" s="43"/>
      <c r="D10" s="44"/>
      <c r="E10" s="44"/>
      <c r="F10" s="44"/>
      <c r="G10" s="44"/>
      <c r="H10" s="44"/>
      <c r="I10" s="44"/>
      <c r="J10" s="44"/>
      <c r="K10" s="44"/>
      <c r="L10" s="44"/>
      <c r="M10" s="44"/>
      <c r="N10" s="44"/>
      <c r="O10" s="44"/>
      <c r="P10" s="44"/>
      <c r="Q10" s="44"/>
      <c r="R10" s="44"/>
      <c r="S10" s="48"/>
      <c r="T10" s="48"/>
      <c r="U10" s="48"/>
      <c r="V10" s="43"/>
      <c r="W10" s="44"/>
      <c r="X10" s="44"/>
      <c r="Y10" s="44"/>
      <c r="Z10" s="44"/>
      <c r="AA10" s="44"/>
      <c r="AB10" s="44"/>
      <c r="AC10" s="44"/>
      <c r="AD10" s="44"/>
      <c r="AE10" s="44"/>
      <c r="AF10" s="44"/>
      <c r="AG10" s="44"/>
      <c r="AH10" s="44"/>
      <c r="AI10" s="44"/>
      <c r="AJ10" s="44"/>
      <c r="AK10" s="44"/>
    </row>
    <row r="11" spans="1:37" s="5" customFormat="1" ht="33.75" customHeight="1">
      <c r="A11" s="54" t="s">
        <v>27</v>
      </c>
      <c r="B11" s="55" t="s">
        <v>28</v>
      </c>
      <c r="C11" s="43">
        <v>84.5</v>
      </c>
      <c r="D11" s="44">
        <v>89</v>
      </c>
      <c r="E11" s="44">
        <v>88.4</v>
      </c>
      <c r="F11" s="44">
        <v>78.900000000000006</v>
      </c>
      <c r="G11" s="44">
        <v>85.5</v>
      </c>
      <c r="H11" s="44">
        <v>81.599999999999994</v>
      </c>
      <c r="I11" s="44">
        <v>92.2</v>
      </c>
      <c r="J11" s="44">
        <v>80.900000000000006</v>
      </c>
      <c r="K11" s="44" t="s">
        <v>25</v>
      </c>
      <c r="L11" s="44">
        <v>102</v>
      </c>
      <c r="M11" s="44">
        <v>75</v>
      </c>
      <c r="N11" s="44">
        <v>85.5</v>
      </c>
      <c r="O11" s="44">
        <v>85.2</v>
      </c>
      <c r="P11" s="44">
        <v>78.8</v>
      </c>
      <c r="Q11" s="44">
        <v>105.4</v>
      </c>
      <c r="R11" s="44">
        <v>69.599999999999994</v>
      </c>
      <c r="S11" s="48">
        <v>93.1</v>
      </c>
      <c r="T11" s="54" t="s">
        <v>27</v>
      </c>
      <c r="U11" s="55" t="s">
        <v>28</v>
      </c>
      <c r="V11" s="43">
        <v>81.8</v>
      </c>
      <c r="W11" s="44">
        <v>86.2</v>
      </c>
      <c r="X11" s="44">
        <v>85.6</v>
      </c>
      <c r="Y11" s="44">
        <v>76.400000000000006</v>
      </c>
      <c r="Z11" s="44">
        <v>82.8</v>
      </c>
      <c r="AA11" s="44">
        <v>79</v>
      </c>
      <c r="AB11" s="44">
        <v>89.3</v>
      </c>
      <c r="AC11" s="44">
        <v>78.3</v>
      </c>
      <c r="AD11" s="44" t="s">
        <v>25</v>
      </c>
      <c r="AE11" s="44">
        <v>98.7</v>
      </c>
      <c r="AF11" s="44">
        <v>72.599999999999994</v>
      </c>
      <c r="AG11" s="44">
        <v>82.8</v>
      </c>
      <c r="AH11" s="44">
        <v>82.5</v>
      </c>
      <c r="AI11" s="44">
        <v>76.3</v>
      </c>
      <c r="AJ11" s="44">
        <v>102</v>
      </c>
      <c r="AK11" s="44">
        <v>67.400000000000006</v>
      </c>
    </row>
    <row r="12" spans="1:37" s="5" customFormat="1" ht="33.75" customHeight="1">
      <c r="A12" s="48"/>
      <c r="B12" s="56" t="s">
        <v>29</v>
      </c>
      <c r="C12" s="43">
        <v>81</v>
      </c>
      <c r="D12" s="44">
        <v>87.8</v>
      </c>
      <c r="E12" s="44">
        <v>78.599999999999994</v>
      </c>
      <c r="F12" s="44">
        <v>80.8</v>
      </c>
      <c r="G12" s="44">
        <v>84.1</v>
      </c>
      <c r="H12" s="44">
        <v>79</v>
      </c>
      <c r="I12" s="44">
        <v>86.2</v>
      </c>
      <c r="J12" s="44">
        <v>79.900000000000006</v>
      </c>
      <c r="K12" s="44" t="s">
        <v>25</v>
      </c>
      <c r="L12" s="44">
        <v>76.7</v>
      </c>
      <c r="M12" s="44">
        <v>68.5</v>
      </c>
      <c r="N12" s="44">
        <v>84.5</v>
      </c>
      <c r="O12" s="44">
        <v>87.2</v>
      </c>
      <c r="P12" s="44">
        <v>79.599999999999994</v>
      </c>
      <c r="Q12" s="44" t="s">
        <v>25</v>
      </c>
      <c r="R12" s="44">
        <v>71.5</v>
      </c>
      <c r="S12" s="48">
        <v>92.6</v>
      </c>
      <c r="T12" s="48"/>
      <c r="U12" s="56" t="s">
        <v>29</v>
      </c>
      <c r="V12" s="43">
        <v>78.7</v>
      </c>
      <c r="W12" s="44">
        <v>85.3</v>
      </c>
      <c r="X12" s="44">
        <v>76.400000000000006</v>
      </c>
      <c r="Y12" s="44">
        <v>78.5</v>
      </c>
      <c r="Z12" s="44">
        <v>81.7</v>
      </c>
      <c r="AA12" s="44">
        <v>76.8</v>
      </c>
      <c r="AB12" s="44">
        <v>83.8</v>
      </c>
      <c r="AC12" s="44">
        <v>77.599999999999994</v>
      </c>
      <c r="AD12" s="44" t="s">
        <v>25</v>
      </c>
      <c r="AE12" s="44">
        <v>74.5</v>
      </c>
      <c r="AF12" s="44">
        <v>66.599999999999994</v>
      </c>
      <c r="AG12" s="44">
        <v>82.1</v>
      </c>
      <c r="AH12" s="44">
        <v>84.7</v>
      </c>
      <c r="AI12" s="44">
        <v>77.400000000000006</v>
      </c>
      <c r="AJ12" s="44" t="s">
        <v>25</v>
      </c>
      <c r="AK12" s="44">
        <v>69.5</v>
      </c>
    </row>
    <row r="13" spans="1:37" s="5" customFormat="1" ht="33.75" customHeight="1">
      <c r="A13" s="48"/>
      <c r="B13" s="56" t="s">
        <v>30</v>
      </c>
      <c r="C13" s="43">
        <v>84.7</v>
      </c>
      <c r="D13" s="44">
        <v>129.5</v>
      </c>
      <c r="E13" s="44">
        <v>79.900000000000006</v>
      </c>
      <c r="F13" s="44">
        <v>84.9</v>
      </c>
      <c r="G13" s="44">
        <v>83.7</v>
      </c>
      <c r="H13" s="44">
        <v>76.7</v>
      </c>
      <c r="I13" s="44">
        <v>87.2</v>
      </c>
      <c r="J13" s="44">
        <v>86.2</v>
      </c>
      <c r="K13" s="44" t="s">
        <v>25</v>
      </c>
      <c r="L13" s="44">
        <v>77.2</v>
      </c>
      <c r="M13" s="44">
        <v>70</v>
      </c>
      <c r="N13" s="44">
        <v>84</v>
      </c>
      <c r="O13" s="44">
        <v>88.7</v>
      </c>
      <c r="P13" s="44">
        <v>85.8</v>
      </c>
      <c r="Q13" s="44">
        <v>87.8</v>
      </c>
      <c r="R13" s="44">
        <v>81.3</v>
      </c>
      <c r="S13" s="48">
        <v>96.2</v>
      </c>
      <c r="T13" s="48"/>
      <c r="U13" s="56" t="s">
        <v>30</v>
      </c>
      <c r="V13" s="43">
        <v>82.2</v>
      </c>
      <c r="W13" s="44">
        <v>125.7</v>
      </c>
      <c r="X13" s="44">
        <v>77.599999999999994</v>
      </c>
      <c r="Y13" s="44">
        <v>82.4</v>
      </c>
      <c r="Z13" s="44">
        <v>81.3</v>
      </c>
      <c r="AA13" s="44">
        <v>74.5</v>
      </c>
      <c r="AB13" s="44">
        <v>84.7</v>
      </c>
      <c r="AC13" s="44">
        <v>83.7</v>
      </c>
      <c r="AD13" s="44" t="s">
        <v>25</v>
      </c>
      <c r="AE13" s="44">
        <v>75</v>
      </c>
      <c r="AF13" s="44">
        <v>68</v>
      </c>
      <c r="AG13" s="44">
        <v>81.599999999999994</v>
      </c>
      <c r="AH13" s="44">
        <v>86.1</v>
      </c>
      <c r="AI13" s="44">
        <v>83.3</v>
      </c>
      <c r="AJ13" s="44">
        <v>85.2</v>
      </c>
      <c r="AK13" s="44">
        <v>78.900000000000006</v>
      </c>
    </row>
    <row r="14" spans="1:37" s="5" customFormat="1" ht="33.75" customHeight="1">
      <c r="A14" s="48"/>
      <c r="B14" s="56" t="s">
        <v>31</v>
      </c>
      <c r="C14" s="43">
        <v>84.1</v>
      </c>
      <c r="D14" s="44">
        <v>88</v>
      </c>
      <c r="E14" s="44">
        <v>82.5</v>
      </c>
      <c r="F14" s="44">
        <v>87.5</v>
      </c>
      <c r="G14" s="44">
        <v>146.69999999999999</v>
      </c>
      <c r="H14" s="44">
        <v>79.2</v>
      </c>
      <c r="I14" s="44">
        <v>89.8</v>
      </c>
      <c r="J14" s="44">
        <v>83</v>
      </c>
      <c r="K14" s="44">
        <v>75.599999999999994</v>
      </c>
      <c r="L14" s="44">
        <v>101</v>
      </c>
      <c r="M14" s="44">
        <v>65.5</v>
      </c>
      <c r="N14" s="44">
        <v>84.8</v>
      </c>
      <c r="O14" s="44">
        <v>85.3</v>
      </c>
      <c r="P14" s="44">
        <v>80.900000000000006</v>
      </c>
      <c r="Q14" s="44">
        <v>99.1</v>
      </c>
      <c r="R14" s="44">
        <v>70.599999999999994</v>
      </c>
      <c r="S14" s="48">
        <v>96.3</v>
      </c>
      <c r="T14" s="48"/>
      <c r="U14" s="56" t="s">
        <v>31</v>
      </c>
      <c r="V14" s="43">
        <v>81.7</v>
      </c>
      <c r="W14" s="44">
        <v>85.5</v>
      </c>
      <c r="X14" s="44">
        <v>80.2</v>
      </c>
      <c r="Y14" s="44">
        <v>85</v>
      </c>
      <c r="Z14" s="44">
        <v>142.6</v>
      </c>
      <c r="AA14" s="44">
        <v>77</v>
      </c>
      <c r="AB14" s="44">
        <v>87.3</v>
      </c>
      <c r="AC14" s="44">
        <v>80.7</v>
      </c>
      <c r="AD14" s="44">
        <v>73.5</v>
      </c>
      <c r="AE14" s="44">
        <v>98.2</v>
      </c>
      <c r="AF14" s="44">
        <v>63.7</v>
      </c>
      <c r="AG14" s="44">
        <v>82.4</v>
      </c>
      <c r="AH14" s="44">
        <v>82.9</v>
      </c>
      <c r="AI14" s="44">
        <v>78.599999999999994</v>
      </c>
      <c r="AJ14" s="44">
        <v>96.3</v>
      </c>
      <c r="AK14" s="44">
        <v>68.599999999999994</v>
      </c>
    </row>
    <row r="15" spans="1:37" s="5" customFormat="1" ht="33.75" customHeight="1">
      <c r="A15" s="48"/>
      <c r="B15" s="55" t="s">
        <v>32</v>
      </c>
      <c r="C15" s="43">
        <v>81.599999999999994</v>
      </c>
      <c r="D15" s="44">
        <v>92.7</v>
      </c>
      <c r="E15" s="44">
        <v>83.4</v>
      </c>
      <c r="F15" s="44">
        <v>83.7</v>
      </c>
      <c r="G15" s="44">
        <v>81.8</v>
      </c>
      <c r="H15" s="44">
        <v>74.5</v>
      </c>
      <c r="I15" s="44">
        <v>90.5</v>
      </c>
      <c r="J15" s="44">
        <v>87.3</v>
      </c>
      <c r="K15" s="44">
        <v>76</v>
      </c>
      <c r="L15" s="44">
        <v>76.400000000000006</v>
      </c>
      <c r="M15" s="44">
        <v>67.5</v>
      </c>
      <c r="N15" s="44">
        <v>80.8</v>
      </c>
      <c r="O15" s="44">
        <v>83.1</v>
      </c>
      <c r="P15" s="44">
        <v>79</v>
      </c>
      <c r="Q15" s="44">
        <v>87.8</v>
      </c>
      <c r="R15" s="44">
        <v>64.8</v>
      </c>
      <c r="S15" s="48">
        <v>88.8</v>
      </c>
      <c r="T15" s="48"/>
      <c r="U15" s="55" t="s">
        <v>32</v>
      </c>
      <c r="V15" s="43">
        <v>79.2</v>
      </c>
      <c r="W15" s="44">
        <v>90</v>
      </c>
      <c r="X15" s="44">
        <v>81</v>
      </c>
      <c r="Y15" s="44">
        <v>81.3</v>
      </c>
      <c r="Z15" s="44">
        <v>79.400000000000006</v>
      </c>
      <c r="AA15" s="44">
        <v>72.3</v>
      </c>
      <c r="AB15" s="44">
        <v>87.9</v>
      </c>
      <c r="AC15" s="44">
        <v>84.8</v>
      </c>
      <c r="AD15" s="44">
        <v>73.8</v>
      </c>
      <c r="AE15" s="44">
        <v>74.2</v>
      </c>
      <c r="AF15" s="44">
        <v>65.5</v>
      </c>
      <c r="AG15" s="44">
        <v>78.400000000000006</v>
      </c>
      <c r="AH15" s="44">
        <v>80.7</v>
      </c>
      <c r="AI15" s="44">
        <v>76.7</v>
      </c>
      <c r="AJ15" s="44">
        <v>85.2</v>
      </c>
      <c r="AK15" s="44">
        <v>62.9</v>
      </c>
    </row>
    <row r="16" spans="1:37" s="5" customFormat="1" ht="33.75" customHeight="1">
      <c r="A16" s="48"/>
      <c r="B16" s="56" t="s">
        <v>33</v>
      </c>
      <c r="C16" s="43">
        <v>140.1</v>
      </c>
      <c r="D16" s="44">
        <v>218.8</v>
      </c>
      <c r="E16" s="44">
        <v>123.8</v>
      </c>
      <c r="F16" s="44">
        <v>214.1</v>
      </c>
      <c r="G16" s="44">
        <v>81.5</v>
      </c>
      <c r="H16" s="44">
        <v>94.6</v>
      </c>
      <c r="I16" s="44">
        <v>104.2</v>
      </c>
      <c r="J16" s="44">
        <v>219.7</v>
      </c>
      <c r="K16" s="44">
        <v>82.2</v>
      </c>
      <c r="L16" s="44">
        <v>171.3</v>
      </c>
      <c r="M16" s="44">
        <v>75.400000000000006</v>
      </c>
      <c r="N16" s="44">
        <v>81.7</v>
      </c>
      <c r="O16" s="44">
        <v>247.1</v>
      </c>
      <c r="P16" s="44">
        <v>120</v>
      </c>
      <c r="Q16" s="44">
        <v>186</v>
      </c>
      <c r="R16" s="44">
        <v>95.4</v>
      </c>
      <c r="S16" s="48">
        <v>120.2</v>
      </c>
      <c r="T16" s="48"/>
      <c r="U16" s="56" t="s">
        <v>33</v>
      </c>
      <c r="V16" s="43">
        <v>136.4</v>
      </c>
      <c r="W16" s="44">
        <v>213</v>
      </c>
      <c r="X16" s="44">
        <v>120.5</v>
      </c>
      <c r="Y16" s="44">
        <v>208.5</v>
      </c>
      <c r="Z16" s="44">
        <v>79.400000000000006</v>
      </c>
      <c r="AA16" s="44">
        <v>92.1</v>
      </c>
      <c r="AB16" s="44">
        <v>101.5</v>
      </c>
      <c r="AC16" s="44">
        <v>213.9</v>
      </c>
      <c r="AD16" s="44">
        <v>80</v>
      </c>
      <c r="AE16" s="44">
        <v>166.8</v>
      </c>
      <c r="AF16" s="44">
        <v>73.400000000000006</v>
      </c>
      <c r="AG16" s="44">
        <v>79.599999999999994</v>
      </c>
      <c r="AH16" s="44">
        <v>240.6</v>
      </c>
      <c r="AI16" s="44">
        <v>116.8</v>
      </c>
      <c r="AJ16" s="44">
        <v>181.1</v>
      </c>
      <c r="AK16" s="44">
        <v>92.9</v>
      </c>
    </row>
    <row r="17" spans="1:37" s="5" customFormat="1" ht="33.75" customHeight="1">
      <c r="A17" s="48"/>
      <c r="B17" s="56" t="s">
        <v>34</v>
      </c>
      <c r="C17" s="43">
        <v>108</v>
      </c>
      <c r="D17" s="44">
        <v>144.80000000000001</v>
      </c>
      <c r="E17" s="44">
        <v>129.1</v>
      </c>
      <c r="F17" s="44">
        <v>85.3</v>
      </c>
      <c r="G17" s="44">
        <v>107</v>
      </c>
      <c r="H17" s="44">
        <v>95.9</v>
      </c>
      <c r="I17" s="44">
        <v>120.9</v>
      </c>
      <c r="J17" s="44">
        <v>86.1</v>
      </c>
      <c r="K17" s="44">
        <v>88.3</v>
      </c>
      <c r="L17" s="44">
        <v>84.5</v>
      </c>
      <c r="M17" s="44">
        <v>79.2</v>
      </c>
      <c r="N17" s="44">
        <v>89.1</v>
      </c>
      <c r="O17" s="44">
        <v>82.5</v>
      </c>
      <c r="P17" s="44">
        <v>99.8</v>
      </c>
      <c r="Q17" s="44">
        <v>118.5</v>
      </c>
      <c r="R17" s="44">
        <v>73</v>
      </c>
      <c r="S17" s="48">
        <v>118.8</v>
      </c>
      <c r="T17" s="48"/>
      <c r="U17" s="56" t="s">
        <v>34</v>
      </c>
      <c r="V17" s="43">
        <v>104.9</v>
      </c>
      <c r="W17" s="44">
        <v>140.6</v>
      </c>
      <c r="X17" s="44">
        <v>125.3</v>
      </c>
      <c r="Y17" s="44">
        <v>82.8</v>
      </c>
      <c r="Z17" s="44">
        <v>103.9</v>
      </c>
      <c r="AA17" s="44">
        <v>93.1</v>
      </c>
      <c r="AB17" s="44">
        <v>117.4</v>
      </c>
      <c r="AC17" s="44">
        <v>83.6</v>
      </c>
      <c r="AD17" s="44">
        <v>85.7</v>
      </c>
      <c r="AE17" s="44">
        <v>82</v>
      </c>
      <c r="AF17" s="44">
        <v>76.900000000000006</v>
      </c>
      <c r="AG17" s="44">
        <v>86.5</v>
      </c>
      <c r="AH17" s="44">
        <v>80.099999999999994</v>
      </c>
      <c r="AI17" s="44">
        <v>96.9</v>
      </c>
      <c r="AJ17" s="44">
        <v>115</v>
      </c>
      <c r="AK17" s="44">
        <v>70.900000000000006</v>
      </c>
    </row>
    <row r="18" spans="1:37" s="5" customFormat="1" ht="33.75" customHeight="1">
      <c r="A18" s="48"/>
      <c r="B18" s="56" t="s">
        <v>35</v>
      </c>
      <c r="C18" s="43">
        <v>86.1</v>
      </c>
      <c r="D18" s="44">
        <v>116.8</v>
      </c>
      <c r="E18" s="44">
        <v>83.4</v>
      </c>
      <c r="F18" s="44">
        <v>82.5</v>
      </c>
      <c r="G18" s="44">
        <v>148.30000000000001</v>
      </c>
      <c r="H18" s="44">
        <v>79.599999999999994</v>
      </c>
      <c r="I18" s="44">
        <v>86.1</v>
      </c>
      <c r="J18" s="44" t="s">
        <v>25</v>
      </c>
      <c r="K18" s="44">
        <v>74.3</v>
      </c>
      <c r="L18" s="44">
        <v>107.8</v>
      </c>
      <c r="M18" s="44">
        <v>71.3</v>
      </c>
      <c r="N18" s="44">
        <v>84</v>
      </c>
      <c r="O18" s="44">
        <v>82.6</v>
      </c>
      <c r="P18" s="44">
        <v>85.2</v>
      </c>
      <c r="Q18" s="44">
        <v>89.3</v>
      </c>
      <c r="R18" s="44">
        <v>72.8</v>
      </c>
      <c r="S18" s="48">
        <v>100.2</v>
      </c>
      <c r="T18" s="48"/>
      <c r="U18" s="56" t="s">
        <v>35</v>
      </c>
      <c r="V18" s="43">
        <v>83.2</v>
      </c>
      <c r="W18" s="44">
        <v>112.9</v>
      </c>
      <c r="X18" s="44">
        <v>80.599999999999994</v>
      </c>
      <c r="Y18" s="44">
        <v>79.7</v>
      </c>
      <c r="Z18" s="44">
        <v>143.30000000000001</v>
      </c>
      <c r="AA18" s="44">
        <v>76.900000000000006</v>
      </c>
      <c r="AB18" s="44">
        <v>83.2</v>
      </c>
      <c r="AC18" s="44" t="s">
        <v>25</v>
      </c>
      <c r="AD18" s="44">
        <v>71.8</v>
      </c>
      <c r="AE18" s="44">
        <v>104.2</v>
      </c>
      <c r="AF18" s="44">
        <v>68.900000000000006</v>
      </c>
      <c r="AG18" s="44">
        <v>81.2</v>
      </c>
      <c r="AH18" s="44">
        <v>79.8</v>
      </c>
      <c r="AI18" s="44">
        <v>82.3</v>
      </c>
      <c r="AJ18" s="44">
        <v>86.3</v>
      </c>
      <c r="AK18" s="44">
        <v>70.3</v>
      </c>
    </row>
    <row r="19" spans="1:37" s="5" customFormat="1" ht="33.75" customHeight="1">
      <c r="A19" s="48"/>
      <c r="B19" s="56" t="s">
        <v>36</v>
      </c>
      <c r="C19" s="43">
        <v>83</v>
      </c>
      <c r="D19" s="44">
        <v>81.099999999999994</v>
      </c>
      <c r="E19" s="44">
        <v>82.2</v>
      </c>
      <c r="F19" s="44">
        <v>89.2</v>
      </c>
      <c r="G19" s="44">
        <v>81.8</v>
      </c>
      <c r="H19" s="44">
        <v>78.900000000000006</v>
      </c>
      <c r="I19" s="44">
        <v>88.6</v>
      </c>
      <c r="J19" s="44">
        <v>82.7</v>
      </c>
      <c r="K19" s="44">
        <v>71.5</v>
      </c>
      <c r="L19" s="44">
        <v>85.4</v>
      </c>
      <c r="M19" s="44">
        <v>69.599999999999994</v>
      </c>
      <c r="N19" s="44">
        <v>74.3</v>
      </c>
      <c r="O19" s="44">
        <v>96.3</v>
      </c>
      <c r="P19" s="44">
        <v>80.400000000000006</v>
      </c>
      <c r="Q19" s="44">
        <v>85.8</v>
      </c>
      <c r="R19" s="44">
        <v>68.599999999999994</v>
      </c>
      <c r="S19" s="48">
        <v>95.9</v>
      </c>
      <c r="T19" s="48"/>
      <c r="U19" s="56" t="s">
        <v>37</v>
      </c>
      <c r="V19" s="43">
        <v>80.3</v>
      </c>
      <c r="W19" s="44">
        <v>78.5</v>
      </c>
      <c r="X19" s="44">
        <v>79.599999999999994</v>
      </c>
      <c r="Y19" s="44">
        <v>86.4</v>
      </c>
      <c r="Z19" s="44">
        <v>79.2</v>
      </c>
      <c r="AA19" s="44">
        <v>76.400000000000006</v>
      </c>
      <c r="AB19" s="44">
        <v>85.8</v>
      </c>
      <c r="AC19" s="44">
        <v>80.099999999999994</v>
      </c>
      <c r="AD19" s="44">
        <v>69.2</v>
      </c>
      <c r="AE19" s="44">
        <v>82.7</v>
      </c>
      <c r="AF19" s="44">
        <v>67.400000000000006</v>
      </c>
      <c r="AG19" s="44">
        <v>71.900000000000006</v>
      </c>
      <c r="AH19" s="44">
        <v>93.2</v>
      </c>
      <c r="AI19" s="44">
        <v>77.8</v>
      </c>
      <c r="AJ19" s="44">
        <v>83.1</v>
      </c>
      <c r="AK19" s="44">
        <v>66.400000000000006</v>
      </c>
    </row>
    <row r="20" spans="1:37" s="5" customFormat="1" ht="33.75" customHeight="1">
      <c r="A20" s="48"/>
      <c r="B20" s="56" t="s">
        <v>38</v>
      </c>
      <c r="C20" s="43">
        <v>83.8</v>
      </c>
      <c r="D20" s="44">
        <v>81.599999999999994</v>
      </c>
      <c r="E20" s="44">
        <v>81.7</v>
      </c>
      <c r="F20" s="44">
        <v>86.9</v>
      </c>
      <c r="G20" s="44">
        <v>89.1</v>
      </c>
      <c r="H20" s="44">
        <v>82.1</v>
      </c>
      <c r="I20" s="44">
        <v>98.1</v>
      </c>
      <c r="J20" s="44">
        <v>78.900000000000006</v>
      </c>
      <c r="K20" s="44">
        <v>77.099999999999994</v>
      </c>
      <c r="L20" s="44">
        <v>79.8</v>
      </c>
      <c r="M20" s="44">
        <v>69.7</v>
      </c>
      <c r="N20" s="44">
        <v>65.099999999999994</v>
      </c>
      <c r="O20" s="44">
        <v>90.5</v>
      </c>
      <c r="P20" s="44">
        <v>83.6</v>
      </c>
      <c r="Q20" s="44">
        <v>107</v>
      </c>
      <c r="R20" s="44">
        <v>71.599999999999994</v>
      </c>
      <c r="S20" s="48">
        <v>91.2</v>
      </c>
      <c r="T20" s="48"/>
      <c r="U20" s="56" t="s">
        <v>38</v>
      </c>
      <c r="V20" s="43">
        <v>81.400000000000006</v>
      </c>
      <c r="W20" s="44">
        <v>79.2</v>
      </c>
      <c r="X20" s="44">
        <v>79.3</v>
      </c>
      <c r="Y20" s="44">
        <v>84.4</v>
      </c>
      <c r="Z20" s="44">
        <v>86.5</v>
      </c>
      <c r="AA20" s="44">
        <v>79.7</v>
      </c>
      <c r="AB20" s="44">
        <v>95.2</v>
      </c>
      <c r="AC20" s="44">
        <v>76.599999999999994</v>
      </c>
      <c r="AD20" s="44">
        <v>74.900000000000006</v>
      </c>
      <c r="AE20" s="44">
        <v>77.5</v>
      </c>
      <c r="AF20" s="44">
        <v>67.7</v>
      </c>
      <c r="AG20" s="44">
        <v>63.2</v>
      </c>
      <c r="AH20" s="44">
        <v>87.9</v>
      </c>
      <c r="AI20" s="44">
        <v>81.2</v>
      </c>
      <c r="AJ20" s="44">
        <v>103.9</v>
      </c>
      <c r="AK20" s="44">
        <v>69.5</v>
      </c>
    </row>
    <row r="21" spans="1:37" s="5" customFormat="1" ht="33.75" customHeight="1">
      <c r="A21" s="48"/>
      <c r="B21" s="56" t="s">
        <v>39</v>
      </c>
      <c r="C21" s="43">
        <v>90.7</v>
      </c>
      <c r="D21" s="44">
        <v>134.4</v>
      </c>
      <c r="E21" s="44">
        <v>101.7</v>
      </c>
      <c r="F21" s="44">
        <v>85.5</v>
      </c>
      <c r="G21" s="44">
        <v>84</v>
      </c>
      <c r="H21" s="44">
        <v>80.900000000000006</v>
      </c>
      <c r="I21" s="44">
        <v>87.5</v>
      </c>
      <c r="J21" s="44">
        <v>82.1</v>
      </c>
      <c r="K21" s="44">
        <v>77.599999999999994</v>
      </c>
      <c r="L21" s="44">
        <v>79.2</v>
      </c>
      <c r="M21" s="44">
        <v>69.3</v>
      </c>
      <c r="N21" s="44">
        <v>75.599999999999994</v>
      </c>
      <c r="O21" s="44">
        <v>94</v>
      </c>
      <c r="P21" s="44">
        <v>79.2</v>
      </c>
      <c r="Q21" s="44">
        <v>89.3</v>
      </c>
      <c r="R21" s="44">
        <v>72.599999999999994</v>
      </c>
      <c r="S21" s="48">
        <v>88.5</v>
      </c>
      <c r="T21" s="48"/>
      <c r="U21" s="56" t="s">
        <v>39</v>
      </c>
      <c r="V21" s="43">
        <v>88.3</v>
      </c>
      <c r="W21" s="44">
        <v>130.9</v>
      </c>
      <c r="X21" s="44">
        <v>99</v>
      </c>
      <c r="Y21" s="44">
        <v>83.3</v>
      </c>
      <c r="Z21" s="44">
        <v>81.8</v>
      </c>
      <c r="AA21" s="44">
        <v>78.8</v>
      </c>
      <c r="AB21" s="44">
        <v>85.2</v>
      </c>
      <c r="AC21" s="44">
        <v>79.900000000000006</v>
      </c>
      <c r="AD21" s="44">
        <v>75.599999999999994</v>
      </c>
      <c r="AE21" s="44">
        <v>77.099999999999994</v>
      </c>
      <c r="AF21" s="44">
        <v>67.5</v>
      </c>
      <c r="AG21" s="44">
        <v>73.599999999999994</v>
      </c>
      <c r="AH21" s="44">
        <v>91.5</v>
      </c>
      <c r="AI21" s="44">
        <v>77.099999999999994</v>
      </c>
      <c r="AJ21" s="44">
        <v>87</v>
      </c>
      <c r="AK21" s="44">
        <v>70.7</v>
      </c>
    </row>
    <row r="22" spans="1:37" s="5" customFormat="1" ht="33.75" customHeight="1">
      <c r="A22" s="48"/>
      <c r="B22" s="56" t="s">
        <v>40</v>
      </c>
      <c r="C22" s="43">
        <v>159</v>
      </c>
      <c r="D22" s="44">
        <v>120.6</v>
      </c>
      <c r="E22" s="44">
        <v>158.4</v>
      </c>
      <c r="F22" s="44">
        <v>219.5</v>
      </c>
      <c r="G22" s="44">
        <v>208.5</v>
      </c>
      <c r="H22" s="44">
        <v>127.3</v>
      </c>
      <c r="I22" s="44">
        <v>133.9</v>
      </c>
      <c r="J22" s="44">
        <v>268.10000000000002</v>
      </c>
      <c r="K22" s="44" t="s">
        <v>25</v>
      </c>
      <c r="L22" s="44">
        <v>114.8</v>
      </c>
      <c r="M22" s="44">
        <v>81.7</v>
      </c>
      <c r="N22" s="44">
        <v>83.7</v>
      </c>
      <c r="O22" s="44">
        <v>227.4</v>
      </c>
      <c r="P22" s="44">
        <v>148</v>
      </c>
      <c r="Q22" s="44">
        <v>310.3</v>
      </c>
      <c r="R22" s="44">
        <v>111.3</v>
      </c>
      <c r="S22" s="48">
        <v>146.19999999999999</v>
      </c>
      <c r="T22" s="48"/>
      <c r="U22" s="56" t="s">
        <v>40</v>
      </c>
      <c r="V22" s="43">
        <v>155.69999999999999</v>
      </c>
      <c r="W22" s="44">
        <v>118.1</v>
      </c>
      <c r="X22" s="44">
        <v>155.1</v>
      </c>
      <c r="Y22" s="44">
        <v>215</v>
      </c>
      <c r="Z22" s="44">
        <v>204.2</v>
      </c>
      <c r="AA22" s="44">
        <v>124.7</v>
      </c>
      <c r="AB22" s="44">
        <v>131.1</v>
      </c>
      <c r="AC22" s="44">
        <v>262.60000000000002</v>
      </c>
      <c r="AD22" s="44" t="s">
        <v>25</v>
      </c>
      <c r="AE22" s="44">
        <v>112.4</v>
      </c>
      <c r="AF22" s="44">
        <v>80</v>
      </c>
      <c r="AG22" s="44">
        <v>82</v>
      </c>
      <c r="AH22" s="44">
        <v>222.7</v>
      </c>
      <c r="AI22" s="44">
        <v>145</v>
      </c>
      <c r="AJ22" s="44">
        <v>303.89999999999998</v>
      </c>
      <c r="AK22" s="44">
        <v>109</v>
      </c>
    </row>
    <row r="23" spans="1:37" s="5" customFormat="1" ht="15" customHeight="1" thickBot="1">
      <c r="A23" s="57"/>
      <c r="B23" s="58"/>
      <c r="C23" s="59"/>
      <c r="D23" s="59"/>
      <c r="E23" s="59"/>
      <c r="F23" s="59"/>
      <c r="G23" s="59"/>
      <c r="H23" s="59"/>
      <c r="I23" s="59"/>
      <c r="J23" s="59"/>
      <c r="K23" s="59"/>
      <c r="L23" s="59"/>
      <c r="M23" s="59"/>
      <c r="N23" s="59"/>
      <c r="O23" s="59"/>
      <c r="P23" s="59"/>
      <c r="Q23" s="59"/>
      <c r="R23" s="59"/>
      <c r="S23" s="6"/>
      <c r="T23" s="57"/>
      <c r="U23" s="58"/>
      <c r="V23" s="59"/>
      <c r="W23" s="59"/>
      <c r="X23" s="59"/>
      <c r="Y23" s="59"/>
      <c r="Z23" s="59"/>
      <c r="AA23" s="59"/>
      <c r="AB23" s="59"/>
      <c r="AC23" s="59"/>
      <c r="AD23" s="59"/>
      <c r="AE23" s="59"/>
      <c r="AF23" s="59"/>
      <c r="AG23" s="59"/>
      <c r="AH23" s="59"/>
      <c r="AI23" s="59"/>
      <c r="AJ23" s="59"/>
      <c r="AK23" s="59"/>
    </row>
    <row r="24" spans="1:37" s="25" customFormat="1" ht="15.75" customHeight="1">
      <c r="A24" s="60" t="s">
        <v>41</v>
      </c>
      <c r="B24" s="61"/>
      <c r="C24" s="62"/>
      <c r="D24" s="62"/>
      <c r="E24" s="62"/>
      <c r="F24" s="62"/>
      <c r="G24" s="62"/>
      <c r="H24" s="62"/>
      <c r="I24" s="62"/>
      <c r="J24" s="62"/>
      <c r="K24" s="62"/>
      <c r="L24" s="62"/>
      <c r="M24" s="62"/>
      <c r="N24" s="62"/>
      <c r="O24" s="62"/>
      <c r="P24" s="62"/>
      <c r="Q24" s="62"/>
      <c r="R24" s="62"/>
      <c r="S24" s="62"/>
      <c r="T24" s="63"/>
      <c r="U24" s="62"/>
      <c r="V24" s="62"/>
      <c r="W24" s="62"/>
      <c r="X24" s="62"/>
      <c r="Y24" s="62"/>
      <c r="Z24" s="62"/>
      <c r="AA24" s="62"/>
      <c r="AB24" s="62"/>
      <c r="AC24" s="62"/>
      <c r="AD24" s="62"/>
      <c r="AE24" s="62"/>
      <c r="AF24" s="62"/>
      <c r="AG24" s="62"/>
      <c r="AH24" s="62"/>
      <c r="AI24" s="62"/>
      <c r="AJ24" s="62"/>
      <c r="AK24" s="62"/>
    </row>
    <row r="25" spans="1:37" s="25" customFormat="1" ht="15" customHeight="1">
      <c r="A25" s="64" t="s">
        <v>42</v>
      </c>
      <c r="B25" s="61"/>
      <c r="C25" s="65"/>
      <c r="D25" s="65"/>
      <c r="E25" s="65"/>
      <c r="F25" s="65"/>
      <c r="G25" s="65"/>
      <c r="H25" s="65"/>
      <c r="I25" s="65"/>
      <c r="J25" s="65"/>
      <c r="K25" s="65"/>
      <c r="L25" s="65"/>
      <c r="M25" s="65"/>
      <c r="N25" s="65"/>
      <c r="O25" s="65"/>
      <c r="P25" s="65"/>
      <c r="Q25" s="65"/>
      <c r="R25" s="65"/>
      <c r="S25" s="62"/>
      <c r="T25" s="66"/>
      <c r="U25" s="67"/>
      <c r="V25" s="65"/>
      <c r="W25" s="65"/>
      <c r="X25" s="65"/>
      <c r="Y25" s="65"/>
      <c r="Z25" s="65"/>
      <c r="AA25" s="65"/>
      <c r="AB25" s="65"/>
      <c r="AC25" s="65"/>
      <c r="AD25" s="65"/>
      <c r="AE25" s="65"/>
      <c r="AF25" s="65"/>
      <c r="AG25" s="65"/>
      <c r="AH25" s="65"/>
      <c r="AI25" s="65"/>
      <c r="AJ25" s="65"/>
      <c r="AK25" s="65"/>
    </row>
    <row r="26" spans="1:37" s="25" customFormat="1" ht="15" customHeight="1">
      <c r="A26" s="64" t="s">
        <v>43</v>
      </c>
      <c r="B26" s="68"/>
      <c r="C26" s="65"/>
      <c r="D26" s="65"/>
      <c r="E26" s="65"/>
      <c r="F26" s="65"/>
      <c r="G26" s="65"/>
      <c r="H26" s="65"/>
      <c r="I26" s="65"/>
      <c r="J26" s="65"/>
      <c r="K26" s="65"/>
      <c r="L26" s="65"/>
      <c r="M26" s="65"/>
      <c r="N26" s="65"/>
      <c r="O26" s="65"/>
      <c r="P26" s="65"/>
      <c r="Q26" s="65"/>
      <c r="R26" s="65"/>
      <c r="S26" s="62"/>
      <c r="T26" s="66"/>
      <c r="U26" s="67"/>
      <c r="V26" s="65"/>
      <c r="W26" s="65"/>
      <c r="X26" s="65"/>
      <c r="Y26" s="65"/>
      <c r="Z26" s="65"/>
      <c r="AA26" s="65"/>
      <c r="AB26" s="65"/>
      <c r="AC26" s="65"/>
      <c r="AD26" s="65"/>
      <c r="AE26" s="65"/>
      <c r="AF26" s="65"/>
      <c r="AG26" s="65"/>
      <c r="AH26" s="65"/>
      <c r="AI26" s="65"/>
      <c r="AJ26" s="65"/>
      <c r="AK26" s="65"/>
    </row>
    <row r="27" spans="1:37" s="25" customFormat="1" ht="15" customHeight="1">
      <c r="A27" s="64" t="s">
        <v>44</v>
      </c>
      <c r="B27" s="68"/>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row>
    <row r="28" spans="1:37" s="25" customFormat="1" ht="15" customHeight="1">
      <c r="A28" s="64" t="s">
        <v>45</v>
      </c>
      <c r="B28" s="61"/>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row>
    <row r="29" spans="1:37" s="25" customFormat="1" ht="15" customHeight="1">
      <c r="A29" s="64" t="s">
        <v>46</v>
      </c>
      <c r="B29" s="61"/>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row>
    <row r="30" spans="1:37" s="25" customFormat="1" ht="15" customHeight="1">
      <c r="A30" s="64" t="s">
        <v>47</v>
      </c>
      <c r="B30" s="61"/>
      <c r="C30" s="62"/>
      <c r="D30" s="62"/>
      <c r="E30" s="62"/>
      <c r="F30" s="62"/>
      <c r="G30" s="62"/>
      <c r="H30" s="62"/>
      <c r="I30" s="62"/>
      <c r="J30" s="62"/>
      <c r="K30" s="62"/>
      <c r="L30" s="62"/>
      <c r="M30" s="62"/>
      <c r="N30" s="62"/>
      <c r="O30" s="62"/>
      <c r="P30" s="62"/>
      <c r="Q30" s="62"/>
      <c r="R30" s="62"/>
      <c r="S30" s="62"/>
      <c r="T30" s="69"/>
      <c r="U30" s="62"/>
      <c r="V30" s="62"/>
      <c r="W30" s="62"/>
      <c r="X30" s="62"/>
      <c r="Y30" s="62"/>
      <c r="Z30" s="62"/>
      <c r="AA30" s="62"/>
      <c r="AB30" s="62"/>
      <c r="AC30" s="62"/>
      <c r="AD30" s="62"/>
      <c r="AE30" s="62"/>
      <c r="AF30" s="62"/>
      <c r="AG30" s="62"/>
      <c r="AH30" s="62"/>
      <c r="AI30" s="62"/>
      <c r="AJ30" s="62"/>
      <c r="AK30" s="62"/>
    </row>
    <row r="31" spans="1:37" s="25" customFormat="1" ht="15" customHeight="1">
      <c r="A31" s="64" t="s">
        <v>48</v>
      </c>
      <c r="B31" s="61"/>
      <c r="C31" s="61"/>
      <c r="D31" s="61"/>
      <c r="E31" s="61"/>
      <c r="F31" s="61"/>
      <c r="G31" s="61"/>
      <c r="H31" s="61"/>
      <c r="I31" s="61"/>
      <c r="J31" s="61"/>
      <c r="K31" s="61"/>
      <c r="L31" s="61"/>
      <c r="M31" s="61"/>
      <c r="N31" s="61"/>
      <c r="O31" s="61"/>
      <c r="P31" s="61"/>
      <c r="Q31" s="61"/>
    </row>
    <row r="32" spans="1:37" s="5" customFormat="1" ht="12"/>
  </sheetData>
  <mergeCells count="43">
    <mergeCell ref="A9:B9"/>
    <mergeCell ref="T9:U9"/>
    <mergeCell ref="AK3:AK5"/>
    <mergeCell ref="C6:R6"/>
    <mergeCell ref="V6:AK6"/>
    <mergeCell ref="A7:B7"/>
    <mergeCell ref="T7:U7"/>
    <mergeCell ref="A8:B8"/>
    <mergeCell ref="T8:U8"/>
    <mergeCell ref="AE3:AE5"/>
    <mergeCell ref="AF3:AF5"/>
    <mergeCell ref="AG3:AG5"/>
    <mergeCell ref="AH3:AH5"/>
    <mergeCell ref="AI3:AI5"/>
    <mergeCell ref="AJ3:AJ5"/>
    <mergeCell ref="Y3:Y5"/>
    <mergeCell ref="Z3:Z5"/>
    <mergeCell ref="AA3:AA5"/>
    <mergeCell ref="AB3:AB5"/>
    <mergeCell ref="AC3:AC5"/>
    <mergeCell ref="AD3:AD5"/>
    <mergeCell ref="Q3:Q5"/>
    <mergeCell ref="R3:R5"/>
    <mergeCell ref="T3:U5"/>
    <mergeCell ref="V3:V5"/>
    <mergeCell ref="W3:W5"/>
    <mergeCell ref="X3:X5"/>
    <mergeCell ref="K3:K5"/>
    <mergeCell ref="L3:L5"/>
    <mergeCell ref="M3:M5"/>
    <mergeCell ref="N3:N5"/>
    <mergeCell ref="O3:O5"/>
    <mergeCell ref="P3:P5"/>
    <mergeCell ref="T1:AC1"/>
    <mergeCell ref="A3:B5"/>
    <mergeCell ref="C3:C5"/>
    <mergeCell ref="D3:D5"/>
    <mergeCell ref="E3:E5"/>
    <mergeCell ref="F3:F5"/>
    <mergeCell ref="G3:G5"/>
    <mergeCell ref="H3:H5"/>
    <mergeCell ref="I3:I5"/>
    <mergeCell ref="J3:J5"/>
  </mergeCells>
  <phoneticPr fontId="3"/>
  <printOptions horizontalCentered="1"/>
  <pageMargins left="0.39370078740157483" right="0.39370078740157483" top="0.59055118110236227" bottom="0.39370078740157483" header="0.31496062992125984" footer="0.31496062992125984"/>
  <pageSetup paperSize="8" scale="98" orientation="landscape" r:id="rId1"/>
  <colBreaks count="1" manualBreakCount="1">
    <brk id="1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1EB7-077C-4076-AF11-628B6D8011CC}">
  <sheetPr>
    <tabColor rgb="FF92D050"/>
    <pageSetUpPr fitToPage="1"/>
  </sheetPr>
  <dimension ref="A1:AM25"/>
  <sheetViews>
    <sheetView showGridLines="0" view="pageBreakPreview" zoomScaleNormal="80" zoomScaleSheetLayoutView="100" workbookViewId="0">
      <selection activeCell="I25" sqref="I25"/>
    </sheetView>
  </sheetViews>
  <sheetFormatPr defaultColWidth="8" defaultRowHeight="12"/>
  <cols>
    <col min="1" max="1" width="7.5" style="310" customWidth="1"/>
    <col min="2" max="2" width="4.375" style="310" customWidth="1"/>
    <col min="3" max="18" width="7.25" style="310" customWidth="1"/>
    <col min="19" max="34" width="5.875" style="310" customWidth="1"/>
    <col min="35" max="38" width="6.5" style="310" customWidth="1"/>
    <col min="39" max="39" width="7.625" style="310" customWidth="1"/>
    <col min="40" max="16384" width="8" style="310"/>
  </cols>
  <sheetData>
    <row r="1" spans="1:39" ht="18.75" customHeight="1">
      <c r="A1" s="306"/>
      <c r="B1" s="306"/>
      <c r="C1" s="306"/>
      <c r="D1" s="306"/>
      <c r="E1" s="306"/>
      <c r="F1" s="306"/>
      <c r="G1" s="306"/>
      <c r="H1" s="306"/>
      <c r="I1" s="306"/>
      <c r="J1" s="306"/>
      <c r="K1" s="306"/>
      <c r="L1" s="306"/>
      <c r="N1" s="306"/>
      <c r="P1" s="306"/>
      <c r="R1" s="311" t="s">
        <v>328</v>
      </c>
      <c r="S1" s="312" t="s">
        <v>329</v>
      </c>
      <c r="U1" s="511"/>
      <c r="V1" s="511"/>
      <c r="W1" s="511"/>
      <c r="X1" s="511"/>
      <c r="Y1" s="511"/>
      <c r="AB1" s="511"/>
      <c r="AC1" s="511"/>
      <c r="AD1" s="511"/>
      <c r="AE1" s="511"/>
      <c r="AF1" s="511"/>
      <c r="AG1" s="511"/>
      <c r="AH1" s="511"/>
      <c r="AI1" s="511"/>
      <c r="AJ1" s="511"/>
      <c r="AK1" s="511"/>
      <c r="AL1" s="511"/>
      <c r="AM1" s="306"/>
    </row>
    <row r="2" spans="1:39" ht="22.5" customHeight="1" thickBot="1">
      <c r="A2" s="516"/>
      <c r="B2" s="515"/>
      <c r="C2" s="516"/>
      <c r="D2" s="516"/>
      <c r="E2" s="516"/>
      <c r="F2" s="516"/>
      <c r="G2" s="516"/>
      <c r="H2" s="516"/>
      <c r="I2" s="516"/>
      <c r="J2" s="516"/>
      <c r="K2" s="516"/>
      <c r="L2" s="516"/>
      <c r="M2" s="516"/>
      <c r="N2" s="516"/>
      <c r="O2" s="516"/>
      <c r="P2" s="516"/>
      <c r="Q2" s="516"/>
      <c r="R2" s="516"/>
      <c r="S2" s="516"/>
      <c r="T2" s="516"/>
      <c r="U2" s="516"/>
      <c r="V2" s="516"/>
      <c r="W2" s="516"/>
      <c r="X2" s="516"/>
      <c r="Y2" s="516"/>
      <c r="Z2" s="477"/>
      <c r="AA2" s="306"/>
      <c r="AB2" s="306"/>
      <c r="AC2" s="306"/>
      <c r="AD2" s="306"/>
      <c r="AE2" s="306"/>
      <c r="AF2" s="306"/>
      <c r="AG2" s="306"/>
      <c r="AH2" s="306"/>
      <c r="AI2" s="306"/>
      <c r="AJ2" s="306"/>
      <c r="AK2" s="306"/>
      <c r="AL2" s="306"/>
      <c r="AM2" s="548" t="s">
        <v>330</v>
      </c>
    </row>
    <row r="3" spans="1:39" s="350" customFormat="1" ht="7.5" customHeight="1">
      <c r="A3" s="76" t="s">
        <v>52</v>
      </c>
      <c r="B3" s="77"/>
      <c r="C3" s="549" t="s">
        <v>118</v>
      </c>
      <c r="D3" s="550"/>
      <c r="E3" s="550"/>
      <c r="F3" s="551"/>
      <c r="G3" s="549" t="s">
        <v>331</v>
      </c>
      <c r="H3" s="550"/>
      <c r="I3" s="550"/>
      <c r="J3" s="551"/>
      <c r="K3" s="549" t="s">
        <v>332</v>
      </c>
      <c r="L3" s="550"/>
      <c r="M3" s="550"/>
      <c r="N3" s="551"/>
      <c r="O3" s="549" t="s">
        <v>333</v>
      </c>
      <c r="P3" s="550"/>
      <c r="Q3" s="550"/>
      <c r="R3" s="551"/>
      <c r="S3" s="549" t="s">
        <v>334</v>
      </c>
      <c r="T3" s="550"/>
      <c r="U3" s="550"/>
      <c r="V3" s="551"/>
      <c r="W3" s="549" t="s">
        <v>16</v>
      </c>
      <c r="X3" s="550"/>
      <c r="Y3" s="550"/>
      <c r="Z3" s="551"/>
      <c r="AA3" s="549" t="s">
        <v>228</v>
      </c>
      <c r="AB3" s="550"/>
      <c r="AC3" s="550"/>
      <c r="AD3" s="551"/>
      <c r="AE3" s="549" t="s">
        <v>335</v>
      </c>
      <c r="AF3" s="550"/>
      <c r="AG3" s="550"/>
      <c r="AH3" s="551"/>
      <c r="AI3" s="552" t="s">
        <v>336</v>
      </c>
      <c r="AJ3" s="553"/>
      <c r="AK3" s="553"/>
      <c r="AL3" s="554"/>
      <c r="AM3" s="87" t="s">
        <v>54</v>
      </c>
    </row>
    <row r="4" spans="1:39" s="350" customFormat="1" ht="15" customHeight="1">
      <c r="A4" s="88"/>
      <c r="B4" s="89"/>
      <c r="C4" s="540"/>
      <c r="D4" s="541"/>
      <c r="E4" s="541"/>
      <c r="F4" s="542"/>
      <c r="G4" s="540"/>
      <c r="H4" s="541"/>
      <c r="I4" s="541"/>
      <c r="J4" s="542"/>
      <c r="K4" s="540"/>
      <c r="L4" s="541"/>
      <c r="M4" s="541"/>
      <c r="N4" s="542"/>
      <c r="O4" s="540"/>
      <c r="P4" s="541"/>
      <c r="Q4" s="541"/>
      <c r="R4" s="542"/>
      <c r="S4" s="540"/>
      <c r="T4" s="541"/>
      <c r="U4" s="541"/>
      <c r="V4" s="542"/>
      <c r="W4" s="540"/>
      <c r="X4" s="541"/>
      <c r="Y4" s="541"/>
      <c r="Z4" s="542"/>
      <c r="AA4" s="540"/>
      <c r="AB4" s="541"/>
      <c r="AC4" s="541"/>
      <c r="AD4" s="542"/>
      <c r="AE4" s="540"/>
      <c r="AF4" s="541"/>
      <c r="AG4" s="541"/>
      <c r="AH4" s="542"/>
      <c r="AI4" s="555"/>
      <c r="AJ4" s="556"/>
      <c r="AK4" s="556"/>
      <c r="AL4" s="557"/>
      <c r="AM4" s="99"/>
    </row>
    <row r="5" spans="1:39" s="350" customFormat="1" ht="37.5" customHeight="1">
      <c r="A5" s="100"/>
      <c r="B5" s="101"/>
      <c r="C5" s="558" t="s">
        <v>316</v>
      </c>
      <c r="D5" s="519" t="s">
        <v>317</v>
      </c>
      <c r="E5" s="519" t="s">
        <v>337</v>
      </c>
      <c r="F5" s="519" t="s">
        <v>319</v>
      </c>
      <c r="G5" s="519" t="s">
        <v>316</v>
      </c>
      <c r="H5" s="519" t="s">
        <v>317</v>
      </c>
      <c r="I5" s="519" t="s">
        <v>337</v>
      </c>
      <c r="J5" s="522" t="s">
        <v>319</v>
      </c>
      <c r="K5" s="519" t="s">
        <v>316</v>
      </c>
      <c r="L5" s="519" t="s">
        <v>317</v>
      </c>
      <c r="M5" s="519" t="s">
        <v>337</v>
      </c>
      <c r="N5" s="522" t="s">
        <v>319</v>
      </c>
      <c r="O5" s="519" t="s">
        <v>316</v>
      </c>
      <c r="P5" s="519" t="s">
        <v>317</v>
      </c>
      <c r="Q5" s="519" t="s">
        <v>337</v>
      </c>
      <c r="R5" s="522" t="s">
        <v>319</v>
      </c>
      <c r="S5" s="519" t="s">
        <v>316</v>
      </c>
      <c r="T5" s="519" t="s">
        <v>317</v>
      </c>
      <c r="U5" s="519" t="s">
        <v>337</v>
      </c>
      <c r="V5" s="522" t="s">
        <v>319</v>
      </c>
      <c r="W5" s="521" t="s">
        <v>316</v>
      </c>
      <c r="X5" s="519" t="s">
        <v>317</v>
      </c>
      <c r="Y5" s="519" t="s">
        <v>337</v>
      </c>
      <c r="Z5" s="522" t="s">
        <v>319</v>
      </c>
      <c r="AA5" s="521" t="s">
        <v>316</v>
      </c>
      <c r="AB5" s="519" t="s">
        <v>317</v>
      </c>
      <c r="AC5" s="519" t="s">
        <v>337</v>
      </c>
      <c r="AD5" s="519" t="s">
        <v>319</v>
      </c>
      <c r="AE5" s="519" t="s">
        <v>316</v>
      </c>
      <c r="AF5" s="519" t="s">
        <v>317</v>
      </c>
      <c r="AG5" s="519" t="s">
        <v>337</v>
      </c>
      <c r="AH5" s="519" t="s">
        <v>319</v>
      </c>
      <c r="AI5" s="519" t="s">
        <v>316</v>
      </c>
      <c r="AJ5" s="519" t="s">
        <v>317</v>
      </c>
      <c r="AK5" s="519" t="s">
        <v>337</v>
      </c>
      <c r="AL5" s="519" t="s">
        <v>319</v>
      </c>
      <c r="AM5" s="108"/>
    </row>
    <row r="6" spans="1:39" ht="18.75" customHeight="1">
      <c r="A6" s="365" t="s">
        <v>64</v>
      </c>
      <c r="B6" s="366"/>
      <c r="C6" s="367">
        <v>19.600000000000001</v>
      </c>
      <c r="D6" s="333">
        <v>148.1</v>
      </c>
      <c r="E6" s="333">
        <v>141.19999999999999</v>
      </c>
      <c r="F6" s="333">
        <v>6.9</v>
      </c>
      <c r="G6" s="333">
        <v>18.100000000000001</v>
      </c>
      <c r="H6" s="333">
        <v>131.1</v>
      </c>
      <c r="I6" s="333">
        <v>128</v>
      </c>
      <c r="J6" s="333">
        <v>3.1</v>
      </c>
      <c r="K6" s="333">
        <v>18.399999999999999</v>
      </c>
      <c r="L6" s="333">
        <v>150.80000000000001</v>
      </c>
      <c r="M6" s="333">
        <v>137</v>
      </c>
      <c r="N6" s="333">
        <v>13.8</v>
      </c>
      <c r="O6" s="333">
        <v>19.3</v>
      </c>
      <c r="P6" s="333">
        <v>135.5</v>
      </c>
      <c r="Q6" s="333">
        <v>124.9</v>
      </c>
      <c r="R6" s="333">
        <v>10.6</v>
      </c>
      <c r="S6" s="333">
        <v>20.9</v>
      </c>
      <c r="T6" s="333">
        <v>168.2</v>
      </c>
      <c r="U6" s="333">
        <v>156.69999999999999</v>
      </c>
      <c r="V6" s="333">
        <v>11.5</v>
      </c>
      <c r="W6" s="333">
        <v>19.399999999999999</v>
      </c>
      <c r="X6" s="333">
        <v>153.4</v>
      </c>
      <c r="Y6" s="333">
        <v>148.1</v>
      </c>
      <c r="Z6" s="333">
        <v>5.3</v>
      </c>
      <c r="AA6" s="333">
        <v>19.2</v>
      </c>
      <c r="AB6" s="333">
        <v>143.19999999999999</v>
      </c>
      <c r="AC6" s="333">
        <v>139.6</v>
      </c>
      <c r="AD6" s="333">
        <v>3.6</v>
      </c>
      <c r="AE6" s="333" t="s">
        <v>25</v>
      </c>
      <c r="AF6" s="333" t="s">
        <v>25</v>
      </c>
      <c r="AG6" s="333" t="s">
        <v>25</v>
      </c>
      <c r="AH6" s="333" t="s">
        <v>25</v>
      </c>
      <c r="AI6" s="333">
        <v>20.100000000000001</v>
      </c>
      <c r="AJ6" s="333">
        <v>159.9</v>
      </c>
      <c r="AK6" s="333">
        <v>145.6</v>
      </c>
      <c r="AL6" s="543">
        <v>14.3</v>
      </c>
      <c r="AM6" s="118" t="s">
        <v>65</v>
      </c>
    </row>
    <row r="7" spans="1:39" ht="18.75" customHeight="1">
      <c r="A7" s="330" t="s">
        <v>66</v>
      </c>
      <c r="B7" s="331"/>
      <c r="C7" s="367">
        <v>19.5</v>
      </c>
      <c r="D7" s="333">
        <v>148.6</v>
      </c>
      <c r="E7" s="333">
        <v>144.80000000000001</v>
      </c>
      <c r="F7" s="333">
        <v>3.8</v>
      </c>
      <c r="G7" s="333">
        <v>18</v>
      </c>
      <c r="H7" s="333">
        <v>131.6</v>
      </c>
      <c r="I7" s="333">
        <v>128.4</v>
      </c>
      <c r="J7" s="333">
        <v>3.2</v>
      </c>
      <c r="K7" s="333">
        <v>19</v>
      </c>
      <c r="L7" s="333">
        <v>154.19999999999999</v>
      </c>
      <c r="M7" s="333">
        <v>141.80000000000001</v>
      </c>
      <c r="N7" s="333">
        <v>12.4</v>
      </c>
      <c r="O7" s="333">
        <v>18.600000000000001</v>
      </c>
      <c r="P7" s="333">
        <v>127.1</v>
      </c>
      <c r="Q7" s="333">
        <v>117.7</v>
      </c>
      <c r="R7" s="333">
        <v>9.4</v>
      </c>
      <c r="S7" s="333" t="s">
        <v>25</v>
      </c>
      <c r="T7" s="333" t="s">
        <v>25</v>
      </c>
      <c r="U7" s="333" t="s">
        <v>25</v>
      </c>
      <c r="V7" s="333" t="s">
        <v>25</v>
      </c>
      <c r="W7" s="333">
        <v>19.600000000000001</v>
      </c>
      <c r="X7" s="333">
        <v>156.5</v>
      </c>
      <c r="Y7" s="333">
        <v>149.4</v>
      </c>
      <c r="Z7" s="333">
        <v>7.1</v>
      </c>
      <c r="AA7" s="333">
        <v>19.2</v>
      </c>
      <c r="AB7" s="333">
        <v>144</v>
      </c>
      <c r="AC7" s="333">
        <v>140.1</v>
      </c>
      <c r="AD7" s="333">
        <v>3.9</v>
      </c>
      <c r="AE7" s="523" t="s">
        <v>25</v>
      </c>
      <c r="AF7" s="523" t="s">
        <v>25</v>
      </c>
      <c r="AG7" s="523" t="s">
        <v>25</v>
      </c>
      <c r="AH7" s="523" t="s">
        <v>25</v>
      </c>
      <c r="AI7" s="333">
        <v>19.899999999999999</v>
      </c>
      <c r="AJ7" s="333">
        <v>160.9</v>
      </c>
      <c r="AK7" s="333">
        <v>146.4</v>
      </c>
      <c r="AL7" s="333">
        <v>14.5</v>
      </c>
      <c r="AM7" s="118" t="s">
        <v>67</v>
      </c>
    </row>
    <row r="8" spans="1:39" ht="18.75" customHeight="1">
      <c r="A8" s="330" t="s">
        <v>68</v>
      </c>
      <c r="B8" s="331"/>
      <c r="C8" s="333">
        <v>19</v>
      </c>
      <c r="D8" s="333">
        <v>141.30000000000001</v>
      </c>
      <c r="E8" s="333">
        <v>136.6</v>
      </c>
      <c r="F8" s="333">
        <v>4.7</v>
      </c>
      <c r="G8" s="333">
        <v>17</v>
      </c>
      <c r="H8" s="333">
        <v>120</v>
      </c>
      <c r="I8" s="333">
        <v>116.8</v>
      </c>
      <c r="J8" s="333">
        <v>3.2</v>
      </c>
      <c r="K8" s="333">
        <v>18.3</v>
      </c>
      <c r="L8" s="333">
        <v>143.69999999999999</v>
      </c>
      <c r="M8" s="333">
        <v>137</v>
      </c>
      <c r="N8" s="333">
        <v>6.7</v>
      </c>
      <c r="O8" s="333">
        <v>16.8</v>
      </c>
      <c r="P8" s="333">
        <v>109.4</v>
      </c>
      <c r="Q8" s="333">
        <v>103</v>
      </c>
      <c r="R8" s="333">
        <v>6.4</v>
      </c>
      <c r="S8" s="333">
        <v>19.399999999999999</v>
      </c>
      <c r="T8" s="333">
        <v>147.30000000000001</v>
      </c>
      <c r="U8" s="333">
        <v>133.9</v>
      </c>
      <c r="V8" s="333">
        <v>13.4</v>
      </c>
      <c r="W8" s="333">
        <v>19</v>
      </c>
      <c r="X8" s="333">
        <v>158.9</v>
      </c>
      <c r="Y8" s="333">
        <v>141</v>
      </c>
      <c r="Z8" s="333">
        <v>17.899999999999999</v>
      </c>
      <c r="AA8" s="333">
        <v>19.600000000000001</v>
      </c>
      <c r="AB8" s="333">
        <v>153.30000000000001</v>
      </c>
      <c r="AC8" s="333">
        <v>147.30000000000001</v>
      </c>
      <c r="AD8" s="333">
        <v>6</v>
      </c>
      <c r="AE8" s="523">
        <v>19.3</v>
      </c>
      <c r="AF8" s="523">
        <v>160.19999999999999</v>
      </c>
      <c r="AG8" s="523">
        <v>149.69999999999999</v>
      </c>
      <c r="AH8" s="523">
        <v>10.5</v>
      </c>
      <c r="AI8" s="333">
        <v>20.3</v>
      </c>
      <c r="AJ8" s="333">
        <v>156.19999999999999</v>
      </c>
      <c r="AK8" s="333">
        <v>143</v>
      </c>
      <c r="AL8" s="333">
        <v>13.2</v>
      </c>
      <c r="AM8" s="118" t="s">
        <v>250</v>
      </c>
    </row>
    <row r="9" spans="1:39" ht="18.75" customHeight="1">
      <c r="A9" s="330" t="s">
        <v>70</v>
      </c>
      <c r="B9" s="331"/>
      <c r="C9" s="333">
        <v>18.3</v>
      </c>
      <c r="D9" s="333">
        <v>144.6</v>
      </c>
      <c r="E9" s="333">
        <v>131</v>
      </c>
      <c r="F9" s="333">
        <v>13.6</v>
      </c>
      <c r="G9" s="333" t="s">
        <v>25</v>
      </c>
      <c r="H9" s="333" t="s">
        <v>25</v>
      </c>
      <c r="I9" s="333" t="s">
        <v>25</v>
      </c>
      <c r="J9" s="333" t="s">
        <v>25</v>
      </c>
      <c r="K9" s="333">
        <v>18.5</v>
      </c>
      <c r="L9" s="333">
        <v>154.1</v>
      </c>
      <c r="M9" s="333">
        <v>143.1</v>
      </c>
      <c r="N9" s="333">
        <v>11</v>
      </c>
      <c r="O9" s="333">
        <v>14.3</v>
      </c>
      <c r="P9" s="333">
        <v>84.2</v>
      </c>
      <c r="Q9" s="333">
        <v>80.3</v>
      </c>
      <c r="R9" s="333">
        <v>3.9</v>
      </c>
      <c r="S9" s="333">
        <v>18.100000000000001</v>
      </c>
      <c r="T9" s="333">
        <v>137</v>
      </c>
      <c r="U9" s="333">
        <v>124.8</v>
      </c>
      <c r="V9" s="333">
        <v>12.2</v>
      </c>
      <c r="W9" s="333">
        <v>18.899999999999999</v>
      </c>
      <c r="X9" s="333">
        <v>165.5</v>
      </c>
      <c r="Y9" s="333">
        <v>143.19999999999999</v>
      </c>
      <c r="Z9" s="333">
        <v>22.3</v>
      </c>
      <c r="AA9" s="333">
        <v>19.3</v>
      </c>
      <c r="AB9" s="333">
        <v>152.30000000000001</v>
      </c>
      <c r="AC9" s="333">
        <v>146.30000000000001</v>
      </c>
      <c r="AD9" s="333">
        <v>6</v>
      </c>
      <c r="AE9" s="333">
        <v>18.8</v>
      </c>
      <c r="AF9" s="333">
        <v>153.19999999999999</v>
      </c>
      <c r="AG9" s="333">
        <v>141</v>
      </c>
      <c r="AH9" s="333">
        <v>12.2</v>
      </c>
      <c r="AI9" s="333">
        <v>17.899999999999999</v>
      </c>
      <c r="AJ9" s="333">
        <v>124.8</v>
      </c>
      <c r="AK9" s="333">
        <v>117.6</v>
      </c>
      <c r="AL9" s="333">
        <v>7.2</v>
      </c>
      <c r="AM9" s="118" t="s">
        <v>71</v>
      </c>
    </row>
    <row r="10" spans="1:39" s="340" customFormat="1" ht="18.600000000000001" customHeight="1">
      <c r="A10" s="335" t="s">
        <v>72</v>
      </c>
      <c r="B10" s="336"/>
      <c r="C10" s="338">
        <v>18.399999999999999</v>
      </c>
      <c r="D10" s="338">
        <v>147.5</v>
      </c>
      <c r="E10" s="338">
        <v>130.69999999999999</v>
      </c>
      <c r="F10" s="338">
        <v>16.8</v>
      </c>
      <c r="G10" s="338">
        <v>18.8</v>
      </c>
      <c r="H10" s="338">
        <v>133.5</v>
      </c>
      <c r="I10" s="338">
        <v>131.1</v>
      </c>
      <c r="J10" s="338">
        <v>2.4</v>
      </c>
      <c r="K10" s="338">
        <v>18.7</v>
      </c>
      <c r="L10" s="338">
        <v>149.9</v>
      </c>
      <c r="M10" s="338">
        <v>142</v>
      </c>
      <c r="N10" s="338">
        <v>7.9</v>
      </c>
      <c r="O10" s="338">
        <v>14.6</v>
      </c>
      <c r="P10" s="338">
        <v>93.4</v>
      </c>
      <c r="Q10" s="338">
        <v>89.2</v>
      </c>
      <c r="R10" s="338">
        <v>4.2</v>
      </c>
      <c r="S10" s="338">
        <v>14.4</v>
      </c>
      <c r="T10" s="338">
        <v>106</v>
      </c>
      <c r="U10" s="338">
        <v>102.8</v>
      </c>
      <c r="V10" s="338">
        <v>3.2</v>
      </c>
      <c r="W10" s="338">
        <v>18.8</v>
      </c>
      <c r="X10" s="338">
        <v>161.5</v>
      </c>
      <c r="Y10" s="338">
        <v>144.1</v>
      </c>
      <c r="Z10" s="338">
        <v>17.399999999999999</v>
      </c>
      <c r="AA10" s="338">
        <v>17.899999999999999</v>
      </c>
      <c r="AB10" s="338">
        <v>131.5</v>
      </c>
      <c r="AC10" s="338">
        <v>128.69999999999999</v>
      </c>
      <c r="AD10" s="338">
        <v>2.8</v>
      </c>
      <c r="AE10" s="338">
        <v>19.100000000000001</v>
      </c>
      <c r="AF10" s="338">
        <v>156.19999999999999</v>
      </c>
      <c r="AG10" s="338">
        <v>144.80000000000001</v>
      </c>
      <c r="AH10" s="338">
        <v>11.4</v>
      </c>
      <c r="AI10" s="338">
        <v>17.600000000000001</v>
      </c>
      <c r="AJ10" s="338">
        <v>127.8</v>
      </c>
      <c r="AK10" s="338">
        <v>120</v>
      </c>
      <c r="AL10" s="338">
        <v>7.8</v>
      </c>
      <c r="AM10" s="125" t="s">
        <v>279</v>
      </c>
    </row>
    <row r="11" spans="1:39" ht="18.600000000000001" customHeight="1">
      <c r="A11" s="138"/>
      <c r="B11" s="341"/>
      <c r="C11" s="545"/>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334"/>
    </row>
    <row r="12" spans="1:39" ht="18.75" customHeight="1">
      <c r="A12" s="138" t="s">
        <v>288</v>
      </c>
      <c r="B12" s="342" t="s">
        <v>238</v>
      </c>
      <c r="C12" s="529">
        <v>18.3</v>
      </c>
      <c r="D12" s="528">
        <v>145.30000000000001</v>
      </c>
      <c r="E12" s="528">
        <v>131.5</v>
      </c>
      <c r="F12" s="528">
        <v>13.8</v>
      </c>
      <c r="G12" s="528" t="s">
        <v>25</v>
      </c>
      <c r="H12" s="528" t="s">
        <v>25</v>
      </c>
      <c r="I12" s="528" t="s">
        <v>25</v>
      </c>
      <c r="J12" s="528" t="s">
        <v>25</v>
      </c>
      <c r="K12" s="528">
        <v>18</v>
      </c>
      <c r="L12" s="528">
        <v>148.30000000000001</v>
      </c>
      <c r="M12" s="528">
        <v>140.1</v>
      </c>
      <c r="N12" s="528">
        <v>8.1999999999999993</v>
      </c>
      <c r="O12" s="528">
        <v>15.5</v>
      </c>
      <c r="P12" s="528">
        <v>99.5</v>
      </c>
      <c r="Q12" s="528">
        <v>95.2</v>
      </c>
      <c r="R12" s="528">
        <v>4.3</v>
      </c>
      <c r="S12" s="528">
        <v>18.100000000000001</v>
      </c>
      <c r="T12" s="528">
        <v>142.5</v>
      </c>
      <c r="U12" s="528">
        <v>134.30000000000001</v>
      </c>
      <c r="V12" s="523">
        <v>8.1999999999999993</v>
      </c>
      <c r="W12" s="523">
        <v>18.2</v>
      </c>
      <c r="X12" s="523">
        <v>156.1</v>
      </c>
      <c r="Y12" s="523">
        <v>137.19999999999999</v>
      </c>
      <c r="Z12" s="523">
        <v>18.899999999999999</v>
      </c>
      <c r="AA12" s="523">
        <v>17.2</v>
      </c>
      <c r="AB12" s="523">
        <v>125.1</v>
      </c>
      <c r="AC12" s="523">
        <v>121.7</v>
      </c>
      <c r="AD12" s="523">
        <v>3.4</v>
      </c>
      <c r="AE12" s="523">
        <v>17.5</v>
      </c>
      <c r="AF12" s="523">
        <v>143.30000000000001</v>
      </c>
      <c r="AG12" s="523">
        <v>139.80000000000001</v>
      </c>
      <c r="AH12" s="523">
        <v>3.5</v>
      </c>
      <c r="AI12" s="523">
        <v>16.399999999999999</v>
      </c>
      <c r="AJ12" s="523">
        <v>115.5</v>
      </c>
      <c r="AK12" s="523">
        <v>109.7</v>
      </c>
      <c r="AL12" s="523">
        <v>5.8</v>
      </c>
      <c r="AM12" s="370" t="s">
        <v>251</v>
      </c>
    </row>
    <row r="13" spans="1:39" ht="18.75" customHeight="1">
      <c r="A13" s="328"/>
      <c r="B13" s="344" t="s">
        <v>240</v>
      </c>
      <c r="C13" s="529">
        <v>16.899999999999999</v>
      </c>
      <c r="D13" s="528">
        <v>133.80000000000001</v>
      </c>
      <c r="E13" s="528">
        <v>121.2</v>
      </c>
      <c r="F13" s="528">
        <v>12.6</v>
      </c>
      <c r="G13" s="528" t="s">
        <v>25</v>
      </c>
      <c r="H13" s="528" t="s">
        <v>25</v>
      </c>
      <c r="I13" s="528" t="s">
        <v>25</v>
      </c>
      <c r="J13" s="528" t="s">
        <v>25</v>
      </c>
      <c r="K13" s="528">
        <v>17.600000000000001</v>
      </c>
      <c r="L13" s="528">
        <v>144.80000000000001</v>
      </c>
      <c r="M13" s="528">
        <v>137.30000000000001</v>
      </c>
      <c r="N13" s="528">
        <v>7.5</v>
      </c>
      <c r="O13" s="528">
        <v>14.4</v>
      </c>
      <c r="P13" s="528">
        <v>93.2</v>
      </c>
      <c r="Q13" s="528">
        <v>88.8</v>
      </c>
      <c r="R13" s="528">
        <v>4.4000000000000004</v>
      </c>
      <c r="S13" s="528">
        <v>17.8</v>
      </c>
      <c r="T13" s="528">
        <v>142.5</v>
      </c>
      <c r="U13" s="528">
        <v>131</v>
      </c>
      <c r="V13" s="523">
        <v>11.5</v>
      </c>
      <c r="W13" s="523">
        <v>17.399999999999999</v>
      </c>
      <c r="X13" s="523">
        <v>149.30000000000001</v>
      </c>
      <c r="Y13" s="523">
        <v>133.4</v>
      </c>
      <c r="Z13" s="523">
        <v>15.9</v>
      </c>
      <c r="AA13" s="523">
        <v>16.2</v>
      </c>
      <c r="AB13" s="523">
        <v>119.2</v>
      </c>
      <c r="AC13" s="523">
        <v>116.1</v>
      </c>
      <c r="AD13" s="523">
        <v>3.1</v>
      </c>
      <c r="AE13" s="523" t="s">
        <v>25</v>
      </c>
      <c r="AF13" s="523" t="s">
        <v>25</v>
      </c>
      <c r="AG13" s="523" t="s">
        <v>25</v>
      </c>
      <c r="AH13" s="523" t="s">
        <v>25</v>
      </c>
      <c r="AI13" s="523">
        <v>17.100000000000001</v>
      </c>
      <c r="AJ13" s="523">
        <v>121.7</v>
      </c>
      <c r="AK13" s="523">
        <v>114.9</v>
      </c>
      <c r="AL13" s="523">
        <v>6.8</v>
      </c>
      <c r="AM13" s="334" t="s">
        <v>252</v>
      </c>
    </row>
    <row r="14" spans="1:39" ht="18.75" customHeight="1">
      <c r="A14" s="328"/>
      <c r="B14" s="344" t="s">
        <v>80</v>
      </c>
      <c r="C14" s="529">
        <v>17.5</v>
      </c>
      <c r="D14" s="528">
        <v>137.4</v>
      </c>
      <c r="E14" s="528">
        <v>122.9</v>
      </c>
      <c r="F14" s="528">
        <v>14.5</v>
      </c>
      <c r="G14" s="528" t="s">
        <v>25</v>
      </c>
      <c r="H14" s="528" t="s">
        <v>25</v>
      </c>
      <c r="I14" s="528" t="s">
        <v>25</v>
      </c>
      <c r="J14" s="528" t="s">
        <v>25</v>
      </c>
      <c r="K14" s="528">
        <v>18.5</v>
      </c>
      <c r="L14" s="528">
        <v>151.69999999999999</v>
      </c>
      <c r="M14" s="528">
        <v>144.19999999999999</v>
      </c>
      <c r="N14" s="528">
        <v>7.5</v>
      </c>
      <c r="O14" s="528">
        <v>14.5</v>
      </c>
      <c r="P14" s="528">
        <v>94.1</v>
      </c>
      <c r="Q14" s="528">
        <v>89.6</v>
      </c>
      <c r="R14" s="528">
        <v>4.5</v>
      </c>
      <c r="S14" s="528">
        <v>18.2</v>
      </c>
      <c r="T14" s="528">
        <v>138.80000000000001</v>
      </c>
      <c r="U14" s="528">
        <v>131.80000000000001</v>
      </c>
      <c r="V14" s="523">
        <v>7</v>
      </c>
      <c r="W14" s="523">
        <v>19.8</v>
      </c>
      <c r="X14" s="523">
        <v>166.6</v>
      </c>
      <c r="Y14" s="523">
        <v>150.80000000000001</v>
      </c>
      <c r="Z14" s="523">
        <v>15.8</v>
      </c>
      <c r="AA14" s="523">
        <v>17.600000000000001</v>
      </c>
      <c r="AB14" s="523">
        <v>129.9</v>
      </c>
      <c r="AC14" s="523">
        <v>126.5</v>
      </c>
      <c r="AD14" s="523">
        <v>3.4</v>
      </c>
      <c r="AE14" s="523">
        <v>19.899999999999999</v>
      </c>
      <c r="AF14" s="523">
        <v>160.9</v>
      </c>
      <c r="AG14" s="523">
        <v>145.9</v>
      </c>
      <c r="AH14" s="523">
        <v>15</v>
      </c>
      <c r="AI14" s="523">
        <v>17.8</v>
      </c>
      <c r="AJ14" s="523">
        <v>128.69999999999999</v>
      </c>
      <c r="AK14" s="523">
        <v>121</v>
      </c>
      <c r="AL14" s="523">
        <v>7.7</v>
      </c>
      <c r="AM14" s="334" t="s">
        <v>81</v>
      </c>
    </row>
    <row r="15" spans="1:39" ht="18.75" customHeight="1">
      <c r="A15" s="328"/>
      <c r="B15" s="344" t="s">
        <v>82</v>
      </c>
      <c r="C15" s="529">
        <v>19.7</v>
      </c>
      <c r="D15" s="528">
        <v>164.6</v>
      </c>
      <c r="E15" s="528">
        <v>141.6</v>
      </c>
      <c r="F15" s="528">
        <v>23</v>
      </c>
      <c r="G15" s="528">
        <v>19.2</v>
      </c>
      <c r="H15" s="528">
        <v>140.5</v>
      </c>
      <c r="I15" s="528">
        <v>138.5</v>
      </c>
      <c r="J15" s="528">
        <v>2</v>
      </c>
      <c r="K15" s="528">
        <v>19</v>
      </c>
      <c r="L15" s="528">
        <v>156.80000000000001</v>
      </c>
      <c r="M15" s="528">
        <v>150.6</v>
      </c>
      <c r="N15" s="528">
        <v>6.2</v>
      </c>
      <c r="O15" s="528">
        <v>12.8</v>
      </c>
      <c r="P15" s="528">
        <v>82.9</v>
      </c>
      <c r="Q15" s="528">
        <v>79.400000000000006</v>
      </c>
      <c r="R15" s="528">
        <v>3.5</v>
      </c>
      <c r="S15" s="528">
        <v>14.6</v>
      </c>
      <c r="T15" s="528">
        <v>107.5</v>
      </c>
      <c r="U15" s="528">
        <v>105.7</v>
      </c>
      <c r="V15" s="523">
        <v>1.8</v>
      </c>
      <c r="W15" s="523">
        <v>20.8</v>
      </c>
      <c r="X15" s="523">
        <v>177.2</v>
      </c>
      <c r="Y15" s="523">
        <v>159.5</v>
      </c>
      <c r="Z15" s="523">
        <v>17.7</v>
      </c>
      <c r="AA15" s="523">
        <v>18.600000000000001</v>
      </c>
      <c r="AB15" s="523">
        <v>133.9</v>
      </c>
      <c r="AC15" s="523">
        <v>131.1</v>
      </c>
      <c r="AD15" s="523">
        <v>2.8</v>
      </c>
      <c r="AE15" s="523">
        <v>20</v>
      </c>
      <c r="AF15" s="523">
        <v>164.9</v>
      </c>
      <c r="AG15" s="523">
        <v>148.6</v>
      </c>
      <c r="AH15" s="523">
        <v>16.3</v>
      </c>
      <c r="AI15" s="523">
        <v>17.100000000000001</v>
      </c>
      <c r="AJ15" s="523">
        <v>123.3</v>
      </c>
      <c r="AK15" s="523">
        <v>117.7</v>
      </c>
      <c r="AL15" s="523">
        <v>5.6</v>
      </c>
      <c r="AM15" s="334" t="s">
        <v>83</v>
      </c>
    </row>
    <row r="16" spans="1:39" ht="18.75" customHeight="1">
      <c r="A16" s="345"/>
      <c r="B16" s="344" t="s">
        <v>84</v>
      </c>
      <c r="C16" s="529">
        <v>18.399999999999999</v>
      </c>
      <c r="D16" s="528">
        <v>153.69999999999999</v>
      </c>
      <c r="E16" s="528">
        <v>127.3</v>
      </c>
      <c r="F16" s="528">
        <v>26.4</v>
      </c>
      <c r="G16" s="528">
        <v>18.2</v>
      </c>
      <c r="H16" s="528">
        <v>129.30000000000001</v>
      </c>
      <c r="I16" s="528">
        <v>127.7</v>
      </c>
      <c r="J16" s="528">
        <v>1.6</v>
      </c>
      <c r="K16" s="528">
        <v>17.100000000000001</v>
      </c>
      <c r="L16" s="528">
        <v>143.9</v>
      </c>
      <c r="M16" s="528">
        <v>139.19999999999999</v>
      </c>
      <c r="N16" s="528">
        <v>4.7</v>
      </c>
      <c r="O16" s="528">
        <v>13.3</v>
      </c>
      <c r="P16" s="528">
        <v>86.5</v>
      </c>
      <c r="Q16" s="528">
        <v>82.1</v>
      </c>
      <c r="R16" s="528">
        <v>4.4000000000000004</v>
      </c>
      <c r="S16" s="528">
        <v>11.8</v>
      </c>
      <c r="T16" s="528">
        <v>79.5</v>
      </c>
      <c r="U16" s="528">
        <v>78.2</v>
      </c>
      <c r="V16" s="523">
        <v>1.3</v>
      </c>
      <c r="W16" s="523">
        <v>17.5</v>
      </c>
      <c r="X16" s="523">
        <v>150</v>
      </c>
      <c r="Y16" s="523">
        <v>133.80000000000001</v>
      </c>
      <c r="Z16" s="523">
        <v>16.2</v>
      </c>
      <c r="AA16" s="523">
        <v>17.399999999999999</v>
      </c>
      <c r="AB16" s="523">
        <v>127.3</v>
      </c>
      <c r="AC16" s="523">
        <v>124.8</v>
      </c>
      <c r="AD16" s="523">
        <v>2.5</v>
      </c>
      <c r="AE16" s="523">
        <v>18.5</v>
      </c>
      <c r="AF16" s="523">
        <v>149.69999999999999</v>
      </c>
      <c r="AG16" s="523">
        <v>136.80000000000001</v>
      </c>
      <c r="AH16" s="523">
        <v>12.9</v>
      </c>
      <c r="AI16" s="523">
        <v>16.2</v>
      </c>
      <c r="AJ16" s="523">
        <v>116.1</v>
      </c>
      <c r="AK16" s="523">
        <v>110.9</v>
      </c>
      <c r="AL16" s="523">
        <v>5.2</v>
      </c>
      <c r="AM16" s="334" t="s">
        <v>85</v>
      </c>
    </row>
    <row r="17" spans="1:39" ht="18.75" customHeight="1">
      <c r="A17" s="328"/>
      <c r="B17" s="344" t="s">
        <v>86</v>
      </c>
      <c r="C17" s="529">
        <v>19.399999999999999</v>
      </c>
      <c r="D17" s="528">
        <v>156.9</v>
      </c>
      <c r="E17" s="528">
        <v>139</v>
      </c>
      <c r="F17" s="528">
        <v>17.899999999999999</v>
      </c>
      <c r="G17" s="528">
        <v>19.399999999999999</v>
      </c>
      <c r="H17" s="528">
        <v>137.1</v>
      </c>
      <c r="I17" s="528">
        <v>135.6</v>
      </c>
      <c r="J17" s="528">
        <v>1.5</v>
      </c>
      <c r="K17" s="528">
        <v>19.7</v>
      </c>
      <c r="L17" s="528">
        <v>160.4</v>
      </c>
      <c r="M17" s="528">
        <v>151.80000000000001</v>
      </c>
      <c r="N17" s="528">
        <v>8.6</v>
      </c>
      <c r="O17" s="528">
        <v>14.3</v>
      </c>
      <c r="P17" s="528">
        <v>91.1</v>
      </c>
      <c r="Q17" s="528">
        <v>87.2</v>
      </c>
      <c r="R17" s="528">
        <v>3.9</v>
      </c>
      <c r="S17" s="528">
        <v>12.9</v>
      </c>
      <c r="T17" s="528">
        <v>94</v>
      </c>
      <c r="U17" s="528">
        <v>92.8</v>
      </c>
      <c r="V17" s="523">
        <v>1.2</v>
      </c>
      <c r="W17" s="523">
        <v>21.5</v>
      </c>
      <c r="X17" s="523">
        <v>186.9</v>
      </c>
      <c r="Y17" s="523">
        <v>164.7</v>
      </c>
      <c r="Z17" s="523">
        <v>22.2</v>
      </c>
      <c r="AA17" s="523">
        <v>19.100000000000001</v>
      </c>
      <c r="AB17" s="523">
        <v>139.80000000000001</v>
      </c>
      <c r="AC17" s="523">
        <v>137.4</v>
      </c>
      <c r="AD17" s="523">
        <v>2.4</v>
      </c>
      <c r="AE17" s="523">
        <v>20.100000000000001</v>
      </c>
      <c r="AF17" s="523">
        <v>164.9</v>
      </c>
      <c r="AG17" s="523">
        <v>152.9</v>
      </c>
      <c r="AH17" s="523">
        <v>12</v>
      </c>
      <c r="AI17" s="523">
        <v>18.3</v>
      </c>
      <c r="AJ17" s="523">
        <v>131.69999999999999</v>
      </c>
      <c r="AK17" s="523">
        <v>125.8</v>
      </c>
      <c r="AL17" s="523">
        <v>5.9</v>
      </c>
      <c r="AM17" s="334" t="s">
        <v>87</v>
      </c>
    </row>
    <row r="18" spans="1:39" ht="18.75" customHeight="1">
      <c r="A18" s="328"/>
      <c r="B18" s="344" t="s">
        <v>88</v>
      </c>
      <c r="C18" s="529">
        <v>19.899996260885587</v>
      </c>
      <c r="D18" s="528">
        <v>157.5</v>
      </c>
      <c r="E18" s="528">
        <v>139.5</v>
      </c>
      <c r="F18" s="528">
        <v>18</v>
      </c>
      <c r="G18" s="528">
        <v>19.3</v>
      </c>
      <c r="H18" s="528">
        <v>134.6</v>
      </c>
      <c r="I18" s="528">
        <v>132</v>
      </c>
      <c r="J18" s="528">
        <v>2.6</v>
      </c>
      <c r="K18" s="528">
        <v>20.2</v>
      </c>
      <c r="L18" s="528">
        <v>166.5</v>
      </c>
      <c r="M18" s="528">
        <v>155.1</v>
      </c>
      <c r="N18" s="528">
        <v>11.4</v>
      </c>
      <c r="O18" s="528">
        <v>15.1</v>
      </c>
      <c r="P18" s="528">
        <v>99.6</v>
      </c>
      <c r="Q18" s="528">
        <v>91.5</v>
      </c>
      <c r="R18" s="528">
        <v>8.1</v>
      </c>
      <c r="S18" s="528">
        <v>14.7</v>
      </c>
      <c r="T18" s="528">
        <v>109.6</v>
      </c>
      <c r="U18" s="528">
        <v>108.1</v>
      </c>
      <c r="V18" s="523">
        <v>1.5</v>
      </c>
      <c r="W18" s="523">
        <v>20</v>
      </c>
      <c r="X18" s="523">
        <v>171.7</v>
      </c>
      <c r="Y18" s="523">
        <v>152.4</v>
      </c>
      <c r="Z18" s="523">
        <v>19.3</v>
      </c>
      <c r="AA18" s="523">
        <v>18.599993209127945</v>
      </c>
      <c r="AB18" s="523">
        <v>136.1</v>
      </c>
      <c r="AC18" s="523">
        <v>133.6</v>
      </c>
      <c r="AD18" s="523">
        <v>2.5</v>
      </c>
      <c r="AE18" s="523">
        <v>20.2</v>
      </c>
      <c r="AF18" s="523">
        <v>170.7</v>
      </c>
      <c r="AG18" s="523">
        <v>148.80000000000001</v>
      </c>
      <c r="AH18" s="523">
        <v>21.9</v>
      </c>
      <c r="AI18" s="523">
        <v>18</v>
      </c>
      <c r="AJ18" s="523">
        <v>132.9</v>
      </c>
      <c r="AK18" s="523">
        <v>121.3</v>
      </c>
      <c r="AL18" s="523">
        <v>11.6</v>
      </c>
      <c r="AM18" s="334" t="s">
        <v>89</v>
      </c>
    </row>
    <row r="19" spans="1:39" ht="18.75" customHeight="1">
      <c r="A19" s="328"/>
      <c r="B19" s="344" t="s">
        <v>90</v>
      </c>
      <c r="C19" s="529" t="s">
        <v>25</v>
      </c>
      <c r="D19" s="528" t="s">
        <v>25</v>
      </c>
      <c r="E19" s="528" t="s">
        <v>25</v>
      </c>
      <c r="F19" s="528" t="s">
        <v>25</v>
      </c>
      <c r="G19" s="528">
        <v>18.7</v>
      </c>
      <c r="H19" s="528">
        <v>132.69999999999999</v>
      </c>
      <c r="I19" s="528">
        <v>130.6</v>
      </c>
      <c r="J19" s="528">
        <v>2.1</v>
      </c>
      <c r="K19" s="528">
        <v>18.5</v>
      </c>
      <c r="L19" s="528">
        <v>149.19999999999999</v>
      </c>
      <c r="M19" s="528">
        <v>141.1</v>
      </c>
      <c r="N19" s="528">
        <v>8.1</v>
      </c>
      <c r="O19" s="528">
        <v>14.9</v>
      </c>
      <c r="P19" s="528">
        <v>94.9</v>
      </c>
      <c r="Q19" s="528">
        <v>91</v>
      </c>
      <c r="R19" s="528">
        <v>3.9</v>
      </c>
      <c r="S19" s="528">
        <v>13.1</v>
      </c>
      <c r="T19" s="528">
        <v>97.3</v>
      </c>
      <c r="U19" s="528">
        <v>95.4</v>
      </c>
      <c r="V19" s="523">
        <v>1.9</v>
      </c>
      <c r="W19" s="523">
        <v>14.5</v>
      </c>
      <c r="X19" s="523">
        <v>125</v>
      </c>
      <c r="Y19" s="523">
        <v>113.4</v>
      </c>
      <c r="Z19" s="523">
        <v>11.6</v>
      </c>
      <c r="AA19" s="523">
        <v>17.7</v>
      </c>
      <c r="AB19" s="523">
        <v>131</v>
      </c>
      <c r="AC19" s="523">
        <v>128.6</v>
      </c>
      <c r="AD19" s="523">
        <v>2.4</v>
      </c>
      <c r="AE19" s="523">
        <v>18.600000000000001</v>
      </c>
      <c r="AF19" s="523">
        <v>156.5</v>
      </c>
      <c r="AG19" s="523">
        <v>141.80000000000001</v>
      </c>
      <c r="AH19" s="523">
        <v>14.7</v>
      </c>
      <c r="AI19" s="523">
        <v>17.2</v>
      </c>
      <c r="AJ19" s="523">
        <v>123.7</v>
      </c>
      <c r="AK19" s="523">
        <v>117.5</v>
      </c>
      <c r="AL19" s="523">
        <v>6.2</v>
      </c>
      <c r="AM19" s="334" t="s">
        <v>91</v>
      </c>
    </row>
    <row r="20" spans="1:39" ht="18.75" customHeight="1">
      <c r="A20" s="328"/>
      <c r="B20" s="344" t="s">
        <v>92</v>
      </c>
      <c r="C20" s="529">
        <v>16.600000000000001</v>
      </c>
      <c r="D20" s="528">
        <v>133.5</v>
      </c>
      <c r="E20" s="528">
        <v>119.4</v>
      </c>
      <c r="F20" s="528">
        <v>14.1</v>
      </c>
      <c r="G20" s="528">
        <v>19</v>
      </c>
      <c r="H20" s="528">
        <v>133.6</v>
      </c>
      <c r="I20" s="528">
        <v>131.30000000000001</v>
      </c>
      <c r="J20" s="528">
        <v>2.2999999999999998</v>
      </c>
      <c r="K20" s="528">
        <v>17.8</v>
      </c>
      <c r="L20" s="528">
        <v>146.6</v>
      </c>
      <c r="M20" s="528">
        <v>138.1</v>
      </c>
      <c r="N20" s="528">
        <v>8.5</v>
      </c>
      <c r="O20" s="528">
        <v>14.6</v>
      </c>
      <c r="P20" s="528">
        <v>92.8</v>
      </c>
      <c r="Q20" s="528">
        <v>89.5</v>
      </c>
      <c r="R20" s="528">
        <v>3.3</v>
      </c>
      <c r="S20" s="528">
        <v>11.9</v>
      </c>
      <c r="T20" s="528">
        <v>83.5</v>
      </c>
      <c r="U20" s="528">
        <v>82.1</v>
      </c>
      <c r="V20" s="523">
        <v>1.4</v>
      </c>
      <c r="W20" s="523">
        <v>19</v>
      </c>
      <c r="X20" s="523">
        <v>163.80000000000001</v>
      </c>
      <c r="Y20" s="523">
        <v>144.80000000000001</v>
      </c>
      <c r="Z20" s="523">
        <v>19</v>
      </c>
      <c r="AA20" s="523">
        <v>18</v>
      </c>
      <c r="AB20" s="523">
        <v>132.9</v>
      </c>
      <c r="AC20" s="523">
        <v>130</v>
      </c>
      <c r="AD20" s="523">
        <v>2.9</v>
      </c>
      <c r="AE20" s="523">
        <v>18.100000000000001</v>
      </c>
      <c r="AF20" s="523">
        <v>148</v>
      </c>
      <c r="AG20" s="523">
        <v>135.5</v>
      </c>
      <c r="AH20" s="523">
        <v>12.5</v>
      </c>
      <c r="AI20" s="523">
        <v>18.100000000000001</v>
      </c>
      <c r="AJ20" s="523">
        <v>128.19999999999999</v>
      </c>
      <c r="AK20" s="523">
        <v>120.9</v>
      </c>
      <c r="AL20" s="523">
        <v>7.3</v>
      </c>
      <c r="AM20" s="334" t="s">
        <v>93</v>
      </c>
    </row>
    <row r="21" spans="1:39" ht="18.75" customHeight="1">
      <c r="A21" s="328"/>
      <c r="B21" s="342">
        <v>10</v>
      </c>
      <c r="C21" s="529">
        <v>18.7</v>
      </c>
      <c r="D21" s="528">
        <v>146.80000000000001</v>
      </c>
      <c r="E21" s="528">
        <v>132.6</v>
      </c>
      <c r="F21" s="528">
        <v>14.2</v>
      </c>
      <c r="G21" s="528">
        <v>19.7</v>
      </c>
      <c r="H21" s="528">
        <v>140.19999999999999</v>
      </c>
      <c r="I21" s="528">
        <v>135</v>
      </c>
      <c r="J21" s="528">
        <v>5.2</v>
      </c>
      <c r="K21" s="528">
        <v>20.100000000000001</v>
      </c>
      <c r="L21" s="528">
        <v>162.6</v>
      </c>
      <c r="M21" s="528">
        <v>155.19999999999999</v>
      </c>
      <c r="N21" s="528">
        <v>7.4</v>
      </c>
      <c r="O21" s="528">
        <v>15.2</v>
      </c>
      <c r="P21" s="528">
        <v>95.2</v>
      </c>
      <c r="Q21" s="528">
        <v>91.6</v>
      </c>
      <c r="R21" s="528">
        <v>3.6</v>
      </c>
      <c r="S21" s="528">
        <v>13.3</v>
      </c>
      <c r="T21" s="528">
        <v>92.7</v>
      </c>
      <c r="U21" s="528">
        <v>91</v>
      </c>
      <c r="V21" s="523">
        <v>1.7</v>
      </c>
      <c r="W21" s="523">
        <v>21</v>
      </c>
      <c r="X21" s="523">
        <v>181.1</v>
      </c>
      <c r="Y21" s="523">
        <v>162.9</v>
      </c>
      <c r="Z21" s="523">
        <v>18.2</v>
      </c>
      <c r="AA21" s="523">
        <v>18.7</v>
      </c>
      <c r="AB21" s="523">
        <v>136.19999999999999</v>
      </c>
      <c r="AC21" s="523">
        <v>134</v>
      </c>
      <c r="AD21" s="523">
        <v>2.2000000000000002</v>
      </c>
      <c r="AE21" s="523">
        <v>19.8</v>
      </c>
      <c r="AF21" s="523">
        <v>161.80000000000001</v>
      </c>
      <c r="AG21" s="523">
        <v>158.4</v>
      </c>
      <c r="AH21" s="523">
        <v>3.4</v>
      </c>
      <c r="AI21" s="523">
        <v>18.600000000000001</v>
      </c>
      <c r="AJ21" s="523">
        <v>135</v>
      </c>
      <c r="AK21" s="523">
        <v>127.1</v>
      </c>
      <c r="AL21" s="523">
        <v>7.9</v>
      </c>
      <c r="AM21" s="334" t="s">
        <v>253</v>
      </c>
    </row>
    <row r="22" spans="1:39" ht="18.75" customHeight="1">
      <c r="A22" s="328"/>
      <c r="B22" s="342">
        <v>11</v>
      </c>
      <c r="C22" s="529">
        <v>18.600000000000001</v>
      </c>
      <c r="D22" s="528">
        <v>148.69999999999999</v>
      </c>
      <c r="E22" s="528">
        <v>133.69999999999999</v>
      </c>
      <c r="F22" s="528">
        <v>15</v>
      </c>
      <c r="G22" s="528">
        <v>19.8</v>
      </c>
      <c r="H22" s="528">
        <v>140.80000000000001</v>
      </c>
      <c r="I22" s="528">
        <v>135.30000000000001</v>
      </c>
      <c r="J22" s="528">
        <v>5.5</v>
      </c>
      <c r="K22" s="528">
        <v>18.7</v>
      </c>
      <c r="L22" s="528">
        <v>150.1</v>
      </c>
      <c r="M22" s="528">
        <v>143.4</v>
      </c>
      <c r="N22" s="528">
        <v>6.7</v>
      </c>
      <c r="O22" s="528">
        <v>14.8</v>
      </c>
      <c r="P22" s="528">
        <v>94.4</v>
      </c>
      <c r="Q22" s="528">
        <v>90.7</v>
      </c>
      <c r="R22" s="528">
        <v>3.7</v>
      </c>
      <c r="S22" s="528">
        <v>14.6</v>
      </c>
      <c r="T22" s="528">
        <v>104</v>
      </c>
      <c r="U22" s="528">
        <v>102.3</v>
      </c>
      <c r="V22" s="523">
        <v>1.7</v>
      </c>
      <c r="W22" s="523">
        <v>17.899999999999999</v>
      </c>
      <c r="X22" s="523">
        <v>152.69999999999999</v>
      </c>
      <c r="Y22" s="523">
        <v>137.9</v>
      </c>
      <c r="Z22" s="523">
        <v>14.8</v>
      </c>
      <c r="AA22" s="523">
        <v>17.8</v>
      </c>
      <c r="AB22" s="523">
        <v>132.5</v>
      </c>
      <c r="AC22" s="523">
        <v>129.80000000000001</v>
      </c>
      <c r="AD22" s="523">
        <v>2.7</v>
      </c>
      <c r="AE22" s="523">
        <v>19.2</v>
      </c>
      <c r="AF22" s="523">
        <v>155.1</v>
      </c>
      <c r="AG22" s="523">
        <v>139</v>
      </c>
      <c r="AH22" s="523">
        <v>16.100000000000001</v>
      </c>
      <c r="AI22" s="523">
        <v>18.399999999999999</v>
      </c>
      <c r="AJ22" s="523">
        <v>135.19999999999999</v>
      </c>
      <c r="AK22" s="523">
        <v>126.4</v>
      </c>
      <c r="AL22" s="523">
        <v>8.8000000000000007</v>
      </c>
      <c r="AM22" s="334" t="s">
        <v>97</v>
      </c>
    </row>
    <row r="23" spans="1:39" ht="18.75" customHeight="1" thickBot="1">
      <c r="A23" s="346"/>
      <c r="B23" s="347">
        <v>12</v>
      </c>
      <c r="C23" s="559">
        <v>17.3</v>
      </c>
      <c r="D23" s="560">
        <v>136.30000000000001</v>
      </c>
      <c r="E23" s="560">
        <v>122.2</v>
      </c>
      <c r="F23" s="560">
        <v>14.1</v>
      </c>
      <c r="G23" s="560" t="s">
        <v>25</v>
      </c>
      <c r="H23" s="560" t="s">
        <v>25</v>
      </c>
      <c r="I23" s="560" t="s">
        <v>25</v>
      </c>
      <c r="J23" s="560" t="s">
        <v>25</v>
      </c>
      <c r="K23" s="560">
        <v>18.8</v>
      </c>
      <c r="L23" s="560">
        <v>118.3</v>
      </c>
      <c r="M23" s="560">
        <v>108.6</v>
      </c>
      <c r="N23" s="560">
        <v>9.6999999999999993</v>
      </c>
      <c r="O23" s="560">
        <v>15</v>
      </c>
      <c r="P23" s="560">
        <v>94.8</v>
      </c>
      <c r="Q23" s="560">
        <v>92.2</v>
      </c>
      <c r="R23" s="560">
        <v>2.6</v>
      </c>
      <c r="S23" s="560">
        <v>14.2</v>
      </c>
      <c r="T23" s="560">
        <v>100.1</v>
      </c>
      <c r="U23" s="560">
        <v>98.1</v>
      </c>
      <c r="V23" s="547">
        <v>2</v>
      </c>
      <c r="W23" s="547">
        <v>18.399999999999999</v>
      </c>
      <c r="X23" s="547">
        <v>158.6</v>
      </c>
      <c r="Y23" s="547">
        <v>139.30000000000001</v>
      </c>
      <c r="Z23" s="547">
        <v>19.3</v>
      </c>
      <c r="AA23" s="547">
        <v>18.100000000000001</v>
      </c>
      <c r="AB23" s="547">
        <v>132.6</v>
      </c>
      <c r="AC23" s="547">
        <v>129.80000000000001</v>
      </c>
      <c r="AD23" s="547">
        <v>2.8</v>
      </c>
      <c r="AE23" s="547">
        <v>19.899999999999999</v>
      </c>
      <c r="AF23" s="547">
        <v>161.19999999999999</v>
      </c>
      <c r="AG23" s="547">
        <v>156.6</v>
      </c>
      <c r="AH23" s="547">
        <v>4.5999999999999996</v>
      </c>
      <c r="AI23" s="547">
        <v>18.7</v>
      </c>
      <c r="AJ23" s="547">
        <v>143.30000000000001</v>
      </c>
      <c r="AK23" s="547">
        <v>127.8</v>
      </c>
      <c r="AL23" s="547">
        <v>15.5</v>
      </c>
      <c r="AM23" s="349" t="s">
        <v>99</v>
      </c>
    </row>
    <row r="24" spans="1:39" ht="15" customHeight="1">
      <c r="A24" s="561"/>
      <c r="B24" s="313"/>
      <c r="C24" s="313"/>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306"/>
      <c r="AL24" s="306"/>
      <c r="AM24" s="306"/>
    </row>
    <row r="25" spans="1:39" ht="12.75" customHeight="1">
      <c r="A25" s="306"/>
      <c r="B25" s="313"/>
      <c r="C25" s="313"/>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row>
  </sheetData>
  <mergeCells count="16">
    <mergeCell ref="A7:B7"/>
    <mergeCell ref="A8:B8"/>
    <mergeCell ref="A9:B9"/>
    <mergeCell ref="A10:B10"/>
    <mergeCell ref="W3:Z4"/>
    <mergeCell ref="AA3:AD4"/>
    <mergeCell ref="AE3:AH4"/>
    <mergeCell ref="AI3:AL4"/>
    <mergeCell ref="AM3:AM5"/>
    <mergeCell ref="A6:B6"/>
    <mergeCell ref="A3:B5"/>
    <mergeCell ref="C3:F4"/>
    <mergeCell ref="G3:J4"/>
    <mergeCell ref="K3:N4"/>
    <mergeCell ref="O3:R4"/>
    <mergeCell ref="S3:V4"/>
  </mergeCells>
  <phoneticPr fontId="9"/>
  <printOptions horizontalCentered="1"/>
  <pageMargins left="0.39370078740157483" right="0.39370078740157483" top="0.59055118110236227" bottom="0.39370078740157483" header="0.51181102362204722" footer="0.31496062992125984"/>
  <pageSetup paperSize="8" scale="80" orientation="landscape" r:id="rId1"/>
  <headerFooter alignWithMargins="0"/>
  <colBreaks count="1" manualBreakCount="1">
    <brk id="1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9A41E-00B6-4A0B-875C-375261ECFB00}">
  <sheetPr>
    <tabColor rgb="FF92D050"/>
    <pageSetUpPr fitToPage="1"/>
  </sheetPr>
  <dimension ref="A1:AQ14"/>
  <sheetViews>
    <sheetView showGridLines="0" view="pageBreakPreview" zoomScale="110" zoomScaleNormal="100" zoomScaleSheetLayoutView="110" workbookViewId="0">
      <selection activeCell="L31" sqref="L31"/>
    </sheetView>
  </sheetViews>
  <sheetFormatPr defaultColWidth="8" defaultRowHeight="12"/>
  <cols>
    <col min="1" max="1" width="4.375" style="563" customWidth="1"/>
    <col min="2" max="2" width="2.5" style="563" customWidth="1"/>
    <col min="3" max="3" width="3.125" style="563" customWidth="1"/>
    <col min="4" max="4" width="7.5" style="563" customWidth="1"/>
    <col min="5" max="15" width="7.25" style="563" customWidth="1"/>
    <col min="16" max="16" width="7.375" style="563" customWidth="1"/>
    <col min="17" max="20" width="7.25" style="563" customWidth="1"/>
    <col min="21" max="27" width="7.625" style="563" customWidth="1"/>
    <col min="28" max="30" width="2.5" style="563" customWidth="1"/>
    <col min="31" max="16384" width="8" style="563"/>
  </cols>
  <sheetData>
    <row r="1" spans="1:43" ht="18.75" customHeight="1">
      <c r="A1" s="562"/>
      <c r="O1" s="564" t="s">
        <v>338</v>
      </c>
      <c r="P1" s="565" t="s">
        <v>339</v>
      </c>
      <c r="AB1" s="562"/>
    </row>
    <row r="2" spans="1:43" s="566" customFormat="1" ht="22.5" customHeight="1" thickBot="1">
      <c r="AD2" s="567" t="s">
        <v>340</v>
      </c>
    </row>
    <row r="3" spans="1:43" s="566" customFormat="1" ht="15" customHeight="1">
      <c r="A3" s="568" t="s">
        <v>341</v>
      </c>
      <c r="B3" s="568"/>
      <c r="C3" s="569"/>
      <c r="D3" s="570"/>
      <c r="E3" s="571" t="s">
        <v>342</v>
      </c>
      <c r="F3" s="572"/>
      <c r="G3" s="572"/>
      <c r="H3" s="572"/>
      <c r="I3" s="572"/>
      <c r="J3" s="573"/>
      <c r="K3" s="568" t="s">
        <v>343</v>
      </c>
      <c r="L3" s="568"/>
      <c r="M3" s="568"/>
      <c r="N3" s="568"/>
      <c r="O3" s="568"/>
      <c r="P3" s="572" t="s">
        <v>344</v>
      </c>
      <c r="Q3" s="572"/>
      <c r="R3" s="572"/>
      <c r="S3" s="572"/>
      <c r="T3" s="573"/>
      <c r="U3" s="568" t="s">
        <v>345</v>
      </c>
      <c r="V3" s="568"/>
      <c r="W3" s="568"/>
      <c r="X3" s="574"/>
      <c r="Y3" s="575" t="s">
        <v>346</v>
      </c>
      <c r="Z3" s="568"/>
      <c r="AA3" s="568"/>
      <c r="AB3" s="576" t="s">
        <v>341</v>
      </c>
      <c r="AC3" s="568"/>
      <c r="AD3" s="568"/>
      <c r="AE3" s="577"/>
      <c r="AF3" s="577"/>
      <c r="AG3" s="577"/>
      <c r="AH3" s="577"/>
      <c r="AI3" s="577"/>
      <c r="AJ3" s="577"/>
      <c r="AK3" s="577"/>
      <c r="AL3" s="577"/>
      <c r="AM3" s="577"/>
      <c r="AN3" s="577"/>
      <c r="AO3" s="577"/>
      <c r="AP3" s="577"/>
      <c r="AQ3" s="577"/>
    </row>
    <row r="4" spans="1:43" s="566" customFormat="1" ht="12.75" customHeight="1">
      <c r="A4" s="578"/>
      <c r="B4" s="578"/>
      <c r="C4" s="579"/>
      <c r="D4" s="580" t="s">
        <v>347</v>
      </c>
      <c r="E4" s="581" t="s">
        <v>348</v>
      </c>
      <c r="F4" s="581" t="s">
        <v>349</v>
      </c>
      <c r="G4" s="582" t="s">
        <v>350</v>
      </c>
      <c r="H4" s="583"/>
      <c r="I4" s="583"/>
      <c r="J4" s="584"/>
      <c r="K4" s="582" t="s">
        <v>351</v>
      </c>
      <c r="L4" s="583"/>
      <c r="M4" s="583"/>
      <c r="N4" s="583"/>
      <c r="O4" s="585" t="s">
        <v>352</v>
      </c>
      <c r="P4" s="586" t="s">
        <v>353</v>
      </c>
      <c r="Q4" s="583"/>
      <c r="R4" s="583"/>
      <c r="S4" s="583"/>
      <c r="T4" s="583"/>
      <c r="U4" s="581" t="s">
        <v>61</v>
      </c>
      <c r="V4" s="581" t="s">
        <v>354</v>
      </c>
      <c r="W4" s="581" t="s">
        <v>355</v>
      </c>
      <c r="X4" s="587" t="s">
        <v>356</v>
      </c>
      <c r="Y4" s="588" t="s">
        <v>357</v>
      </c>
      <c r="Z4" s="581" t="s">
        <v>358</v>
      </c>
      <c r="AA4" s="586" t="s">
        <v>359</v>
      </c>
      <c r="AB4" s="589"/>
      <c r="AC4" s="578"/>
      <c r="AD4" s="578"/>
      <c r="AE4" s="577"/>
      <c r="AF4" s="577"/>
      <c r="AG4" s="577"/>
      <c r="AH4" s="577"/>
      <c r="AI4" s="577"/>
      <c r="AJ4" s="577"/>
      <c r="AK4" s="577"/>
      <c r="AL4" s="577"/>
      <c r="AM4" s="577"/>
      <c r="AN4" s="577"/>
      <c r="AO4" s="577"/>
      <c r="AP4" s="577"/>
      <c r="AQ4" s="577"/>
    </row>
    <row r="5" spans="1:43" s="566" customFormat="1" ht="12.75" customHeight="1">
      <c r="A5" s="590"/>
      <c r="B5" s="590"/>
      <c r="C5" s="591"/>
      <c r="D5" s="592"/>
      <c r="E5" s="593"/>
      <c r="F5" s="593"/>
      <c r="G5" s="594"/>
      <c r="H5" s="595" t="s">
        <v>360</v>
      </c>
      <c r="I5" s="595" t="s">
        <v>361</v>
      </c>
      <c r="J5" s="595" t="s">
        <v>356</v>
      </c>
      <c r="K5" s="594"/>
      <c r="L5" s="595" t="s">
        <v>362</v>
      </c>
      <c r="M5" s="595" t="s">
        <v>363</v>
      </c>
      <c r="N5" s="596" t="s">
        <v>364</v>
      </c>
      <c r="O5" s="597" t="s">
        <v>365</v>
      </c>
      <c r="P5" s="598"/>
      <c r="Q5" s="595" t="s">
        <v>366</v>
      </c>
      <c r="R5" s="595" t="s">
        <v>367</v>
      </c>
      <c r="S5" s="595" t="s">
        <v>368</v>
      </c>
      <c r="T5" s="596" t="s">
        <v>369</v>
      </c>
      <c r="U5" s="593"/>
      <c r="V5" s="593"/>
      <c r="W5" s="593"/>
      <c r="X5" s="599"/>
      <c r="Y5" s="600" t="s">
        <v>370</v>
      </c>
      <c r="Z5" s="593"/>
      <c r="AA5" s="598"/>
      <c r="AB5" s="601"/>
      <c r="AC5" s="590"/>
      <c r="AD5" s="590"/>
      <c r="AE5" s="577"/>
      <c r="AF5" s="577"/>
      <c r="AG5" s="577"/>
      <c r="AH5" s="577"/>
      <c r="AI5" s="577"/>
      <c r="AJ5" s="577"/>
      <c r="AK5" s="577"/>
      <c r="AL5" s="577"/>
      <c r="AM5" s="577"/>
      <c r="AN5" s="577"/>
      <c r="AO5" s="577"/>
      <c r="AP5" s="577"/>
      <c r="AQ5" s="577"/>
    </row>
    <row r="6" spans="1:43" s="566" customFormat="1" ht="18" customHeight="1">
      <c r="A6" s="602" t="s">
        <v>371</v>
      </c>
      <c r="B6" s="602"/>
      <c r="C6" s="603"/>
      <c r="D6" s="566">
        <v>707</v>
      </c>
      <c r="E6" s="566">
        <v>443</v>
      </c>
      <c r="F6" s="566">
        <v>373</v>
      </c>
      <c r="G6" s="566">
        <v>71</v>
      </c>
      <c r="H6" s="566">
        <v>62</v>
      </c>
      <c r="I6" s="566">
        <v>5</v>
      </c>
      <c r="J6" s="566">
        <v>4</v>
      </c>
      <c r="K6" s="566">
        <v>71</v>
      </c>
      <c r="L6" s="567" t="s">
        <v>372</v>
      </c>
      <c r="M6" s="567" t="s">
        <v>372</v>
      </c>
      <c r="N6" s="567" t="s">
        <v>372</v>
      </c>
      <c r="O6" s="566">
        <v>55</v>
      </c>
      <c r="P6" s="566">
        <v>318</v>
      </c>
      <c r="Q6" s="566">
        <v>17</v>
      </c>
      <c r="R6" s="566">
        <v>240</v>
      </c>
      <c r="S6" s="566">
        <v>33</v>
      </c>
      <c r="T6" s="566">
        <v>12</v>
      </c>
      <c r="U6" s="566">
        <v>264</v>
      </c>
      <c r="V6" s="566">
        <v>111</v>
      </c>
      <c r="W6" s="566">
        <v>61</v>
      </c>
      <c r="X6" s="566">
        <v>92</v>
      </c>
      <c r="Y6" s="566">
        <v>21</v>
      </c>
      <c r="Z6" s="566">
        <v>19</v>
      </c>
      <c r="AA6" s="566">
        <v>18</v>
      </c>
      <c r="AB6" s="604" t="s">
        <v>373</v>
      </c>
      <c r="AC6" s="605"/>
      <c r="AD6" s="605"/>
    </row>
    <row r="7" spans="1:43" s="566" customFormat="1" ht="18" customHeight="1">
      <c r="A7" s="606" t="s">
        <v>374</v>
      </c>
      <c r="B7" s="606"/>
      <c r="C7" s="607"/>
      <c r="D7" s="566">
        <v>730</v>
      </c>
      <c r="E7" s="566">
        <v>457</v>
      </c>
      <c r="F7" s="566">
        <v>388</v>
      </c>
      <c r="G7" s="566">
        <v>69</v>
      </c>
      <c r="H7" s="566">
        <v>61</v>
      </c>
      <c r="I7" s="566">
        <v>6</v>
      </c>
      <c r="J7" s="566">
        <v>3</v>
      </c>
      <c r="K7" s="566">
        <v>68</v>
      </c>
      <c r="L7" s="567">
        <v>15</v>
      </c>
      <c r="M7" s="567">
        <v>49</v>
      </c>
      <c r="N7" s="567">
        <v>4</v>
      </c>
      <c r="O7" s="566">
        <v>43</v>
      </c>
      <c r="P7" s="566">
        <v>346</v>
      </c>
      <c r="Q7" s="566">
        <v>20</v>
      </c>
      <c r="R7" s="567">
        <v>252</v>
      </c>
      <c r="S7" s="567">
        <v>44</v>
      </c>
      <c r="T7" s="567">
        <v>15</v>
      </c>
      <c r="U7" s="566">
        <v>273</v>
      </c>
      <c r="V7" s="566">
        <v>112</v>
      </c>
      <c r="W7" s="566">
        <v>58</v>
      </c>
      <c r="X7" s="566">
        <v>103</v>
      </c>
      <c r="Y7" s="566">
        <v>28</v>
      </c>
      <c r="Z7" s="566">
        <v>19</v>
      </c>
      <c r="AA7" s="566">
        <v>21</v>
      </c>
      <c r="AB7" s="608" t="s">
        <v>375</v>
      </c>
      <c r="AC7" s="609"/>
      <c r="AD7" s="609"/>
    </row>
    <row r="8" spans="1:43" s="566" customFormat="1" ht="18" customHeight="1">
      <c r="A8" s="606" t="s">
        <v>376</v>
      </c>
      <c r="B8" s="606"/>
      <c r="C8" s="607"/>
      <c r="D8" s="566">
        <v>735</v>
      </c>
      <c r="E8" s="566">
        <v>438</v>
      </c>
      <c r="F8" s="566">
        <v>371</v>
      </c>
      <c r="G8" s="566">
        <v>67</v>
      </c>
      <c r="H8" s="566">
        <v>57</v>
      </c>
      <c r="I8" s="566">
        <v>7</v>
      </c>
      <c r="J8" s="566">
        <v>3</v>
      </c>
      <c r="K8" s="566">
        <v>59</v>
      </c>
      <c r="L8" s="566">
        <v>13</v>
      </c>
      <c r="M8" s="566">
        <v>44</v>
      </c>
      <c r="N8" s="566">
        <v>2</v>
      </c>
      <c r="O8" s="566">
        <v>38</v>
      </c>
      <c r="P8" s="566">
        <v>340</v>
      </c>
      <c r="Q8" s="566">
        <v>18</v>
      </c>
      <c r="R8" s="567">
        <v>224</v>
      </c>
      <c r="S8" s="567">
        <v>51</v>
      </c>
      <c r="T8" s="567">
        <v>21</v>
      </c>
      <c r="U8" s="566">
        <v>297</v>
      </c>
      <c r="V8" s="566">
        <v>118</v>
      </c>
      <c r="W8" s="566">
        <v>55</v>
      </c>
      <c r="X8" s="566">
        <v>124</v>
      </c>
      <c r="Y8" s="566">
        <v>27</v>
      </c>
      <c r="Z8" s="566">
        <v>19</v>
      </c>
      <c r="AA8" s="566">
        <v>27</v>
      </c>
      <c r="AB8" s="608" t="s">
        <v>377</v>
      </c>
      <c r="AC8" s="609"/>
      <c r="AD8" s="609"/>
    </row>
    <row r="9" spans="1:43" s="566" customFormat="1" ht="18" customHeight="1">
      <c r="A9" s="606" t="s">
        <v>378</v>
      </c>
      <c r="B9" s="606"/>
      <c r="C9" s="607"/>
      <c r="D9" s="566">
        <v>732</v>
      </c>
      <c r="E9" s="566">
        <v>434</v>
      </c>
      <c r="F9" s="566">
        <v>367</v>
      </c>
      <c r="G9" s="566">
        <v>68</v>
      </c>
      <c r="H9" s="566">
        <v>59</v>
      </c>
      <c r="I9" s="566">
        <v>6</v>
      </c>
      <c r="J9" s="566">
        <v>3</v>
      </c>
      <c r="K9" s="566">
        <v>56</v>
      </c>
      <c r="L9" s="567">
        <v>21</v>
      </c>
      <c r="M9" s="567">
        <v>33</v>
      </c>
      <c r="N9" s="567">
        <v>1</v>
      </c>
      <c r="O9" s="566">
        <v>17</v>
      </c>
      <c r="P9" s="566">
        <v>361</v>
      </c>
      <c r="Q9" s="566">
        <v>17</v>
      </c>
      <c r="R9" s="567">
        <v>232</v>
      </c>
      <c r="S9" s="567">
        <v>58</v>
      </c>
      <c r="T9" s="567">
        <v>20</v>
      </c>
      <c r="U9" s="566">
        <v>298</v>
      </c>
      <c r="V9" s="566">
        <v>115</v>
      </c>
      <c r="W9" s="566">
        <v>49</v>
      </c>
      <c r="X9" s="566">
        <v>134</v>
      </c>
      <c r="Y9" s="566">
        <v>23</v>
      </c>
      <c r="Z9" s="566">
        <v>23</v>
      </c>
      <c r="AA9" s="566">
        <v>22</v>
      </c>
      <c r="AB9" s="608" t="s">
        <v>379</v>
      </c>
      <c r="AC9" s="609"/>
      <c r="AD9" s="609"/>
    </row>
    <row r="10" spans="1:43" s="566" customFormat="1" ht="18" customHeight="1">
      <c r="A10" s="606" t="s">
        <v>380</v>
      </c>
      <c r="B10" s="606"/>
      <c r="C10" s="607"/>
      <c r="D10" s="566">
        <v>721</v>
      </c>
      <c r="E10" s="566">
        <v>424</v>
      </c>
      <c r="F10" s="566">
        <v>361</v>
      </c>
      <c r="G10" s="566">
        <v>62</v>
      </c>
      <c r="H10" s="566">
        <v>54</v>
      </c>
      <c r="I10" s="566">
        <v>5</v>
      </c>
      <c r="J10" s="566">
        <v>3</v>
      </c>
      <c r="K10" s="566">
        <v>50</v>
      </c>
      <c r="L10" s="567">
        <v>18</v>
      </c>
      <c r="M10" s="567">
        <v>31</v>
      </c>
      <c r="N10" s="567">
        <v>1</v>
      </c>
      <c r="O10" s="566">
        <v>12</v>
      </c>
      <c r="P10" s="566">
        <v>361</v>
      </c>
      <c r="Q10" s="566">
        <v>19</v>
      </c>
      <c r="R10" s="567">
        <v>222</v>
      </c>
      <c r="S10" s="567">
        <v>61</v>
      </c>
      <c r="T10" s="567">
        <v>20</v>
      </c>
      <c r="U10" s="566">
        <v>297</v>
      </c>
      <c r="V10" s="566">
        <v>123</v>
      </c>
      <c r="W10" s="566">
        <v>46</v>
      </c>
      <c r="X10" s="566">
        <v>127</v>
      </c>
      <c r="Y10" s="566">
        <v>21</v>
      </c>
      <c r="Z10" s="566">
        <v>20</v>
      </c>
      <c r="AA10" s="610">
        <v>21</v>
      </c>
      <c r="AB10" s="608" t="s">
        <v>381</v>
      </c>
      <c r="AC10" s="609"/>
      <c r="AD10" s="609"/>
    </row>
    <row r="11" spans="1:43" s="619" customFormat="1" ht="18" customHeight="1" thickBot="1">
      <c r="A11" s="611" t="s">
        <v>382</v>
      </c>
      <c r="B11" s="611"/>
      <c r="C11" s="612"/>
      <c r="D11" s="613">
        <v>710</v>
      </c>
      <c r="E11" s="613">
        <v>423</v>
      </c>
      <c r="F11" s="613">
        <v>359</v>
      </c>
      <c r="G11" s="613">
        <v>63</v>
      </c>
      <c r="H11" s="613">
        <v>53</v>
      </c>
      <c r="I11" s="613">
        <v>6</v>
      </c>
      <c r="J11" s="613">
        <v>4</v>
      </c>
      <c r="K11" s="614">
        <v>49</v>
      </c>
      <c r="L11" s="615">
        <v>16</v>
      </c>
      <c r="M11" s="615">
        <v>32</v>
      </c>
      <c r="N11" s="615">
        <v>1</v>
      </c>
      <c r="O11" s="614">
        <v>13</v>
      </c>
      <c r="P11" s="614">
        <v>360</v>
      </c>
      <c r="Q11" s="614">
        <v>16</v>
      </c>
      <c r="R11" s="615">
        <v>221</v>
      </c>
      <c r="S11" s="615">
        <v>65</v>
      </c>
      <c r="T11" s="615">
        <v>19</v>
      </c>
      <c r="U11" s="614">
        <v>287</v>
      </c>
      <c r="V11" s="614">
        <v>117</v>
      </c>
      <c r="W11" s="614">
        <v>43</v>
      </c>
      <c r="X11" s="614">
        <v>126</v>
      </c>
      <c r="Y11" s="614">
        <v>23</v>
      </c>
      <c r="Z11" s="614">
        <v>20</v>
      </c>
      <c r="AA11" s="616">
        <v>16</v>
      </c>
      <c r="AB11" s="617" t="s">
        <v>383</v>
      </c>
      <c r="AC11" s="618"/>
      <c r="AD11" s="618"/>
    </row>
    <row r="12" spans="1:43" s="621" customFormat="1" ht="15" customHeight="1">
      <c r="A12" s="620" t="s">
        <v>384</v>
      </c>
    </row>
    <row r="13" spans="1:43" s="621" customFormat="1" ht="13.5" customHeight="1">
      <c r="A13" s="622" t="s">
        <v>385</v>
      </c>
    </row>
    <row r="14" spans="1:43" s="621" customFormat="1" ht="13.5" customHeight="1">
      <c r="A14" s="622" t="s">
        <v>386</v>
      </c>
    </row>
  </sheetData>
  <mergeCells count="30">
    <mergeCell ref="A9:C9"/>
    <mergeCell ref="AB9:AD9"/>
    <mergeCell ref="A10:C10"/>
    <mergeCell ref="AB10:AD10"/>
    <mergeCell ref="A11:C11"/>
    <mergeCell ref="AB11:AD11"/>
    <mergeCell ref="A6:C6"/>
    <mergeCell ref="AB6:AD6"/>
    <mergeCell ref="A7:C7"/>
    <mergeCell ref="AB7:AD7"/>
    <mergeCell ref="A8:C8"/>
    <mergeCell ref="AB8:AD8"/>
    <mergeCell ref="AB3:AD5"/>
    <mergeCell ref="E4:E5"/>
    <mergeCell ref="F4:F5"/>
    <mergeCell ref="G4:G5"/>
    <mergeCell ref="K4:K5"/>
    <mergeCell ref="P4:P5"/>
    <mergeCell ref="U4:U5"/>
    <mergeCell ref="V4:V5"/>
    <mergeCell ref="W4:W5"/>
    <mergeCell ref="X4:X5"/>
    <mergeCell ref="A3:C5"/>
    <mergeCell ref="E3:J3"/>
    <mergeCell ref="K3:O3"/>
    <mergeCell ref="P3:T3"/>
    <mergeCell ref="U3:X3"/>
    <mergeCell ref="Y3:AA3"/>
    <mergeCell ref="Z4:Z5"/>
    <mergeCell ref="AA4:AA5"/>
  </mergeCells>
  <phoneticPr fontId="9"/>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6F855-CF7C-45B6-A639-150D9A36BF00}">
  <sheetPr>
    <tabColor rgb="FF92D050"/>
  </sheetPr>
  <dimension ref="A1:X36"/>
  <sheetViews>
    <sheetView showGridLines="0" view="pageBreakPreview" zoomScaleNormal="120" zoomScaleSheetLayoutView="100" workbookViewId="0">
      <selection activeCell="D33" sqref="D33"/>
    </sheetView>
  </sheetViews>
  <sheetFormatPr defaultColWidth="8" defaultRowHeight="12"/>
  <cols>
    <col min="1" max="1" width="8.75" style="629" customWidth="1"/>
    <col min="2" max="2" width="6.875" style="629" customWidth="1"/>
    <col min="3" max="3" width="13.75" style="629" customWidth="1"/>
    <col min="4" max="4" width="13.5" style="629" customWidth="1"/>
    <col min="5" max="5" width="13.75" style="629" customWidth="1"/>
    <col min="6" max="8" width="13.5" style="629" customWidth="1"/>
    <col min="9" max="16" width="10.875" style="629" customWidth="1"/>
    <col min="17" max="17" width="5" style="629" customWidth="1"/>
    <col min="18" max="18" width="5.375" style="629" customWidth="1"/>
    <col min="19" max="19" width="10" style="629" customWidth="1"/>
    <col min="20" max="21" width="3.75" style="629" customWidth="1"/>
    <col min="22" max="16384" width="8" style="629"/>
  </cols>
  <sheetData>
    <row r="1" spans="1:19" ht="18.75" customHeight="1">
      <c r="A1" s="623"/>
      <c r="B1" s="624"/>
      <c r="C1" s="624"/>
      <c r="D1" s="624"/>
      <c r="E1" s="624"/>
      <c r="F1" s="624"/>
      <c r="G1" s="624"/>
      <c r="H1" s="625" t="s">
        <v>387</v>
      </c>
      <c r="I1" s="626" t="s">
        <v>388</v>
      </c>
      <c r="J1" s="627"/>
      <c r="K1" s="624"/>
      <c r="L1" s="624"/>
      <c r="M1" s="628" t="s">
        <v>389</v>
      </c>
      <c r="N1" s="624"/>
      <c r="O1" s="624"/>
      <c r="P1" s="624"/>
      <c r="Q1" s="624"/>
      <c r="R1" s="624"/>
    </row>
    <row r="2" spans="1:19" ht="22.5" customHeight="1" thickBot="1">
      <c r="A2" s="627" t="s">
        <v>390</v>
      </c>
      <c r="B2" s="630"/>
      <c r="C2" s="630"/>
      <c r="D2" s="630"/>
      <c r="E2" s="630"/>
      <c r="F2" s="630"/>
      <c r="G2" s="630"/>
      <c r="H2" s="630"/>
      <c r="I2" s="630"/>
      <c r="J2" s="630"/>
      <c r="K2" s="630"/>
      <c r="L2" s="630"/>
      <c r="M2" s="630"/>
      <c r="N2" s="630"/>
      <c r="O2" s="630"/>
      <c r="P2" s="631"/>
      <c r="Q2" s="630"/>
      <c r="R2" s="632" t="s">
        <v>391</v>
      </c>
    </row>
    <row r="3" spans="1:19" s="640" customFormat="1" ht="12.75" customHeight="1">
      <c r="A3" s="76" t="s">
        <v>392</v>
      </c>
      <c r="B3" s="77"/>
      <c r="C3" s="633" t="s">
        <v>393</v>
      </c>
      <c r="D3" s="634"/>
      <c r="E3" s="634"/>
      <c r="F3" s="634"/>
      <c r="G3" s="633" t="s">
        <v>394</v>
      </c>
      <c r="H3" s="635"/>
      <c r="I3" s="636" t="s">
        <v>395</v>
      </c>
      <c r="J3" s="633" t="s">
        <v>396</v>
      </c>
      <c r="K3" s="634"/>
      <c r="L3" s="634"/>
      <c r="M3" s="634"/>
      <c r="N3" s="633" t="s">
        <v>397</v>
      </c>
      <c r="O3" s="634"/>
      <c r="P3" s="634"/>
      <c r="Q3" s="637" t="s">
        <v>398</v>
      </c>
      <c r="R3" s="638"/>
      <c r="S3" s="639"/>
    </row>
    <row r="4" spans="1:19" s="640" customFormat="1" ht="12.75" customHeight="1">
      <c r="A4" s="88"/>
      <c r="B4" s="89"/>
      <c r="C4" s="633" t="s">
        <v>399</v>
      </c>
      <c r="D4" s="634"/>
      <c r="E4" s="633" t="s">
        <v>400</v>
      </c>
      <c r="F4" s="634"/>
      <c r="G4" s="641" t="s">
        <v>401</v>
      </c>
      <c r="H4" s="641" t="s">
        <v>402</v>
      </c>
      <c r="I4" s="642" t="s">
        <v>403</v>
      </c>
      <c r="J4" s="633" t="s">
        <v>404</v>
      </c>
      <c r="K4" s="634"/>
      <c r="L4" s="634"/>
      <c r="M4" s="643" t="s">
        <v>405</v>
      </c>
      <c r="N4" s="633" t="s">
        <v>406</v>
      </c>
      <c r="O4" s="634"/>
      <c r="P4" s="644" t="s">
        <v>407</v>
      </c>
      <c r="Q4" s="645"/>
      <c r="R4" s="646"/>
      <c r="S4" s="639"/>
    </row>
    <row r="5" spans="1:19" s="640" customFormat="1" ht="12.75" customHeight="1">
      <c r="A5" s="100"/>
      <c r="B5" s="101"/>
      <c r="C5" s="647" t="s">
        <v>408</v>
      </c>
      <c r="D5" s="647" t="s">
        <v>409</v>
      </c>
      <c r="E5" s="647" t="s">
        <v>408</v>
      </c>
      <c r="F5" s="647" t="s">
        <v>409</v>
      </c>
      <c r="G5" s="648"/>
      <c r="H5" s="648"/>
      <c r="I5" s="649" t="s">
        <v>410</v>
      </c>
      <c r="J5" s="647" t="s">
        <v>408</v>
      </c>
      <c r="K5" s="647" t="s">
        <v>409</v>
      </c>
      <c r="L5" s="647" t="s">
        <v>411</v>
      </c>
      <c r="M5" s="650" t="s">
        <v>412</v>
      </c>
      <c r="N5" s="647" t="s">
        <v>408</v>
      </c>
      <c r="O5" s="650" t="s">
        <v>413</v>
      </c>
      <c r="P5" s="650" t="s">
        <v>412</v>
      </c>
      <c r="Q5" s="651"/>
      <c r="R5" s="652"/>
      <c r="S5" s="639"/>
    </row>
    <row r="6" spans="1:19" ht="18" customHeight="1">
      <c r="A6" s="114" t="s">
        <v>414</v>
      </c>
      <c r="B6" s="115"/>
      <c r="C6" s="653">
        <v>121309</v>
      </c>
      <c r="D6" s="654">
        <v>54163</v>
      </c>
      <c r="E6" s="654">
        <v>31411</v>
      </c>
      <c r="F6" s="654">
        <v>14898</v>
      </c>
      <c r="G6" s="654">
        <v>119722</v>
      </c>
      <c r="H6" s="654">
        <v>43243</v>
      </c>
      <c r="I6" s="655">
        <v>0.99</v>
      </c>
      <c r="J6" s="654">
        <v>11656</v>
      </c>
      <c r="K6" s="654">
        <v>5723</v>
      </c>
      <c r="L6" s="654">
        <v>2384</v>
      </c>
      <c r="M6" s="656">
        <v>37.1</v>
      </c>
      <c r="N6" s="654">
        <v>10916</v>
      </c>
      <c r="O6" s="654">
        <v>1775</v>
      </c>
      <c r="P6" s="656">
        <v>25.2</v>
      </c>
      <c r="Q6" s="657" t="s">
        <v>414</v>
      </c>
      <c r="R6" s="658"/>
      <c r="S6" s="659"/>
    </row>
    <row r="7" spans="1:19" ht="18" customHeight="1">
      <c r="A7" s="119" t="s">
        <v>415</v>
      </c>
      <c r="B7" s="120"/>
      <c r="C7" s="653">
        <v>115686</v>
      </c>
      <c r="D7" s="654">
        <v>53396</v>
      </c>
      <c r="E7" s="654">
        <v>29687</v>
      </c>
      <c r="F7" s="654">
        <v>14493</v>
      </c>
      <c r="G7" s="654">
        <v>131980</v>
      </c>
      <c r="H7" s="654">
        <v>46726</v>
      </c>
      <c r="I7" s="655">
        <v>1.1399999999999999</v>
      </c>
      <c r="J7" s="654">
        <v>11218</v>
      </c>
      <c r="K7" s="654">
        <v>5698</v>
      </c>
      <c r="L7" s="654">
        <v>2251</v>
      </c>
      <c r="M7" s="656">
        <v>37.799999999999997</v>
      </c>
      <c r="N7" s="654">
        <v>10555</v>
      </c>
      <c r="O7" s="654">
        <v>1742</v>
      </c>
      <c r="P7" s="656">
        <v>22.6</v>
      </c>
      <c r="Q7" s="660" t="s">
        <v>416</v>
      </c>
      <c r="R7" s="658"/>
      <c r="S7" s="659"/>
    </row>
    <row r="8" spans="1:19" ht="18" customHeight="1">
      <c r="A8" s="119" t="s">
        <v>417</v>
      </c>
      <c r="B8" s="120"/>
      <c r="C8" s="661">
        <v>108658</v>
      </c>
      <c r="D8" s="662">
        <v>50325</v>
      </c>
      <c r="E8" s="662">
        <v>27909</v>
      </c>
      <c r="F8" s="662">
        <v>13790</v>
      </c>
      <c r="G8" s="662">
        <v>137506</v>
      </c>
      <c r="H8" s="662">
        <v>48158</v>
      </c>
      <c r="I8" s="663">
        <v>1.27</v>
      </c>
      <c r="J8" s="662">
        <v>10464</v>
      </c>
      <c r="K8" s="662">
        <v>5396</v>
      </c>
      <c r="L8" s="662">
        <v>1974</v>
      </c>
      <c r="M8" s="664">
        <v>37.5</v>
      </c>
      <c r="N8" s="662">
        <v>9997</v>
      </c>
      <c r="O8" s="662">
        <v>1622</v>
      </c>
      <c r="P8" s="664">
        <v>20.8</v>
      </c>
      <c r="Q8" s="660" t="s">
        <v>418</v>
      </c>
      <c r="R8" s="658"/>
      <c r="S8" s="659"/>
    </row>
    <row r="9" spans="1:19" ht="18" customHeight="1">
      <c r="A9" s="119" t="s">
        <v>419</v>
      </c>
      <c r="B9" s="120"/>
      <c r="C9" s="661">
        <v>105352</v>
      </c>
      <c r="D9" s="662">
        <v>48296</v>
      </c>
      <c r="E9" s="662">
        <v>26321</v>
      </c>
      <c r="F9" s="662">
        <v>13017</v>
      </c>
      <c r="G9" s="662">
        <v>130408</v>
      </c>
      <c r="H9" s="662">
        <v>45289</v>
      </c>
      <c r="I9" s="663">
        <v>1.24</v>
      </c>
      <c r="J9" s="662">
        <v>9513</v>
      </c>
      <c r="K9" s="662">
        <v>4806</v>
      </c>
      <c r="L9" s="662">
        <v>1900</v>
      </c>
      <c r="M9" s="664">
        <v>36.1</v>
      </c>
      <c r="N9" s="662">
        <v>8966</v>
      </c>
      <c r="O9" s="662">
        <v>1440</v>
      </c>
      <c r="P9" s="664">
        <v>19.8</v>
      </c>
      <c r="Q9" s="660" t="s">
        <v>419</v>
      </c>
      <c r="R9" s="659"/>
      <c r="S9" s="659"/>
    </row>
    <row r="10" spans="1:19" s="671" customFormat="1" ht="18" customHeight="1">
      <c r="A10" s="121" t="s">
        <v>78</v>
      </c>
      <c r="B10" s="122"/>
      <c r="C10" s="665">
        <v>106980</v>
      </c>
      <c r="D10" s="666">
        <v>48203</v>
      </c>
      <c r="E10" s="666">
        <v>24548</v>
      </c>
      <c r="F10" s="666">
        <v>11798</v>
      </c>
      <c r="G10" s="666">
        <v>116476</v>
      </c>
      <c r="H10" s="666">
        <v>41087</v>
      </c>
      <c r="I10" s="667">
        <v>1.0900000000000001</v>
      </c>
      <c r="J10" s="666">
        <v>7860</v>
      </c>
      <c r="K10" s="666">
        <v>3869</v>
      </c>
      <c r="L10" s="666">
        <v>1466</v>
      </c>
      <c r="M10" s="668">
        <v>32</v>
      </c>
      <c r="N10" s="666">
        <v>7590</v>
      </c>
      <c r="O10" s="666">
        <v>1181</v>
      </c>
      <c r="P10" s="668">
        <v>18.5</v>
      </c>
      <c r="Q10" s="669" t="s">
        <v>420</v>
      </c>
      <c r="R10" s="670"/>
      <c r="S10" s="670"/>
    </row>
    <row r="11" spans="1:19" ht="11.25" customHeight="1">
      <c r="A11" s="672"/>
      <c r="C11" s="661"/>
      <c r="D11" s="662"/>
      <c r="E11" s="662"/>
      <c r="F11" s="662"/>
      <c r="G11" s="662"/>
      <c r="H11" s="662"/>
      <c r="I11" s="663"/>
      <c r="J11" s="662"/>
      <c r="K11" s="662"/>
      <c r="L11" s="662"/>
      <c r="M11" s="656"/>
      <c r="N11" s="662"/>
      <c r="O11" s="662"/>
      <c r="P11" s="664"/>
      <c r="Q11" s="673"/>
      <c r="R11" s="658"/>
      <c r="S11" s="659"/>
    </row>
    <row r="12" spans="1:19" ht="18" customHeight="1">
      <c r="A12" s="674" t="s">
        <v>421</v>
      </c>
      <c r="B12" s="675" t="s">
        <v>422</v>
      </c>
      <c r="C12" s="661">
        <v>9152</v>
      </c>
      <c r="D12" s="662">
        <v>4185</v>
      </c>
      <c r="E12" s="662">
        <v>2774</v>
      </c>
      <c r="F12" s="662">
        <v>1321</v>
      </c>
      <c r="G12" s="662">
        <v>9595</v>
      </c>
      <c r="H12" s="662">
        <v>3040</v>
      </c>
      <c r="I12" s="663">
        <v>1.05</v>
      </c>
      <c r="J12" s="662">
        <v>745</v>
      </c>
      <c r="K12" s="662">
        <v>386</v>
      </c>
      <c r="L12" s="662">
        <v>127</v>
      </c>
      <c r="M12" s="656">
        <v>26.9</v>
      </c>
      <c r="N12" s="662">
        <v>718</v>
      </c>
      <c r="O12" s="662">
        <v>100</v>
      </c>
      <c r="P12" s="664">
        <v>23.6</v>
      </c>
      <c r="Q12" s="673" t="s">
        <v>423</v>
      </c>
      <c r="R12" s="672" t="s">
        <v>422</v>
      </c>
      <c r="S12" s="659"/>
    </row>
    <row r="13" spans="1:19" ht="18" customHeight="1">
      <c r="A13" s="676"/>
      <c r="B13" s="675" t="s">
        <v>84</v>
      </c>
      <c r="C13" s="661">
        <v>8779</v>
      </c>
      <c r="D13" s="662">
        <v>3928</v>
      </c>
      <c r="E13" s="662">
        <v>1802</v>
      </c>
      <c r="F13" s="662">
        <v>835</v>
      </c>
      <c r="G13" s="662">
        <v>8805</v>
      </c>
      <c r="H13" s="662">
        <v>2964</v>
      </c>
      <c r="I13" s="663">
        <v>1</v>
      </c>
      <c r="J13" s="662">
        <v>599</v>
      </c>
      <c r="K13" s="662">
        <v>302</v>
      </c>
      <c r="L13" s="662">
        <v>102</v>
      </c>
      <c r="M13" s="656">
        <v>33.200000000000003</v>
      </c>
      <c r="N13" s="662">
        <v>584</v>
      </c>
      <c r="O13" s="662">
        <v>90</v>
      </c>
      <c r="P13" s="664">
        <v>19.7</v>
      </c>
      <c r="Q13" s="673"/>
      <c r="R13" s="658" t="s">
        <v>84</v>
      </c>
      <c r="S13" s="659"/>
    </row>
    <row r="14" spans="1:19" ht="18" customHeight="1">
      <c r="A14" s="659"/>
      <c r="B14" s="675" t="s">
        <v>424</v>
      </c>
      <c r="C14" s="661">
        <v>8861</v>
      </c>
      <c r="D14" s="662">
        <v>3905</v>
      </c>
      <c r="E14" s="662">
        <v>2077</v>
      </c>
      <c r="F14" s="662">
        <v>963</v>
      </c>
      <c r="G14" s="662">
        <v>8804</v>
      </c>
      <c r="H14" s="662">
        <v>3292</v>
      </c>
      <c r="I14" s="663">
        <v>0.99</v>
      </c>
      <c r="J14" s="662">
        <v>662</v>
      </c>
      <c r="K14" s="662">
        <v>308</v>
      </c>
      <c r="L14" s="662">
        <v>141</v>
      </c>
      <c r="M14" s="656">
        <v>31.9</v>
      </c>
      <c r="N14" s="662">
        <v>604</v>
      </c>
      <c r="O14" s="662">
        <v>89</v>
      </c>
      <c r="P14" s="664">
        <v>18.3</v>
      </c>
      <c r="Q14" s="673"/>
      <c r="R14" s="658" t="s">
        <v>424</v>
      </c>
      <c r="S14" s="659"/>
    </row>
    <row r="15" spans="1:19" ht="18" customHeight="1">
      <c r="A15" s="659"/>
      <c r="B15" s="675" t="s">
        <v>425</v>
      </c>
      <c r="C15" s="661">
        <v>8826</v>
      </c>
      <c r="D15" s="662">
        <v>3926</v>
      </c>
      <c r="E15" s="662">
        <v>1954</v>
      </c>
      <c r="F15" s="662">
        <v>932</v>
      </c>
      <c r="G15" s="662">
        <v>8978</v>
      </c>
      <c r="H15" s="662">
        <v>3147</v>
      </c>
      <c r="I15" s="663">
        <v>1.02</v>
      </c>
      <c r="J15" s="662">
        <v>631</v>
      </c>
      <c r="K15" s="662">
        <v>299</v>
      </c>
      <c r="L15" s="662">
        <v>115</v>
      </c>
      <c r="M15" s="656">
        <v>32.299999999999997</v>
      </c>
      <c r="N15" s="662">
        <v>604</v>
      </c>
      <c r="O15" s="662">
        <v>91</v>
      </c>
      <c r="P15" s="664">
        <v>19.2</v>
      </c>
      <c r="Q15" s="673"/>
      <c r="R15" s="658" t="s">
        <v>425</v>
      </c>
      <c r="S15" s="659"/>
    </row>
    <row r="16" spans="1:19" ht="18" customHeight="1">
      <c r="A16" s="659"/>
      <c r="B16" s="675" t="s">
        <v>426</v>
      </c>
      <c r="C16" s="661">
        <v>8778</v>
      </c>
      <c r="D16" s="662">
        <v>3931</v>
      </c>
      <c r="E16" s="662">
        <v>1805</v>
      </c>
      <c r="F16" s="662">
        <v>892</v>
      </c>
      <c r="G16" s="662">
        <v>9175</v>
      </c>
      <c r="H16" s="662">
        <v>3212</v>
      </c>
      <c r="I16" s="663">
        <v>1.05</v>
      </c>
      <c r="J16" s="662">
        <v>558</v>
      </c>
      <c r="K16" s="662">
        <v>273</v>
      </c>
      <c r="L16" s="662">
        <v>104</v>
      </c>
      <c r="M16" s="656">
        <v>30.9</v>
      </c>
      <c r="N16" s="662">
        <v>540</v>
      </c>
      <c r="O16" s="662">
        <v>90</v>
      </c>
      <c r="P16" s="664">
        <v>16.8</v>
      </c>
      <c r="Q16" s="673"/>
      <c r="R16" s="658" t="s">
        <v>426</v>
      </c>
      <c r="S16" s="659"/>
    </row>
    <row r="17" spans="1:24" ht="18" customHeight="1">
      <c r="A17" s="659"/>
      <c r="B17" s="675" t="s">
        <v>427</v>
      </c>
      <c r="C17" s="661">
        <v>9053</v>
      </c>
      <c r="D17" s="662">
        <v>4066</v>
      </c>
      <c r="E17" s="662">
        <v>1951</v>
      </c>
      <c r="F17" s="662">
        <v>913</v>
      </c>
      <c r="G17" s="662">
        <v>9462</v>
      </c>
      <c r="H17" s="662">
        <v>3536</v>
      </c>
      <c r="I17" s="663">
        <v>1.05</v>
      </c>
      <c r="J17" s="662">
        <v>603</v>
      </c>
      <c r="K17" s="662">
        <v>290</v>
      </c>
      <c r="L17" s="662">
        <v>122</v>
      </c>
      <c r="M17" s="656">
        <v>30.9</v>
      </c>
      <c r="N17" s="662">
        <v>578</v>
      </c>
      <c r="O17" s="662">
        <v>98</v>
      </c>
      <c r="P17" s="664">
        <v>16.3</v>
      </c>
      <c r="Q17" s="673"/>
      <c r="R17" s="658" t="s">
        <v>427</v>
      </c>
      <c r="S17" s="659"/>
    </row>
    <row r="18" spans="1:24" ht="18" customHeight="1">
      <c r="A18" s="659"/>
      <c r="B18" s="675" t="s">
        <v>428</v>
      </c>
      <c r="C18" s="661">
        <v>9240</v>
      </c>
      <c r="D18" s="662">
        <v>4108</v>
      </c>
      <c r="E18" s="662">
        <v>2072</v>
      </c>
      <c r="F18" s="662">
        <v>965</v>
      </c>
      <c r="G18" s="662">
        <v>10055</v>
      </c>
      <c r="H18" s="662">
        <v>3676</v>
      </c>
      <c r="I18" s="663">
        <v>1.0900000000000001</v>
      </c>
      <c r="J18" s="662">
        <v>691</v>
      </c>
      <c r="K18" s="662">
        <v>333</v>
      </c>
      <c r="L18" s="662">
        <v>140</v>
      </c>
      <c r="M18" s="656">
        <v>33.299999999999997</v>
      </c>
      <c r="N18" s="662">
        <v>656</v>
      </c>
      <c r="O18" s="662">
        <v>110</v>
      </c>
      <c r="P18" s="664">
        <v>17.8</v>
      </c>
      <c r="Q18" s="673"/>
      <c r="R18" s="677" t="s">
        <v>428</v>
      </c>
      <c r="S18" s="659"/>
    </row>
    <row r="19" spans="1:24" ht="18" customHeight="1">
      <c r="A19" s="659"/>
      <c r="B19" s="675" t="s">
        <v>429</v>
      </c>
      <c r="C19" s="661">
        <v>8890</v>
      </c>
      <c r="D19" s="662">
        <v>3937</v>
      </c>
      <c r="E19" s="662">
        <v>1727</v>
      </c>
      <c r="F19" s="662">
        <v>804</v>
      </c>
      <c r="G19" s="662">
        <v>10083</v>
      </c>
      <c r="H19" s="662">
        <v>3455</v>
      </c>
      <c r="I19" s="663">
        <v>1.1299999999999999</v>
      </c>
      <c r="J19" s="662">
        <v>637</v>
      </c>
      <c r="K19" s="662">
        <v>280</v>
      </c>
      <c r="L19" s="662">
        <v>113</v>
      </c>
      <c r="M19" s="656">
        <v>36.9</v>
      </c>
      <c r="N19" s="662">
        <v>640</v>
      </c>
      <c r="O19" s="662">
        <v>114</v>
      </c>
      <c r="P19" s="664">
        <v>18.5</v>
      </c>
      <c r="Q19" s="673"/>
      <c r="R19" s="677" t="s">
        <v>429</v>
      </c>
      <c r="S19" s="659"/>
    </row>
    <row r="20" spans="1:24" ht="18" customHeight="1">
      <c r="A20" s="659"/>
      <c r="B20" s="675" t="s">
        <v>430</v>
      </c>
      <c r="C20" s="661">
        <v>8425</v>
      </c>
      <c r="D20" s="662">
        <v>3769</v>
      </c>
      <c r="E20" s="662">
        <v>1566</v>
      </c>
      <c r="F20" s="662">
        <v>762</v>
      </c>
      <c r="G20" s="662">
        <v>10086</v>
      </c>
      <c r="H20" s="662">
        <v>3571</v>
      </c>
      <c r="I20" s="663">
        <v>1.2</v>
      </c>
      <c r="J20" s="662">
        <v>553</v>
      </c>
      <c r="K20" s="662">
        <v>252</v>
      </c>
      <c r="L20" s="662">
        <v>111</v>
      </c>
      <c r="M20" s="656">
        <v>35.299999999999997</v>
      </c>
      <c r="N20" s="662">
        <v>534</v>
      </c>
      <c r="O20" s="662">
        <v>93</v>
      </c>
      <c r="P20" s="664">
        <v>15</v>
      </c>
      <c r="Q20" s="673"/>
      <c r="R20" s="677" t="s">
        <v>430</v>
      </c>
      <c r="S20" s="659"/>
    </row>
    <row r="21" spans="1:24" ht="18" customHeight="1">
      <c r="A21" s="674" t="s">
        <v>431</v>
      </c>
      <c r="B21" s="675" t="s">
        <v>267</v>
      </c>
      <c r="C21" s="661">
        <v>8680</v>
      </c>
      <c r="D21" s="662">
        <v>4003</v>
      </c>
      <c r="E21" s="662">
        <v>2279</v>
      </c>
      <c r="F21" s="662">
        <v>1168</v>
      </c>
      <c r="G21" s="662">
        <v>10255</v>
      </c>
      <c r="H21" s="662">
        <v>3706</v>
      </c>
      <c r="I21" s="663">
        <v>1.18</v>
      </c>
      <c r="J21" s="662">
        <v>561</v>
      </c>
      <c r="K21" s="662">
        <v>273</v>
      </c>
      <c r="L21" s="662">
        <v>114</v>
      </c>
      <c r="M21" s="656">
        <v>24.6</v>
      </c>
      <c r="N21" s="662">
        <v>524</v>
      </c>
      <c r="O21" s="662">
        <v>80</v>
      </c>
      <c r="P21" s="678">
        <v>14.1</v>
      </c>
      <c r="Q21" s="676" t="s">
        <v>432</v>
      </c>
      <c r="R21" s="672" t="s">
        <v>267</v>
      </c>
      <c r="S21" s="659"/>
    </row>
    <row r="22" spans="1:24" ht="18" customHeight="1">
      <c r="A22" s="659"/>
      <c r="B22" s="679" t="s">
        <v>240</v>
      </c>
      <c r="C22" s="661">
        <v>9027</v>
      </c>
      <c r="D22" s="662">
        <v>4197</v>
      </c>
      <c r="E22" s="662">
        <v>2211</v>
      </c>
      <c r="F22" s="662">
        <v>1107</v>
      </c>
      <c r="G22" s="662">
        <v>10475</v>
      </c>
      <c r="H22" s="662">
        <v>3669</v>
      </c>
      <c r="I22" s="663">
        <v>1.1599999999999999</v>
      </c>
      <c r="J22" s="662">
        <v>711</v>
      </c>
      <c r="K22" s="662">
        <v>376</v>
      </c>
      <c r="L22" s="662">
        <v>123</v>
      </c>
      <c r="M22" s="656">
        <v>32.200000000000003</v>
      </c>
      <c r="N22" s="662">
        <v>705</v>
      </c>
      <c r="O22" s="662">
        <v>109</v>
      </c>
      <c r="P22" s="664">
        <v>19.2</v>
      </c>
      <c r="Q22" s="673"/>
      <c r="R22" s="658" t="s">
        <v>240</v>
      </c>
      <c r="S22" s="659"/>
    </row>
    <row r="23" spans="1:24" ht="18" customHeight="1" thickBot="1">
      <c r="A23" s="631"/>
      <c r="B23" s="680" t="s">
        <v>80</v>
      </c>
      <c r="C23" s="681">
        <v>9269</v>
      </c>
      <c r="D23" s="682">
        <v>4248</v>
      </c>
      <c r="E23" s="682">
        <v>2330</v>
      </c>
      <c r="F23" s="682">
        <v>1136</v>
      </c>
      <c r="G23" s="682">
        <v>10703</v>
      </c>
      <c r="H23" s="682">
        <v>3819</v>
      </c>
      <c r="I23" s="683">
        <v>1.1499999999999999</v>
      </c>
      <c r="J23" s="682">
        <v>909</v>
      </c>
      <c r="K23" s="682">
        <v>497</v>
      </c>
      <c r="L23" s="682">
        <v>154</v>
      </c>
      <c r="M23" s="684">
        <v>39</v>
      </c>
      <c r="N23" s="682">
        <v>903</v>
      </c>
      <c r="O23" s="682">
        <v>117</v>
      </c>
      <c r="P23" s="685">
        <v>23.6</v>
      </c>
      <c r="Q23" s="686"/>
      <c r="R23" s="687" t="s">
        <v>80</v>
      </c>
      <c r="S23" s="659"/>
    </row>
    <row r="24" spans="1:24" s="640" customFormat="1" ht="12.75" customHeight="1">
      <c r="A24" s="639" t="s">
        <v>433</v>
      </c>
      <c r="B24" s="639"/>
      <c r="C24" s="639"/>
      <c r="D24" s="639"/>
      <c r="E24" s="639"/>
      <c r="F24" s="639"/>
      <c r="G24" s="639"/>
      <c r="H24" s="639"/>
      <c r="I24" s="639"/>
      <c r="J24" s="639"/>
      <c r="K24" s="639"/>
      <c r="L24" s="639"/>
      <c r="M24" s="639"/>
      <c r="N24" s="639"/>
      <c r="O24" s="688"/>
      <c r="P24" s="639"/>
      <c r="Q24" s="639"/>
      <c r="R24" s="639"/>
      <c r="S24" s="639"/>
      <c r="T24" s="639"/>
      <c r="U24" s="639"/>
      <c r="V24" s="639"/>
      <c r="W24" s="639"/>
      <c r="X24" s="639"/>
    </row>
    <row r="25" spans="1:24" s="640" customFormat="1" ht="3.75" customHeight="1">
      <c r="A25" s="639"/>
      <c r="B25" s="689"/>
      <c r="C25" s="688"/>
      <c r="D25" s="688"/>
      <c r="E25" s="688"/>
      <c r="F25" s="688"/>
      <c r="G25" s="688"/>
      <c r="H25" s="688"/>
      <c r="I25" s="690"/>
      <c r="J25" s="688"/>
      <c r="K25" s="688"/>
      <c r="L25" s="688"/>
      <c r="M25" s="691"/>
      <c r="N25" s="688"/>
      <c r="O25" s="688"/>
      <c r="P25" s="691"/>
      <c r="Q25" s="692"/>
      <c r="R25" s="693"/>
      <c r="S25" s="639"/>
    </row>
    <row r="26" spans="1:24" s="694" customFormat="1" ht="10.9" customHeight="1">
      <c r="B26" s="695" t="s">
        <v>434</v>
      </c>
      <c r="C26" s="696" t="s">
        <v>435</v>
      </c>
      <c r="D26" s="697" t="s">
        <v>401</v>
      </c>
      <c r="E26" s="698"/>
      <c r="F26" s="699" t="s">
        <v>436</v>
      </c>
      <c r="G26" s="697" t="s">
        <v>437</v>
      </c>
      <c r="H26" s="698" t="s">
        <v>438</v>
      </c>
      <c r="J26" s="699" t="s">
        <v>439</v>
      </c>
      <c r="K26" s="700" t="s">
        <v>440</v>
      </c>
      <c r="L26" s="698" t="s">
        <v>441</v>
      </c>
      <c r="Q26" s="701"/>
      <c r="R26" s="701"/>
      <c r="S26" s="701"/>
      <c r="T26" s="701"/>
    </row>
    <row r="27" spans="1:24" s="694" customFormat="1" ht="10.9" customHeight="1">
      <c r="B27" s="695"/>
      <c r="C27" s="696"/>
      <c r="D27" s="700" t="s">
        <v>442</v>
      </c>
      <c r="E27" s="698"/>
      <c r="F27" s="699"/>
      <c r="G27" s="697" t="s">
        <v>443</v>
      </c>
      <c r="H27" s="698"/>
      <c r="J27" s="699"/>
      <c r="K27" s="697" t="s">
        <v>444</v>
      </c>
      <c r="L27" s="698"/>
      <c r="Q27" s="701"/>
      <c r="R27" s="701"/>
      <c r="S27" s="701"/>
      <c r="T27" s="701"/>
    </row>
    <row r="28" spans="1:24">
      <c r="A28" s="659"/>
      <c r="B28" s="659"/>
      <c r="C28" s="659"/>
      <c r="D28" s="659"/>
      <c r="E28" s="659"/>
      <c r="F28" s="659"/>
      <c r="H28" s="659"/>
      <c r="I28" s="659"/>
      <c r="J28" s="659"/>
      <c r="K28" s="659"/>
      <c r="L28" s="659"/>
      <c r="M28" s="659"/>
      <c r="N28" s="659"/>
      <c r="O28" s="659"/>
      <c r="P28" s="659"/>
      <c r="Q28" s="659"/>
      <c r="R28" s="659"/>
      <c r="S28" s="659"/>
      <c r="T28" s="659"/>
      <c r="U28" s="659"/>
      <c r="V28" s="659"/>
      <c r="W28" s="659"/>
    </row>
    <row r="29" spans="1:24">
      <c r="A29" s="659"/>
      <c r="B29" s="659"/>
      <c r="C29" s="662"/>
      <c r="D29" s="662"/>
      <c r="E29" s="662"/>
      <c r="F29" s="662"/>
      <c r="G29" s="662"/>
      <c r="H29" s="662"/>
      <c r="I29" s="662"/>
      <c r="J29" s="662"/>
      <c r="K29" s="662"/>
      <c r="L29" s="662"/>
      <c r="M29" s="662"/>
      <c r="N29" s="662"/>
      <c r="O29" s="662"/>
      <c r="P29" s="662"/>
      <c r="Q29" s="662"/>
      <c r="R29" s="662"/>
      <c r="S29" s="662"/>
      <c r="T29" s="659"/>
      <c r="U29" s="659"/>
      <c r="V29" s="659"/>
    </row>
    <row r="30" spans="1:24">
      <c r="A30" s="659"/>
      <c r="B30" s="659"/>
      <c r="C30" s="662"/>
      <c r="D30" s="662"/>
      <c r="E30" s="662"/>
      <c r="F30" s="662"/>
      <c r="G30" s="662"/>
      <c r="H30" s="662"/>
      <c r="I30" s="662"/>
      <c r="J30" s="662"/>
      <c r="K30" s="662"/>
      <c r="L30" s="662"/>
      <c r="M30" s="662"/>
      <c r="N30" s="662"/>
      <c r="O30" s="662"/>
      <c r="P30" s="662"/>
      <c r="Q30" s="659"/>
      <c r="R30" s="659"/>
      <c r="S30" s="659"/>
      <c r="T30" s="659"/>
      <c r="U30" s="659"/>
      <c r="V30" s="659"/>
    </row>
    <row r="31" spans="1:24">
      <c r="A31" s="659"/>
      <c r="B31" s="659"/>
      <c r="C31" s="659"/>
      <c r="D31" s="659"/>
      <c r="E31" s="659"/>
      <c r="F31" s="659"/>
      <c r="G31" s="659"/>
      <c r="H31" s="659"/>
      <c r="I31" s="659"/>
      <c r="J31" s="659"/>
      <c r="K31" s="659"/>
      <c r="L31" s="659"/>
      <c r="M31" s="659"/>
      <c r="N31" s="659"/>
      <c r="O31" s="659"/>
      <c r="P31" s="659"/>
      <c r="Q31" s="659"/>
      <c r="R31" s="659"/>
      <c r="S31" s="659"/>
      <c r="T31" s="659"/>
      <c r="U31" s="659"/>
      <c r="V31" s="659"/>
    </row>
    <row r="32" spans="1:24">
      <c r="A32" s="659"/>
      <c r="B32" s="659"/>
      <c r="C32" s="659"/>
      <c r="D32" s="659"/>
      <c r="E32" s="659"/>
      <c r="F32" s="659"/>
      <c r="G32" s="659"/>
      <c r="H32" s="659"/>
      <c r="I32" s="659"/>
      <c r="J32" s="659"/>
      <c r="K32" s="659"/>
      <c r="L32" s="659"/>
      <c r="M32" s="659"/>
      <c r="N32" s="659"/>
      <c r="O32" s="659"/>
      <c r="P32" s="659"/>
      <c r="Q32" s="659"/>
      <c r="R32" s="659"/>
      <c r="S32" s="659"/>
      <c r="T32" s="659"/>
      <c r="U32" s="659"/>
      <c r="V32" s="659"/>
    </row>
    <row r="33" spans="1:22">
      <c r="A33" s="659"/>
      <c r="B33" s="659"/>
      <c r="C33" s="659"/>
      <c r="D33" s="659"/>
      <c r="E33" s="659"/>
      <c r="F33" s="659"/>
      <c r="G33" s="659"/>
      <c r="H33" s="659"/>
      <c r="I33" s="659"/>
      <c r="J33" s="659"/>
      <c r="K33" s="659"/>
      <c r="L33" s="659"/>
      <c r="M33" s="659"/>
      <c r="N33" s="659"/>
      <c r="O33" s="659"/>
      <c r="P33" s="659"/>
      <c r="Q33" s="659"/>
      <c r="R33" s="659"/>
      <c r="S33" s="659"/>
      <c r="T33" s="659"/>
      <c r="U33" s="659"/>
      <c r="V33" s="659"/>
    </row>
    <row r="34" spans="1:22">
      <c r="A34" s="659"/>
      <c r="B34" s="659"/>
      <c r="C34" s="659"/>
      <c r="D34" s="659"/>
      <c r="E34" s="659"/>
      <c r="F34" s="659"/>
      <c r="G34" s="659"/>
      <c r="H34" s="659"/>
      <c r="I34" s="659"/>
      <c r="J34" s="659"/>
      <c r="K34" s="659"/>
      <c r="L34" s="659"/>
      <c r="M34" s="659"/>
      <c r="N34" s="659"/>
      <c r="O34" s="659"/>
      <c r="P34" s="659"/>
      <c r="Q34" s="659"/>
      <c r="R34" s="659"/>
      <c r="S34" s="659"/>
      <c r="T34" s="659"/>
      <c r="U34" s="659"/>
      <c r="V34" s="659"/>
    </row>
    <row r="35" spans="1:22">
      <c r="A35" s="659"/>
      <c r="B35" s="659"/>
      <c r="C35" s="659"/>
      <c r="D35" s="659"/>
      <c r="E35" s="659"/>
      <c r="F35" s="659"/>
      <c r="G35" s="659"/>
      <c r="H35" s="659"/>
      <c r="I35" s="659"/>
      <c r="J35" s="659"/>
      <c r="K35" s="659"/>
      <c r="L35" s="659"/>
      <c r="M35" s="659"/>
      <c r="N35" s="659"/>
      <c r="O35" s="659"/>
      <c r="P35" s="659"/>
      <c r="Q35" s="659"/>
      <c r="R35" s="659"/>
      <c r="S35" s="659"/>
      <c r="T35" s="659"/>
      <c r="U35" s="659"/>
      <c r="V35" s="659"/>
    </row>
    <row r="36" spans="1:22">
      <c r="A36" s="659"/>
      <c r="B36" s="659"/>
      <c r="C36" s="659"/>
      <c r="D36" s="659"/>
      <c r="E36" s="659"/>
      <c r="F36" s="659"/>
      <c r="G36" s="659"/>
      <c r="H36" s="659"/>
      <c r="I36" s="659"/>
      <c r="J36" s="659"/>
      <c r="K36" s="659"/>
      <c r="L36" s="659"/>
      <c r="M36" s="659"/>
      <c r="N36" s="659"/>
      <c r="O36" s="659"/>
      <c r="P36" s="659"/>
      <c r="Q36" s="659"/>
      <c r="R36" s="659"/>
      <c r="S36" s="659"/>
      <c r="T36" s="659"/>
      <c r="U36" s="659"/>
      <c r="V36" s="659"/>
    </row>
  </sheetData>
  <mergeCells count="16">
    <mergeCell ref="F26:F27"/>
    <mergeCell ref="H26:H27"/>
    <mergeCell ref="J26:J27"/>
    <mergeCell ref="L26:L27"/>
    <mergeCell ref="A8:B8"/>
    <mergeCell ref="A9:B9"/>
    <mergeCell ref="A10:B10"/>
    <mergeCell ref="B26:B27"/>
    <mergeCell ref="C26:C27"/>
    <mergeCell ref="E26:E27"/>
    <mergeCell ref="A3:B5"/>
    <mergeCell ref="Q3:R5"/>
    <mergeCell ref="G4:G5"/>
    <mergeCell ref="H4:H5"/>
    <mergeCell ref="A6:B6"/>
    <mergeCell ref="A7:B7"/>
  </mergeCells>
  <phoneticPr fontId="9"/>
  <printOptions horizontalCentered="1"/>
  <pageMargins left="0.39370078740157483" right="0.39370078740157483" top="0.59055118110236227" bottom="0.39370078740157483" header="0.39370078740157483" footer="0.31496062992125984"/>
  <pageSetup paperSize="8" fitToWidth="0"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0B74E-F3DB-4F4A-8096-9A5451D6CA4B}">
  <sheetPr>
    <tabColor rgb="FF92D050"/>
  </sheetPr>
  <dimension ref="A1:O70"/>
  <sheetViews>
    <sheetView showGridLines="0" view="pageBreakPreview" topLeftCell="A28" zoomScaleNormal="100" zoomScaleSheetLayoutView="100" workbookViewId="0">
      <selection activeCell="AA46" sqref="AA46"/>
    </sheetView>
  </sheetViews>
  <sheetFormatPr defaultColWidth="8" defaultRowHeight="12"/>
  <cols>
    <col min="1" max="1" width="2.5" style="629" customWidth="1"/>
    <col min="2" max="2" width="2.625" style="629" customWidth="1"/>
    <col min="3" max="3" width="3" style="629" customWidth="1"/>
    <col min="4" max="4" width="3.125" style="629" customWidth="1"/>
    <col min="5" max="5" width="21" style="629" customWidth="1"/>
    <col min="6" max="6" width="9.375" style="677" customWidth="1"/>
    <col min="7" max="14" width="6.875" style="629" customWidth="1"/>
    <col min="15" max="16384" width="8" style="629"/>
  </cols>
  <sheetData>
    <row r="1" spans="1:15" ht="18.75" customHeight="1">
      <c r="A1" s="702"/>
      <c r="B1" s="624"/>
      <c r="C1" s="624"/>
      <c r="D1" s="624"/>
      <c r="E1" s="624"/>
      <c r="G1" s="624"/>
      <c r="H1" s="626"/>
      <c r="I1" s="624"/>
      <c r="J1" s="703"/>
      <c r="K1" s="624"/>
      <c r="L1" s="624"/>
      <c r="M1" s="624"/>
      <c r="N1" s="625" t="s">
        <v>445</v>
      </c>
    </row>
    <row r="2" spans="1:15" ht="22.5" customHeight="1" thickBot="1">
      <c r="A2" s="704" t="s">
        <v>446</v>
      </c>
      <c r="B2" s="704"/>
      <c r="C2" s="704"/>
      <c r="D2" s="704"/>
      <c r="E2" s="704"/>
      <c r="F2" s="704"/>
      <c r="G2" s="630"/>
      <c r="H2" s="630"/>
      <c r="I2" s="630"/>
      <c r="J2" s="630"/>
      <c r="K2" s="630"/>
      <c r="L2" s="630"/>
      <c r="M2" s="705"/>
      <c r="N2" s="632" t="s">
        <v>447</v>
      </c>
    </row>
    <row r="3" spans="1:15" s="639" customFormat="1" ht="12.6" customHeight="1">
      <c r="A3" s="706" t="s">
        <v>448</v>
      </c>
      <c r="B3" s="707"/>
      <c r="C3" s="707"/>
      <c r="D3" s="707"/>
      <c r="E3" s="707"/>
      <c r="F3" s="708"/>
      <c r="G3" s="709" t="s">
        <v>449</v>
      </c>
      <c r="H3" s="710"/>
      <c r="I3" s="710"/>
      <c r="J3" s="711"/>
      <c r="K3" s="709" t="s">
        <v>450</v>
      </c>
      <c r="L3" s="710"/>
      <c r="M3" s="710"/>
      <c r="N3" s="710"/>
    </row>
    <row r="4" spans="1:15" s="639" customFormat="1" ht="12.6" customHeight="1">
      <c r="A4" s="712"/>
      <c r="B4" s="713"/>
      <c r="C4" s="713"/>
      <c r="D4" s="713"/>
      <c r="E4" s="713"/>
      <c r="F4" s="714"/>
      <c r="G4" s="715" t="s">
        <v>451</v>
      </c>
      <c r="H4" s="716" t="s">
        <v>452</v>
      </c>
      <c r="I4" s="717"/>
      <c r="J4" s="718"/>
      <c r="K4" s="719" t="s">
        <v>451</v>
      </c>
      <c r="L4" s="716" t="s">
        <v>452</v>
      </c>
      <c r="M4" s="717"/>
      <c r="N4" s="717"/>
    </row>
    <row r="5" spans="1:15" s="639" customFormat="1" ht="12.6" customHeight="1">
      <c r="A5" s="720"/>
      <c r="B5" s="721"/>
      <c r="C5" s="721"/>
      <c r="D5" s="721"/>
      <c r="E5" s="721"/>
      <c r="F5" s="722"/>
      <c r="G5" s="647" t="s">
        <v>453</v>
      </c>
      <c r="H5" s="647" t="s">
        <v>61</v>
      </c>
      <c r="I5" s="647" t="s">
        <v>62</v>
      </c>
      <c r="J5" s="649" t="s">
        <v>63</v>
      </c>
      <c r="K5" s="723" t="s">
        <v>453</v>
      </c>
      <c r="L5" s="647" t="s">
        <v>61</v>
      </c>
      <c r="M5" s="647" t="s">
        <v>62</v>
      </c>
      <c r="N5" s="647" t="s">
        <v>63</v>
      </c>
    </row>
    <row r="6" spans="1:15" ht="12.6" customHeight="1">
      <c r="A6" s="724"/>
      <c r="B6" s="659"/>
      <c r="C6" s="676" t="s">
        <v>454</v>
      </c>
      <c r="D6" s="672">
        <v>29</v>
      </c>
      <c r="E6" s="677" t="s">
        <v>455</v>
      </c>
      <c r="G6" s="653">
        <v>4</v>
      </c>
      <c r="H6" s="654">
        <v>5</v>
      </c>
      <c r="I6" s="654">
        <v>3</v>
      </c>
      <c r="J6" s="654">
        <v>2</v>
      </c>
      <c r="K6" s="653">
        <v>3708</v>
      </c>
      <c r="L6" s="654">
        <v>2493</v>
      </c>
      <c r="M6" s="654">
        <v>1472</v>
      </c>
      <c r="N6" s="654">
        <v>1021</v>
      </c>
    </row>
    <row r="7" spans="1:15" ht="12.6" customHeight="1">
      <c r="A7" s="724"/>
      <c r="B7" s="659"/>
      <c r="C7" s="659"/>
      <c r="D7" s="672">
        <v>30</v>
      </c>
      <c r="E7" s="677" t="s">
        <v>455</v>
      </c>
      <c r="G7" s="673" t="s">
        <v>456</v>
      </c>
      <c r="H7" s="676">
        <v>10</v>
      </c>
      <c r="I7" s="676">
        <v>7</v>
      </c>
      <c r="J7" s="676">
        <v>3</v>
      </c>
      <c r="K7" s="653">
        <v>4352</v>
      </c>
      <c r="L7" s="654">
        <v>2584</v>
      </c>
      <c r="M7" s="654">
        <v>1492</v>
      </c>
      <c r="N7" s="654">
        <v>1092</v>
      </c>
    </row>
    <row r="8" spans="1:15" ht="12.6" customHeight="1">
      <c r="A8" s="724"/>
      <c r="B8" s="659"/>
      <c r="C8" s="659"/>
      <c r="D8" s="672">
        <v>31</v>
      </c>
      <c r="E8" s="677" t="s">
        <v>455</v>
      </c>
      <c r="G8" s="653">
        <v>7</v>
      </c>
      <c r="H8" s="654">
        <v>6</v>
      </c>
      <c r="I8" s="654">
        <v>3</v>
      </c>
      <c r="J8" s="654">
        <v>3</v>
      </c>
      <c r="K8" s="653">
        <v>4708</v>
      </c>
      <c r="L8" s="654">
        <v>2485</v>
      </c>
      <c r="M8" s="654">
        <v>1498</v>
      </c>
      <c r="N8" s="654">
        <v>987</v>
      </c>
    </row>
    <row r="9" spans="1:15" ht="12.6" customHeight="1">
      <c r="A9" s="724"/>
      <c r="B9" s="659"/>
      <c r="C9" s="676" t="s">
        <v>457</v>
      </c>
      <c r="D9" s="672">
        <v>2</v>
      </c>
      <c r="E9" s="677" t="s">
        <v>455</v>
      </c>
      <c r="G9" s="673" t="s">
        <v>458</v>
      </c>
      <c r="H9" s="676">
        <v>1</v>
      </c>
      <c r="I9" s="676" t="s">
        <v>458</v>
      </c>
      <c r="J9" s="676">
        <v>1</v>
      </c>
      <c r="K9" s="653">
        <v>4620</v>
      </c>
      <c r="L9" s="654">
        <v>2500</v>
      </c>
      <c r="M9" s="654">
        <v>1460</v>
      </c>
      <c r="N9" s="654">
        <v>1040</v>
      </c>
      <c r="O9" s="725"/>
    </row>
    <row r="10" spans="1:15" s="671" customFormat="1" ht="12.6" customHeight="1">
      <c r="A10" s="726"/>
      <c r="C10" s="727"/>
      <c r="D10" s="728">
        <v>3</v>
      </c>
      <c r="E10" s="729" t="s">
        <v>459</v>
      </c>
      <c r="G10" s="730">
        <v>4</v>
      </c>
      <c r="H10" s="727">
        <v>4</v>
      </c>
      <c r="I10" s="727">
        <v>4</v>
      </c>
      <c r="J10" s="727" t="s">
        <v>458</v>
      </c>
      <c r="K10" s="731">
        <v>3748</v>
      </c>
      <c r="L10" s="732">
        <v>2087</v>
      </c>
      <c r="M10" s="732">
        <v>1220</v>
      </c>
      <c r="N10" s="732">
        <v>867</v>
      </c>
    </row>
    <row r="11" spans="1:15" ht="5.25" customHeight="1">
      <c r="A11" s="724"/>
      <c r="B11" s="733"/>
      <c r="C11" s="734"/>
      <c r="D11" s="735"/>
      <c r="E11" s="736"/>
      <c r="F11" s="736"/>
      <c r="G11" s="653"/>
      <c r="H11" s="654"/>
      <c r="I11" s="654"/>
      <c r="J11" s="737"/>
      <c r="K11" s="654"/>
      <c r="L11" s="654"/>
      <c r="M11" s="654"/>
      <c r="N11" s="654"/>
      <c r="O11" s="725"/>
    </row>
    <row r="12" spans="1:15" ht="12.6" customHeight="1">
      <c r="A12" s="724"/>
      <c r="B12" s="738" t="s">
        <v>460</v>
      </c>
      <c r="C12" s="738"/>
      <c r="D12" s="739" t="s">
        <v>461</v>
      </c>
      <c r="E12" s="739"/>
      <c r="F12" s="740" t="s">
        <v>462</v>
      </c>
      <c r="G12" s="545" t="s">
        <v>458</v>
      </c>
      <c r="H12" s="523" t="s">
        <v>458</v>
      </c>
      <c r="I12" s="523" t="s">
        <v>458</v>
      </c>
      <c r="J12" s="741" t="s">
        <v>458</v>
      </c>
      <c r="K12" s="654">
        <v>50</v>
      </c>
      <c r="L12" s="654">
        <v>13</v>
      </c>
      <c r="M12" s="654">
        <v>6</v>
      </c>
      <c r="N12" s="654">
        <v>7</v>
      </c>
    </row>
    <row r="13" spans="1:15" ht="12.6" customHeight="1">
      <c r="A13" s="724"/>
      <c r="B13" s="738" t="s">
        <v>463</v>
      </c>
      <c r="C13" s="742" t="s">
        <v>464</v>
      </c>
      <c r="D13" s="742"/>
      <c r="E13" s="742"/>
      <c r="F13" s="743" t="s">
        <v>465</v>
      </c>
      <c r="G13" s="545" t="s">
        <v>458</v>
      </c>
      <c r="H13" s="744" t="s">
        <v>458</v>
      </c>
      <c r="I13" s="744" t="s">
        <v>458</v>
      </c>
      <c r="J13" s="741" t="s">
        <v>458</v>
      </c>
      <c r="K13" s="745">
        <v>3</v>
      </c>
      <c r="L13" s="746" t="s">
        <v>458</v>
      </c>
      <c r="M13" s="746" t="s">
        <v>458</v>
      </c>
      <c r="N13" s="746" t="s">
        <v>458</v>
      </c>
    </row>
    <row r="14" spans="1:15" ht="12.6" customHeight="1">
      <c r="A14" s="724"/>
      <c r="B14" s="738" t="s">
        <v>466</v>
      </c>
      <c r="C14" s="742" t="s">
        <v>467</v>
      </c>
      <c r="D14" s="742"/>
      <c r="E14" s="742"/>
      <c r="F14" s="740" t="s">
        <v>468</v>
      </c>
      <c r="G14" s="747">
        <v>2</v>
      </c>
      <c r="H14" s="748">
        <v>1</v>
      </c>
      <c r="I14" s="748">
        <v>1</v>
      </c>
      <c r="J14" s="748" t="s">
        <v>458</v>
      </c>
      <c r="K14" s="749">
        <v>784</v>
      </c>
      <c r="L14" s="750">
        <v>184</v>
      </c>
      <c r="M14" s="751">
        <v>157</v>
      </c>
      <c r="N14" s="751">
        <v>27</v>
      </c>
    </row>
    <row r="15" spans="1:15" ht="12.6" customHeight="1">
      <c r="A15" s="724"/>
      <c r="B15" s="752" t="s">
        <v>469</v>
      </c>
      <c r="C15" s="753" t="s">
        <v>470</v>
      </c>
      <c r="D15" s="753"/>
      <c r="E15" s="753"/>
      <c r="F15" s="754" t="s">
        <v>471</v>
      </c>
      <c r="G15" s="545" t="s">
        <v>458</v>
      </c>
      <c r="H15" s="748">
        <v>1</v>
      </c>
      <c r="I15" s="748">
        <v>1</v>
      </c>
      <c r="J15" s="755" t="s">
        <v>458</v>
      </c>
      <c r="K15" s="750">
        <v>1084</v>
      </c>
      <c r="L15" s="750">
        <v>910</v>
      </c>
      <c r="M15" s="750">
        <v>661</v>
      </c>
      <c r="N15" s="750">
        <v>249</v>
      </c>
    </row>
    <row r="16" spans="1:15" ht="12.6" customHeight="1">
      <c r="A16" s="724"/>
      <c r="B16" s="756"/>
      <c r="C16" s="757" t="s">
        <v>472</v>
      </c>
      <c r="D16" s="758" t="s">
        <v>473</v>
      </c>
      <c r="E16" s="758"/>
      <c r="F16" s="758"/>
      <c r="G16" s="545" t="s">
        <v>458</v>
      </c>
      <c r="H16" s="523" t="s">
        <v>458</v>
      </c>
      <c r="I16" s="523" t="s">
        <v>458</v>
      </c>
      <c r="J16" s="741" t="s">
        <v>458</v>
      </c>
      <c r="K16" s="751">
        <v>320</v>
      </c>
      <c r="L16" s="750">
        <v>196</v>
      </c>
      <c r="M16" s="751">
        <v>95</v>
      </c>
      <c r="N16" s="751">
        <v>101</v>
      </c>
    </row>
    <row r="17" spans="1:14" ht="12.6" customHeight="1">
      <c r="A17" s="724"/>
      <c r="B17" s="756"/>
      <c r="C17" s="759">
        <v>10</v>
      </c>
      <c r="D17" s="758" t="s">
        <v>474</v>
      </c>
      <c r="E17" s="758"/>
      <c r="F17" s="758"/>
      <c r="G17" s="545" t="s">
        <v>458</v>
      </c>
      <c r="H17" s="523" t="s">
        <v>458</v>
      </c>
      <c r="I17" s="523" t="s">
        <v>458</v>
      </c>
      <c r="J17" s="741" t="s">
        <v>458</v>
      </c>
      <c r="K17" s="751">
        <v>15</v>
      </c>
      <c r="L17" s="750">
        <v>16</v>
      </c>
      <c r="M17" s="751">
        <v>13</v>
      </c>
      <c r="N17" s="750">
        <v>3</v>
      </c>
    </row>
    <row r="18" spans="1:14" ht="12.6" customHeight="1">
      <c r="A18" s="724"/>
      <c r="B18" s="756"/>
      <c r="C18" s="759">
        <v>11</v>
      </c>
      <c r="D18" s="758" t="s">
        <v>475</v>
      </c>
      <c r="E18" s="758"/>
      <c r="F18" s="758"/>
      <c r="G18" s="545" t="s">
        <v>458</v>
      </c>
      <c r="H18" s="523" t="s">
        <v>458</v>
      </c>
      <c r="I18" s="523" t="s">
        <v>458</v>
      </c>
      <c r="J18" s="741" t="s">
        <v>458</v>
      </c>
      <c r="K18" s="750">
        <v>77</v>
      </c>
      <c r="L18" s="750">
        <v>25</v>
      </c>
      <c r="M18" s="751">
        <v>10</v>
      </c>
      <c r="N18" s="751">
        <v>15</v>
      </c>
    </row>
    <row r="19" spans="1:14" ht="12.6" customHeight="1">
      <c r="A19" s="724"/>
      <c r="B19" s="756"/>
      <c r="C19" s="759">
        <v>12</v>
      </c>
      <c r="D19" s="758" t="s">
        <v>476</v>
      </c>
      <c r="E19" s="758"/>
      <c r="F19" s="758"/>
      <c r="G19" s="545" t="s">
        <v>458</v>
      </c>
      <c r="H19" s="523" t="s">
        <v>458</v>
      </c>
      <c r="I19" s="523" t="s">
        <v>458</v>
      </c>
      <c r="J19" s="741" t="s">
        <v>458</v>
      </c>
      <c r="K19" s="751">
        <v>20</v>
      </c>
      <c r="L19" s="750">
        <v>14</v>
      </c>
      <c r="M19" s="751">
        <v>12</v>
      </c>
      <c r="N19" s="751">
        <v>2</v>
      </c>
    </row>
    <row r="20" spans="1:14" ht="12.6" customHeight="1">
      <c r="A20" s="724" t="s">
        <v>477</v>
      </c>
      <c r="B20" s="756"/>
      <c r="C20" s="759">
        <v>13</v>
      </c>
      <c r="D20" s="758" t="s">
        <v>478</v>
      </c>
      <c r="E20" s="758"/>
      <c r="F20" s="758"/>
      <c r="G20" s="545" t="s">
        <v>458</v>
      </c>
      <c r="H20" s="523" t="s">
        <v>458</v>
      </c>
      <c r="I20" s="523" t="s">
        <v>458</v>
      </c>
      <c r="J20" s="741" t="s">
        <v>458</v>
      </c>
      <c r="K20" s="751">
        <v>1</v>
      </c>
      <c r="L20" s="750">
        <v>1</v>
      </c>
      <c r="M20" s="746">
        <v>1</v>
      </c>
      <c r="N20" s="751" t="s">
        <v>458</v>
      </c>
    </row>
    <row r="21" spans="1:14" ht="12.6" customHeight="1">
      <c r="A21" s="724"/>
      <c r="B21" s="756"/>
      <c r="C21" s="759">
        <v>14</v>
      </c>
      <c r="D21" s="758" t="s">
        <v>479</v>
      </c>
      <c r="E21" s="758"/>
      <c r="F21" s="758"/>
      <c r="G21" s="545" t="s">
        <v>458</v>
      </c>
      <c r="H21" s="523" t="s">
        <v>458</v>
      </c>
      <c r="I21" s="523" t="s">
        <v>458</v>
      </c>
      <c r="J21" s="741" t="s">
        <v>458</v>
      </c>
      <c r="K21" s="751">
        <v>23</v>
      </c>
      <c r="L21" s="750">
        <v>18</v>
      </c>
      <c r="M21" s="751">
        <v>14</v>
      </c>
      <c r="N21" s="751">
        <v>4</v>
      </c>
    </row>
    <row r="22" spans="1:14" ht="12.6" customHeight="1">
      <c r="A22" s="724"/>
      <c r="B22" s="756"/>
      <c r="C22" s="759">
        <v>15</v>
      </c>
      <c r="D22" s="758" t="s">
        <v>480</v>
      </c>
      <c r="E22" s="758"/>
      <c r="F22" s="758"/>
      <c r="G22" s="545" t="s">
        <v>458</v>
      </c>
      <c r="H22" s="523" t="s">
        <v>458</v>
      </c>
      <c r="I22" s="523" t="s">
        <v>458</v>
      </c>
      <c r="J22" s="741" t="s">
        <v>458</v>
      </c>
      <c r="K22" s="751">
        <v>8</v>
      </c>
      <c r="L22" s="750">
        <v>14</v>
      </c>
      <c r="M22" s="751">
        <v>10</v>
      </c>
      <c r="N22" s="751">
        <v>4</v>
      </c>
    </row>
    <row r="23" spans="1:14" ht="12.6" customHeight="1">
      <c r="A23" s="724"/>
      <c r="B23" s="756"/>
      <c r="C23" s="759">
        <v>16</v>
      </c>
      <c r="D23" s="758" t="s">
        <v>481</v>
      </c>
      <c r="E23" s="758"/>
      <c r="F23" s="758"/>
      <c r="G23" s="545" t="s">
        <v>458</v>
      </c>
      <c r="H23" s="523" t="s">
        <v>458</v>
      </c>
      <c r="I23" s="523" t="s">
        <v>458</v>
      </c>
      <c r="J23" s="741" t="s">
        <v>458</v>
      </c>
      <c r="K23" s="751">
        <v>62</v>
      </c>
      <c r="L23" s="750">
        <v>66</v>
      </c>
      <c r="M23" s="751">
        <v>43</v>
      </c>
      <c r="N23" s="751">
        <v>23</v>
      </c>
    </row>
    <row r="24" spans="1:14" ht="12.6" customHeight="1">
      <c r="A24" s="724"/>
      <c r="B24" s="756"/>
      <c r="C24" s="759">
        <v>17</v>
      </c>
      <c r="D24" s="758" t="s">
        <v>482</v>
      </c>
      <c r="E24" s="758"/>
      <c r="F24" s="758"/>
      <c r="G24" s="545" t="s">
        <v>458</v>
      </c>
      <c r="H24" s="523" t="s">
        <v>458</v>
      </c>
      <c r="I24" s="523" t="s">
        <v>458</v>
      </c>
      <c r="J24" s="741" t="s">
        <v>458</v>
      </c>
      <c r="K24" s="751">
        <v>2</v>
      </c>
      <c r="L24" s="750">
        <v>1</v>
      </c>
      <c r="M24" s="751">
        <v>1</v>
      </c>
      <c r="N24" s="746" t="s">
        <v>458</v>
      </c>
    </row>
    <row r="25" spans="1:14" ht="12.6" customHeight="1">
      <c r="A25" s="724"/>
      <c r="B25" s="756"/>
      <c r="C25" s="759">
        <v>18</v>
      </c>
      <c r="D25" s="758" t="s">
        <v>483</v>
      </c>
      <c r="E25" s="758"/>
      <c r="F25" s="758"/>
      <c r="G25" s="545" t="s">
        <v>458</v>
      </c>
      <c r="H25" s="523" t="s">
        <v>458</v>
      </c>
      <c r="I25" s="523" t="s">
        <v>458</v>
      </c>
      <c r="J25" s="741" t="s">
        <v>458</v>
      </c>
      <c r="K25" s="751">
        <v>47</v>
      </c>
      <c r="L25" s="750">
        <v>38</v>
      </c>
      <c r="M25" s="751">
        <v>24</v>
      </c>
      <c r="N25" s="751">
        <v>14</v>
      </c>
    </row>
    <row r="26" spans="1:14" ht="12.6" customHeight="1">
      <c r="A26" s="724"/>
      <c r="B26" s="756"/>
      <c r="C26" s="759">
        <v>19</v>
      </c>
      <c r="D26" s="758" t="s">
        <v>484</v>
      </c>
      <c r="E26" s="758"/>
      <c r="F26" s="758"/>
      <c r="G26" s="545" t="s">
        <v>458</v>
      </c>
      <c r="H26" s="523" t="s">
        <v>458</v>
      </c>
      <c r="I26" s="523" t="s">
        <v>458</v>
      </c>
      <c r="J26" s="741" t="s">
        <v>458</v>
      </c>
      <c r="K26" s="751">
        <v>15</v>
      </c>
      <c r="L26" s="750">
        <v>13</v>
      </c>
      <c r="M26" s="751">
        <v>12</v>
      </c>
      <c r="N26" s="751">
        <v>1</v>
      </c>
    </row>
    <row r="27" spans="1:14" ht="12.6" customHeight="1">
      <c r="A27" s="724"/>
      <c r="B27" s="756"/>
      <c r="C27" s="759">
        <v>21</v>
      </c>
      <c r="D27" s="758" t="s">
        <v>485</v>
      </c>
      <c r="E27" s="758"/>
      <c r="F27" s="758"/>
      <c r="G27" s="545" t="s">
        <v>458</v>
      </c>
      <c r="H27" s="523" t="s">
        <v>458</v>
      </c>
      <c r="I27" s="523" t="s">
        <v>458</v>
      </c>
      <c r="J27" s="741" t="s">
        <v>458</v>
      </c>
      <c r="K27" s="751">
        <v>34</v>
      </c>
      <c r="L27" s="750">
        <v>17</v>
      </c>
      <c r="M27" s="751">
        <v>17</v>
      </c>
      <c r="N27" s="751" t="s">
        <v>458</v>
      </c>
    </row>
    <row r="28" spans="1:14" ht="12.6" customHeight="1">
      <c r="A28" s="724"/>
      <c r="B28" s="756"/>
      <c r="C28" s="759">
        <v>22</v>
      </c>
      <c r="D28" s="758" t="s">
        <v>486</v>
      </c>
      <c r="E28" s="758"/>
      <c r="F28" s="758"/>
      <c r="G28" s="545" t="s">
        <v>458</v>
      </c>
      <c r="H28" s="523" t="s">
        <v>458</v>
      </c>
      <c r="I28" s="523" t="s">
        <v>458</v>
      </c>
      <c r="J28" s="741" t="s">
        <v>458</v>
      </c>
      <c r="K28" s="751">
        <v>16</v>
      </c>
      <c r="L28" s="750">
        <v>35</v>
      </c>
      <c r="M28" s="751">
        <v>32</v>
      </c>
      <c r="N28" s="751">
        <v>3</v>
      </c>
    </row>
    <row r="29" spans="1:14" ht="12.6" customHeight="1">
      <c r="A29" s="724" t="s">
        <v>487</v>
      </c>
      <c r="B29" s="756"/>
      <c r="C29" s="759">
        <v>23</v>
      </c>
      <c r="D29" s="758" t="s">
        <v>488</v>
      </c>
      <c r="E29" s="758"/>
      <c r="F29" s="758"/>
      <c r="G29" s="545" t="s">
        <v>458</v>
      </c>
      <c r="H29" s="523" t="s">
        <v>458</v>
      </c>
      <c r="I29" s="523" t="s">
        <v>458</v>
      </c>
      <c r="J29" s="741" t="s">
        <v>458</v>
      </c>
      <c r="K29" s="746" t="s">
        <v>458</v>
      </c>
      <c r="L29" s="750">
        <v>7</v>
      </c>
      <c r="M29" s="751">
        <v>6</v>
      </c>
      <c r="N29" s="746">
        <v>1</v>
      </c>
    </row>
    <row r="30" spans="1:14" ht="12.6" customHeight="1">
      <c r="A30" s="724"/>
      <c r="B30" s="756"/>
      <c r="C30" s="759">
        <v>24</v>
      </c>
      <c r="D30" s="758" t="s">
        <v>489</v>
      </c>
      <c r="E30" s="758"/>
      <c r="F30" s="758"/>
      <c r="G30" s="545" t="s">
        <v>458</v>
      </c>
      <c r="H30" s="760" t="s">
        <v>458</v>
      </c>
      <c r="I30" s="760" t="s">
        <v>458</v>
      </c>
      <c r="J30" s="741" t="s">
        <v>458</v>
      </c>
      <c r="K30" s="751">
        <v>55</v>
      </c>
      <c r="L30" s="750">
        <v>40</v>
      </c>
      <c r="M30" s="751">
        <v>35</v>
      </c>
      <c r="N30" s="751">
        <v>5</v>
      </c>
    </row>
    <row r="31" spans="1:14" ht="12.6" customHeight="1">
      <c r="A31" s="724"/>
      <c r="B31" s="756"/>
      <c r="C31" s="759">
        <v>25</v>
      </c>
      <c r="D31" s="758" t="s">
        <v>490</v>
      </c>
      <c r="E31" s="758"/>
      <c r="F31" s="758"/>
      <c r="G31" s="545" t="s">
        <v>458</v>
      </c>
      <c r="H31" s="523" t="s">
        <v>458</v>
      </c>
      <c r="I31" s="523" t="s">
        <v>458</v>
      </c>
      <c r="J31" s="741" t="s">
        <v>458</v>
      </c>
      <c r="K31" s="751">
        <v>86</v>
      </c>
      <c r="L31" s="750">
        <v>57</v>
      </c>
      <c r="M31" s="751">
        <v>46</v>
      </c>
      <c r="N31" s="751">
        <v>11</v>
      </c>
    </row>
    <row r="32" spans="1:14" ht="12.6" customHeight="1">
      <c r="A32" s="724"/>
      <c r="B32" s="756"/>
      <c r="C32" s="759">
        <v>26</v>
      </c>
      <c r="D32" s="758" t="s">
        <v>491</v>
      </c>
      <c r="E32" s="758"/>
      <c r="F32" s="758"/>
      <c r="G32" s="545" t="s">
        <v>458</v>
      </c>
      <c r="H32" s="523" t="s">
        <v>458</v>
      </c>
      <c r="I32" s="523" t="s">
        <v>458</v>
      </c>
      <c r="J32" s="741" t="s">
        <v>458</v>
      </c>
      <c r="K32" s="751">
        <v>44</v>
      </c>
      <c r="L32" s="750">
        <v>28</v>
      </c>
      <c r="M32" s="751">
        <v>25</v>
      </c>
      <c r="N32" s="751">
        <v>3</v>
      </c>
    </row>
    <row r="33" spans="1:14" ht="12.6" customHeight="1">
      <c r="A33" s="724"/>
      <c r="B33" s="756"/>
      <c r="C33" s="759">
        <v>27</v>
      </c>
      <c r="D33" s="758" t="s">
        <v>492</v>
      </c>
      <c r="E33" s="758"/>
      <c r="F33" s="758"/>
      <c r="G33" s="545" t="s">
        <v>458</v>
      </c>
      <c r="H33" s="523" t="s">
        <v>458</v>
      </c>
      <c r="I33" s="523" t="s">
        <v>458</v>
      </c>
      <c r="J33" s="741" t="s">
        <v>458</v>
      </c>
      <c r="K33" s="746" t="s">
        <v>458</v>
      </c>
      <c r="L33" s="750">
        <v>4</v>
      </c>
      <c r="M33" s="751">
        <v>3</v>
      </c>
      <c r="N33" s="751">
        <v>1</v>
      </c>
    </row>
    <row r="34" spans="1:14" ht="12.6" customHeight="1">
      <c r="A34" s="724"/>
      <c r="B34" s="756"/>
      <c r="C34" s="759">
        <v>28</v>
      </c>
      <c r="D34" s="758" t="s">
        <v>493</v>
      </c>
      <c r="E34" s="758"/>
      <c r="F34" s="758"/>
      <c r="G34" s="545" t="s">
        <v>458</v>
      </c>
      <c r="H34" s="523" t="s">
        <v>458</v>
      </c>
      <c r="I34" s="523" t="s">
        <v>458</v>
      </c>
      <c r="J34" s="741" t="s">
        <v>458</v>
      </c>
      <c r="K34" s="751">
        <v>29</v>
      </c>
      <c r="L34" s="750">
        <v>23</v>
      </c>
      <c r="M34" s="751">
        <v>17</v>
      </c>
      <c r="N34" s="751">
        <v>6</v>
      </c>
    </row>
    <row r="35" spans="1:14" ht="12.6" customHeight="1">
      <c r="A35" s="724"/>
      <c r="B35" s="756"/>
      <c r="C35" s="759">
        <v>29</v>
      </c>
      <c r="D35" s="758" t="s">
        <v>494</v>
      </c>
      <c r="E35" s="758"/>
      <c r="F35" s="758"/>
      <c r="G35" s="545" t="s">
        <v>458</v>
      </c>
      <c r="H35" s="523" t="s">
        <v>458</v>
      </c>
      <c r="I35" s="523" t="s">
        <v>458</v>
      </c>
      <c r="J35" s="741" t="s">
        <v>458</v>
      </c>
      <c r="K35" s="751">
        <v>118</v>
      </c>
      <c r="L35" s="750">
        <v>116</v>
      </c>
      <c r="M35" s="751">
        <v>101</v>
      </c>
      <c r="N35" s="751">
        <v>15</v>
      </c>
    </row>
    <row r="36" spans="1:14" ht="12.6" customHeight="1">
      <c r="A36" s="724"/>
      <c r="B36" s="756"/>
      <c r="C36" s="759">
        <v>30</v>
      </c>
      <c r="D36" s="758" t="s">
        <v>495</v>
      </c>
      <c r="E36" s="758"/>
      <c r="F36" s="758"/>
      <c r="G36" s="545" t="s">
        <v>458</v>
      </c>
      <c r="H36" s="523" t="s">
        <v>458</v>
      </c>
      <c r="I36" s="523" t="s">
        <v>458</v>
      </c>
      <c r="J36" s="741" t="s">
        <v>458</v>
      </c>
      <c r="K36" s="751">
        <v>5</v>
      </c>
      <c r="L36" s="750">
        <v>9</v>
      </c>
      <c r="M36" s="751">
        <v>5</v>
      </c>
      <c r="N36" s="751">
        <v>4</v>
      </c>
    </row>
    <row r="37" spans="1:14" ht="12.6" customHeight="1">
      <c r="A37" s="724"/>
      <c r="B37" s="756"/>
      <c r="C37" s="759">
        <v>31</v>
      </c>
      <c r="D37" s="758" t="s">
        <v>496</v>
      </c>
      <c r="E37" s="758"/>
      <c r="F37" s="758"/>
      <c r="G37" s="545" t="s">
        <v>458</v>
      </c>
      <c r="H37" s="748">
        <v>1</v>
      </c>
      <c r="I37" s="748">
        <v>1</v>
      </c>
      <c r="J37" s="761" t="s">
        <v>458</v>
      </c>
      <c r="K37" s="751">
        <v>89</v>
      </c>
      <c r="L37" s="750">
        <v>165</v>
      </c>
      <c r="M37" s="751">
        <v>133</v>
      </c>
      <c r="N37" s="751">
        <v>32</v>
      </c>
    </row>
    <row r="38" spans="1:14" ht="12.6" customHeight="1">
      <c r="A38" s="724" t="s">
        <v>497</v>
      </c>
      <c r="B38" s="762"/>
      <c r="C38" s="763" t="s">
        <v>498</v>
      </c>
      <c r="D38" s="764"/>
      <c r="E38" s="765" t="s">
        <v>499</v>
      </c>
      <c r="F38" s="765"/>
      <c r="G38" s="545" t="s">
        <v>458</v>
      </c>
      <c r="H38" s="523" t="s">
        <v>458</v>
      </c>
      <c r="I38" s="523" t="s">
        <v>458</v>
      </c>
      <c r="J38" s="741" t="s">
        <v>458</v>
      </c>
      <c r="K38" s="751">
        <v>18</v>
      </c>
      <c r="L38" s="750">
        <v>7</v>
      </c>
      <c r="M38" s="751">
        <v>6</v>
      </c>
      <c r="N38" s="751">
        <v>1</v>
      </c>
    </row>
    <row r="39" spans="1:14" ht="12.6" customHeight="1">
      <c r="A39" s="724"/>
      <c r="B39" s="766" t="s">
        <v>500</v>
      </c>
      <c r="C39" s="742" t="s">
        <v>501</v>
      </c>
      <c r="D39" s="742"/>
      <c r="E39" s="742"/>
      <c r="F39" s="767" t="s">
        <v>502</v>
      </c>
      <c r="G39" s="545" t="s">
        <v>458</v>
      </c>
      <c r="H39" s="523" t="s">
        <v>458</v>
      </c>
      <c r="I39" s="523" t="s">
        <v>458</v>
      </c>
      <c r="J39" s="741" t="s">
        <v>458</v>
      </c>
      <c r="K39" s="746">
        <v>2</v>
      </c>
      <c r="L39" s="750">
        <v>23</v>
      </c>
      <c r="M39" s="751">
        <v>20</v>
      </c>
      <c r="N39" s="751">
        <v>3</v>
      </c>
    </row>
    <row r="40" spans="1:14" ht="12.6" customHeight="1">
      <c r="A40" s="724"/>
      <c r="B40" s="766" t="s">
        <v>503</v>
      </c>
      <c r="C40" s="742" t="s">
        <v>504</v>
      </c>
      <c r="D40" s="742"/>
      <c r="E40" s="742"/>
      <c r="F40" s="767" t="s">
        <v>505</v>
      </c>
      <c r="G40" s="545" t="s">
        <v>458</v>
      </c>
      <c r="H40" s="523" t="s">
        <v>458</v>
      </c>
      <c r="I40" s="523" t="s">
        <v>458</v>
      </c>
      <c r="J40" s="741" t="s">
        <v>458</v>
      </c>
      <c r="K40" s="751">
        <v>12</v>
      </c>
      <c r="L40" s="750">
        <v>16</v>
      </c>
      <c r="M40" s="751">
        <v>9</v>
      </c>
      <c r="N40" s="751">
        <v>7</v>
      </c>
    </row>
    <row r="41" spans="1:14" ht="12.6" customHeight="1">
      <c r="A41" s="724"/>
      <c r="B41" s="766" t="s">
        <v>506</v>
      </c>
      <c r="C41" s="742" t="s">
        <v>507</v>
      </c>
      <c r="D41" s="742"/>
      <c r="E41" s="742"/>
      <c r="F41" s="767" t="s">
        <v>508</v>
      </c>
      <c r="G41" s="545" t="s">
        <v>458</v>
      </c>
      <c r="H41" s="523" t="s">
        <v>458</v>
      </c>
      <c r="I41" s="523" t="s">
        <v>458</v>
      </c>
      <c r="J41" s="741" t="s">
        <v>458</v>
      </c>
      <c r="K41" s="749">
        <v>101</v>
      </c>
      <c r="L41" s="750">
        <v>107</v>
      </c>
      <c r="M41" s="751">
        <v>63</v>
      </c>
      <c r="N41" s="751">
        <v>44</v>
      </c>
    </row>
    <row r="42" spans="1:14" ht="12.6" customHeight="1">
      <c r="A42" s="724"/>
      <c r="B42" s="752" t="s">
        <v>509</v>
      </c>
      <c r="C42" s="753" t="s">
        <v>510</v>
      </c>
      <c r="D42" s="753"/>
      <c r="E42" s="753"/>
      <c r="F42" s="768" t="s">
        <v>511</v>
      </c>
      <c r="G42" s="747">
        <v>1</v>
      </c>
      <c r="H42" s="769">
        <v>1</v>
      </c>
      <c r="I42" s="770">
        <v>1</v>
      </c>
      <c r="J42" s="771" t="s">
        <v>458</v>
      </c>
      <c r="K42" s="750">
        <v>418</v>
      </c>
      <c r="L42" s="750">
        <v>225</v>
      </c>
      <c r="M42" s="750">
        <v>110</v>
      </c>
      <c r="N42" s="750">
        <v>115</v>
      </c>
    </row>
    <row r="43" spans="1:14" ht="12.6" customHeight="1">
      <c r="A43" s="724"/>
      <c r="B43" s="762"/>
      <c r="C43" s="772" t="s">
        <v>512</v>
      </c>
      <c r="D43" s="773"/>
      <c r="E43" s="758" t="s">
        <v>513</v>
      </c>
      <c r="F43" s="758"/>
      <c r="G43" s="747">
        <v>1</v>
      </c>
      <c r="H43" s="744">
        <v>1</v>
      </c>
      <c r="I43" s="744">
        <v>1</v>
      </c>
      <c r="J43" s="761" t="s">
        <v>458</v>
      </c>
      <c r="K43" s="751">
        <v>65</v>
      </c>
      <c r="L43" s="750">
        <v>62</v>
      </c>
      <c r="M43" s="751">
        <v>36</v>
      </c>
      <c r="N43" s="751">
        <v>26</v>
      </c>
    </row>
    <row r="44" spans="1:14" ht="12.6" customHeight="1">
      <c r="A44" s="724"/>
      <c r="B44" s="774"/>
      <c r="C44" s="775" t="s">
        <v>514</v>
      </c>
      <c r="D44" s="776"/>
      <c r="E44" s="765" t="s">
        <v>515</v>
      </c>
      <c r="F44" s="765"/>
      <c r="G44" s="747" t="s">
        <v>458</v>
      </c>
      <c r="H44" s="769" t="s">
        <v>458</v>
      </c>
      <c r="I44" s="769" t="s">
        <v>458</v>
      </c>
      <c r="J44" s="771" t="s">
        <v>458</v>
      </c>
      <c r="K44" s="751">
        <v>353</v>
      </c>
      <c r="L44" s="750">
        <v>163</v>
      </c>
      <c r="M44" s="751">
        <v>74</v>
      </c>
      <c r="N44" s="751">
        <v>89</v>
      </c>
    </row>
    <row r="45" spans="1:14" ht="12.6" customHeight="1">
      <c r="A45" s="724"/>
      <c r="B45" s="766" t="s">
        <v>516</v>
      </c>
      <c r="C45" s="742" t="s">
        <v>517</v>
      </c>
      <c r="D45" s="742"/>
      <c r="E45" s="742"/>
      <c r="F45" s="767" t="s">
        <v>518</v>
      </c>
      <c r="G45" s="747" t="s">
        <v>458</v>
      </c>
      <c r="H45" s="744" t="s">
        <v>458</v>
      </c>
      <c r="I45" s="744" t="s">
        <v>458</v>
      </c>
      <c r="J45" s="761" t="s">
        <v>458</v>
      </c>
      <c r="K45" s="751">
        <v>29</v>
      </c>
      <c r="L45" s="750">
        <v>35</v>
      </c>
      <c r="M45" s="751">
        <v>12</v>
      </c>
      <c r="N45" s="751">
        <v>23</v>
      </c>
    </row>
    <row r="46" spans="1:14" ht="12.6" customHeight="1">
      <c r="A46" s="724"/>
      <c r="B46" s="766" t="s">
        <v>519</v>
      </c>
      <c r="C46" s="742" t="s">
        <v>119</v>
      </c>
      <c r="D46" s="742"/>
      <c r="E46" s="742"/>
      <c r="F46" s="767" t="s">
        <v>520</v>
      </c>
      <c r="G46" s="747" t="s">
        <v>458</v>
      </c>
      <c r="H46" s="744" t="s">
        <v>458</v>
      </c>
      <c r="I46" s="744" t="s">
        <v>458</v>
      </c>
      <c r="J46" s="761" t="s">
        <v>458</v>
      </c>
      <c r="K46" s="751">
        <v>42</v>
      </c>
      <c r="L46" s="750">
        <v>19</v>
      </c>
      <c r="M46" s="751">
        <v>11</v>
      </c>
      <c r="N46" s="751">
        <v>8</v>
      </c>
    </row>
    <row r="47" spans="1:14" ht="12.6" customHeight="1">
      <c r="A47" s="724"/>
      <c r="B47" s="766" t="s">
        <v>521</v>
      </c>
      <c r="C47" s="742" t="s">
        <v>522</v>
      </c>
      <c r="D47" s="742"/>
      <c r="E47" s="742"/>
      <c r="F47" s="767" t="s">
        <v>523</v>
      </c>
      <c r="G47" s="747" t="s">
        <v>458</v>
      </c>
      <c r="H47" s="744" t="s">
        <v>458</v>
      </c>
      <c r="I47" s="744" t="s">
        <v>458</v>
      </c>
      <c r="J47" s="761" t="s">
        <v>458</v>
      </c>
      <c r="K47" s="751">
        <v>41</v>
      </c>
      <c r="L47" s="750">
        <v>39</v>
      </c>
      <c r="M47" s="751">
        <v>31</v>
      </c>
      <c r="N47" s="751">
        <v>8</v>
      </c>
    </row>
    <row r="48" spans="1:14" ht="12.6" customHeight="1">
      <c r="A48" s="724"/>
      <c r="B48" s="777" t="s">
        <v>524</v>
      </c>
      <c r="C48" s="753" t="s">
        <v>525</v>
      </c>
      <c r="D48" s="753"/>
      <c r="E48" s="753"/>
      <c r="F48" s="768" t="s">
        <v>526</v>
      </c>
      <c r="G48" s="747">
        <v>1</v>
      </c>
      <c r="H48" s="744">
        <v>1</v>
      </c>
      <c r="I48" s="744">
        <v>1</v>
      </c>
      <c r="J48" s="761" t="s">
        <v>458</v>
      </c>
      <c r="K48" s="751">
        <v>86</v>
      </c>
      <c r="L48" s="750">
        <v>56</v>
      </c>
      <c r="M48" s="751">
        <v>13</v>
      </c>
      <c r="N48" s="751">
        <v>43</v>
      </c>
    </row>
    <row r="49" spans="1:14" ht="12.6" customHeight="1">
      <c r="A49" s="724"/>
      <c r="B49" s="778"/>
      <c r="C49" s="779">
        <v>76</v>
      </c>
      <c r="D49" s="780"/>
      <c r="E49" s="765" t="s">
        <v>527</v>
      </c>
      <c r="F49" s="765"/>
      <c r="G49" s="747">
        <v>1</v>
      </c>
      <c r="H49" s="744">
        <v>1</v>
      </c>
      <c r="I49" s="744">
        <v>1</v>
      </c>
      <c r="J49" s="761" t="s">
        <v>458</v>
      </c>
      <c r="K49" s="751">
        <v>39</v>
      </c>
      <c r="L49" s="750">
        <v>36</v>
      </c>
      <c r="M49" s="751">
        <v>9</v>
      </c>
      <c r="N49" s="751">
        <v>27</v>
      </c>
    </row>
    <row r="50" spans="1:14" ht="12.6" customHeight="1">
      <c r="A50" s="724"/>
      <c r="B50" s="781" t="s">
        <v>528</v>
      </c>
      <c r="C50" s="742" t="s">
        <v>122</v>
      </c>
      <c r="D50" s="742"/>
      <c r="E50" s="742"/>
      <c r="F50" s="767" t="s">
        <v>529</v>
      </c>
      <c r="G50" s="747" t="s">
        <v>458</v>
      </c>
      <c r="H50" s="744" t="s">
        <v>458</v>
      </c>
      <c r="I50" s="744" t="s">
        <v>458</v>
      </c>
      <c r="J50" s="761" t="s">
        <v>458</v>
      </c>
      <c r="K50" s="751">
        <v>128</v>
      </c>
      <c r="L50" s="750">
        <v>78</v>
      </c>
      <c r="M50" s="751">
        <v>9</v>
      </c>
      <c r="N50" s="751">
        <v>69</v>
      </c>
    </row>
    <row r="51" spans="1:14" ht="12.6" customHeight="1">
      <c r="A51" s="724"/>
      <c r="B51" s="781" t="s">
        <v>530</v>
      </c>
      <c r="C51" s="742" t="s">
        <v>123</v>
      </c>
      <c r="D51" s="742"/>
      <c r="E51" s="742"/>
      <c r="F51" s="767" t="s">
        <v>531</v>
      </c>
      <c r="G51" s="747" t="s">
        <v>458</v>
      </c>
      <c r="H51" s="744" t="s">
        <v>458</v>
      </c>
      <c r="I51" s="744" t="s">
        <v>458</v>
      </c>
      <c r="J51" s="761" t="s">
        <v>458</v>
      </c>
      <c r="K51" s="751">
        <v>12</v>
      </c>
      <c r="L51" s="750">
        <v>18</v>
      </c>
      <c r="M51" s="751">
        <v>15</v>
      </c>
      <c r="N51" s="751">
        <v>3</v>
      </c>
    </row>
    <row r="52" spans="1:14" ht="12.6" customHeight="1">
      <c r="A52" s="724"/>
      <c r="B52" s="781" t="s">
        <v>532</v>
      </c>
      <c r="C52" s="742" t="s">
        <v>124</v>
      </c>
      <c r="D52" s="742"/>
      <c r="E52" s="742"/>
      <c r="F52" s="767" t="s">
        <v>533</v>
      </c>
      <c r="G52" s="747" t="s">
        <v>458</v>
      </c>
      <c r="H52" s="744" t="s">
        <v>458</v>
      </c>
      <c r="I52" s="744" t="s">
        <v>458</v>
      </c>
      <c r="J52" s="761" t="s">
        <v>458</v>
      </c>
      <c r="K52" s="751">
        <v>717</v>
      </c>
      <c r="L52" s="750">
        <v>251</v>
      </c>
      <c r="M52" s="751">
        <v>47</v>
      </c>
      <c r="N52" s="751">
        <v>204</v>
      </c>
    </row>
    <row r="53" spans="1:14" ht="12.6" customHeight="1">
      <c r="A53" s="724"/>
      <c r="B53" s="781" t="s">
        <v>534</v>
      </c>
      <c r="C53" s="742" t="s">
        <v>535</v>
      </c>
      <c r="D53" s="742"/>
      <c r="E53" s="742"/>
      <c r="F53" s="767" t="s">
        <v>536</v>
      </c>
      <c r="G53" s="747" t="s">
        <v>458</v>
      </c>
      <c r="H53" s="744" t="s">
        <v>458</v>
      </c>
      <c r="I53" s="744" t="s">
        <v>458</v>
      </c>
      <c r="J53" s="761" t="s">
        <v>458</v>
      </c>
      <c r="K53" s="751">
        <v>93</v>
      </c>
      <c r="L53" s="750">
        <v>46</v>
      </c>
      <c r="M53" s="751">
        <v>6</v>
      </c>
      <c r="N53" s="751">
        <v>40</v>
      </c>
    </row>
    <row r="54" spans="1:14" ht="12.6" customHeight="1">
      <c r="A54" s="724"/>
      <c r="B54" s="777" t="s">
        <v>537</v>
      </c>
      <c r="C54" s="782" t="s">
        <v>538</v>
      </c>
      <c r="D54" s="782"/>
      <c r="E54" s="782"/>
      <c r="F54" s="783"/>
      <c r="G54" s="747" t="s">
        <v>458</v>
      </c>
      <c r="H54" s="744" t="s">
        <v>458</v>
      </c>
      <c r="I54" s="744" t="s">
        <v>458</v>
      </c>
      <c r="J54" s="761" t="s">
        <v>458</v>
      </c>
      <c r="K54" s="654">
        <v>146</v>
      </c>
      <c r="L54" s="750">
        <v>67</v>
      </c>
      <c r="M54" s="654">
        <v>50</v>
      </c>
      <c r="N54" s="654">
        <v>17</v>
      </c>
    </row>
    <row r="55" spans="1:14" ht="12.6" customHeight="1">
      <c r="A55" s="784"/>
      <c r="B55" s="762"/>
      <c r="C55" s="785">
        <v>91</v>
      </c>
      <c r="D55" s="786"/>
      <c r="E55" s="758" t="s">
        <v>539</v>
      </c>
      <c r="F55" s="758"/>
      <c r="G55" s="747" t="s">
        <v>458</v>
      </c>
      <c r="H55" s="744" t="s">
        <v>458</v>
      </c>
      <c r="I55" s="744" t="s">
        <v>458</v>
      </c>
      <c r="J55" s="761" t="s">
        <v>458</v>
      </c>
      <c r="K55" s="751" t="s">
        <v>372</v>
      </c>
      <c r="L55" s="750" t="s">
        <v>372</v>
      </c>
      <c r="M55" s="654" t="s">
        <v>372</v>
      </c>
      <c r="N55" s="654" t="s">
        <v>372</v>
      </c>
    </row>
    <row r="56" spans="1:14" ht="12.6" customHeight="1">
      <c r="A56" s="784"/>
      <c r="B56" s="774"/>
      <c r="C56" s="779">
        <v>92</v>
      </c>
      <c r="D56" s="780"/>
      <c r="E56" s="765" t="s">
        <v>540</v>
      </c>
      <c r="F56" s="765"/>
      <c r="G56" s="747" t="s">
        <v>458</v>
      </c>
      <c r="H56" s="744" t="s">
        <v>458</v>
      </c>
      <c r="I56" s="744" t="s">
        <v>458</v>
      </c>
      <c r="J56" s="761" t="s">
        <v>458</v>
      </c>
      <c r="K56" s="654" t="s">
        <v>372</v>
      </c>
      <c r="L56" s="750" t="s">
        <v>372</v>
      </c>
      <c r="M56" s="654" t="s">
        <v>372</v>
      </c>
      <c r="N56" s="654" t="s">
        <v>372</v>
      </c>
    </row>
    <row r="57" spans="1:14" ht="12.6" customHeight="1">
      <c r="A57" s="724"/>
      <c r="B57" s="752" t="s">
        <v>541</v>
      </c>
      <c r="C57" s="756"/>
      <c r="D57" s="787" t="s">
        <v>542</v>
      </c>
      <c r="E57" s="787"/>
      <c r="F57" s="788"/>
      <c r="G57" s="747" t="s">
        <v>458</v>
      </c>
      <c r="H57" s="744" t="s">
        <v>458</v>
      </c>
      <c r="I57" s="744" t="s">
        <v>458</v>
      </c>
      <c r="J57" s="761" t="s">
        <v>458</v>
      </c>
      <c r="K57" s="746" t="s">
        <v>458</v>
      </c>
      <c r="L57" s="750" t="s">
        <v>458</v>
      </c>
      <c r="M57" s="654" t="s">
        <v>458</v>
      </c>
      <c r="N57" s="654" t="s">
        <v>458</v>
      </c>
    </row>
    <row r="58" spans="1:14" ht="3" customHeight="1" thickBot="1">
      <c r="A58" s="724"/>
      <c r="B58" s="762"/>
      <c r="C58" s="756"/>
      <c r="D58" s="789"/>
      <c r="E58" s="789"/>
      <c r="F58" s="790"/>
      <c r="G58" s="747" t="s">
        <v>458</v>
      </c>
      <c r="H58" s="744" t="s">
        <v>458</v>
      </c>
      <c r="I58" s="744" t="s">
        <v>458</v>
      </c>
      <c r="J58" s="761" t="s">
        <v>458</v>
      </c>
      <c r="K58" s="654"/>
      <c r="L58" s="654"/>
      <c r="M58" s="654"/>
      <c r="N58" s="654"/>
    </row>
    <row r="59" spans="1:14" ht="12.6" customHeight="1">
      <c r="A59" s="791" t="s">
        <v>543</v>
      </c>
      <c r="B59" s="792" t="s">
        <v>544</v>
      </c>
      <c r="C59" s="793"/>
      <c r="D59" s="793"/>
      <c r="E59" s="793"/>
      <c r="F59" s="793"/>
      <c r="G59" s="747">
        <v>1</v>
      </c>
      <c r="H59" s="744">
        <v>1</v>
      </c>
      <c r="I59" s="744">
        <v>1</v>
      </c>
      <c r="J59" s="761" t="s">
        <v>458</v>
      </c>
      <c r="K59" s="654">
        <v>1167</v>
      </c>
      <c r="L59" s="654">
        <v>253</v>
      </c>
      <c r="M59" s="654">
        <v>121</v>
      </c>
      <c r="N59" s="654">
        <v>132</v>
      </c>
    </row>
    <row r="60" spans="1:14" ht="12.6" customHeight="1">
      <c r="A60" s="794"/>
      <c r="B60" s="795" t="s">
        <v>545</v>
      </c>
      <c r="C60" s="796"/>
      <c r="D60" s="796"/>
      <c r="E60" s="796"/>
      <c r="F60" s="796"/>
      <c r="G60" s="747">
        <v>3</v>
      </c>
      <c r="H60" s="744">
        <v>2</v>
      </c>
      <c r="I60" s="744">
        <v>2</v>
      </c>
      <c r="J60" s="761" t="s">
        <v>458</v>
      </c>
      <c r="K60" s="654">
        <v>1171</v>
      </c>
      <c r="L60" s="654">
        <v>400</v>
      </c>
      <c r="M60" s="654">
        <v>221</v>
      </c>
      <c r="N60" s="654">
        <v>179</v>
      </c>
    </row>
    <row r="61" spans="1:14" ht="12.6" customHeight="1">
      <c r="A61" s="794"/>
      <c r="B61" s="795" t="s">
        <v>546</v>
      </c>
      <c r="C61" s="796"/>
      <c r="D61" s="796"/>
      <c r="E61" s="796"/>
      <c r="F61" s="797"/>
      <c r="G61" s="747" t="s">
        <v>458</v>
      </c>
      <c r="H61" s="744" t="s">
        <v>458</v>
      </c>
      <c r="I61" s="744" t="s">
        <v>458</v>
      </c>
      <c r="J61" s="761" t="s">
        <v>458</v>
      </c>
      <c r="K61" s="654">
        <v>924</v>
      </c>
      <c r="L61" s="654">
        <v>481</v>
      </c>
      <c r="M61" s="654">
        <v>274</v>
      </c>
      <c r="N61" s="654">
        <v>207</v>
      </c>
    </row>
    <row r="62" spans="1:14" ht="12.6" customHeight="1">
      <c r="A62" s="794"/>
      <c r="B62" s="795" t="s">
        <v>547</v>
      </c>
      <c r="C62" s="796"/>
      <c r="D62" s="796"/>
      <c r="E62" s="796"/>
      <c r="F62" s="797"/>
      <c r="G62" s="747" t="s">
        <v>458</v>
      </c>
      <c r="H62" s="744" t="s">
        <v>458</v>
      </c>
      <c r="I62" s="744" t="s">
        <v>458</v>
      </c>
      <c r="J62" s="761" t="s">
        <v>458</v>
      </c>
      <c r="K62" s="654">
        <v>244</v>
      </c>
      <c r="L62" s="654">
        <v>223</v>
      </c>
      <c r="M62" s="654">
        <v>126</v>
      </c>
      <c r="N62" s="654">
        <v>97</v>
      </c>
    </row>
    <row r="63" spans="1:14" ht="12.6" customHeight="1">
      <c r="A63" s="794"/>
      <c r="B63" s="795" t="s">
        <v>548</v>
      </c>
      <c r="C63" s="796"/>
      <c r="D63" s="796"/>
      <c r="E63" s="796"/>
      <c r="F63" s="797"/>
      <c r="G63" s="545" t="s">
        <v>458</v>
      </c>
      <c r="H63" s="523" t="s">
        <v>458</v>
      </c>
      <c r="I63" s="523" t="s">
        <v>458</v>
      </c>
      <c r="J63" s="741" t="s">
        <v>458</v>
      </c>
      <c r="K63" s="654">
        <v>111</v>
      </c>
      <c r="L63" s="654">
        <v>218</v>
      </c>
      <c r="M63" s="654">
        <v>117</v>
      </c>
      <c r="N63" s="654">
        <v>101</v>
      </c>
    </row>
    <row r="64" spans="1:14" ht="12.6" customHeight="1" thickBot="1">
      <c r="A64" s="798"/>
      <c r="B64" s="799" t="s">
        <v>549</v>
      </c>
      <c r="C64" s="800"/>
      <c r="D64" s="800"/>
      <c r="E64" s="800"/>
      <c r="F64" s="800"/>
      <c r="G64" s="801" t="s">
        <v>458</v>
      </c>
      <c r="H64" s="802">
        <v>1</v>
      </c>
      <c r="I64" s="802">
        <v>1</v>
      </c>
      <c r="J64" s="803" t="s">
        <v>458</v>
      </c>
      <c r="K64" s="804">
        <v>131</v>
      </c>
      <c r="L64" s="804">
        <v>512</v>
      </c>
      <c r="M64" s="804">
        <v>361</v>
      </c>
      <c r="N64" s="804">
        <v>151</v>
      </c>
    </row>
    <row r="65" spans="1:15" s="640" customFormat="1" ht="15" customHeight="1">
      <c r="A65" s="639" t="s">
        <v>433</v>
      </c>
      <c r="B65" s="639"/>
      <c r="C65" s="639"/>
      <c r="D65" s="639"/>
      <c r="E65" s="639"/>
      <c r="F65" s="805"/>
      <c r="G65" s="639"/>
      <c r="H65" s="639"/>
      <c r="I65" s="639"/>
      <c r="J65" s="639"/>
      <c r="K65" s="639"/>
      <c r="L65" s="639"/>
      <c r="M65" s="639"/>
      <c r="N65" s="639"/>
      <c r="O65" s="639"/>
    </row>
    <row r="66" spans="1:15" s="694" customFormat="1" ht="13.5" customHeight="1">
      <c r="A66" s="694" t="s">
        <v>550</v>
      </c>
      <c r="F66" s="805"/>
    </row>
    <row r="68" spans="1:15" ht="13.5">
      <c r="C68" s="806"/>
      <c r="D68" s="807"/>
      <c r="E68" s="807"/>
      <c r="G68" s="808"/>
      <c r="H68" s="808"/>
      <c r="I68" s="808"/>
      <c r="J68" s="808"/>
      <c r="K68" s="808"/>
      <c r="L68" s="808"/>
      <c r="M68" s="808"/>
      <c r="N68" s="808"/>
    </row>
    <row r="69" spans="1:15">
      <c r="G69" s="808"/>
      <c r="H69" s="808"/>
      <c r="I69" s="808"/>
      <c r="J69" s="808"/>
      <c r="K69" s="808"/>
      <c r="L69" s="808"/>
      <c r="M69" s="808"/>
      <c r="N69" s="808"/>
    </row>
    <row r="70" spans="1:15">
      <c r="G70" s="808"/>
      <c r="H70" s="808"/>
      <c r="I70" s="808"/>
      <c r="J70" s="808"/>
      <c r="K70" s="666"/>
      <c r="L70" s="666"/>
      <c r="M70" s="666"/>
      <c r="N70" s="666"/>
    </row>
  </sheetData>
  <mergeCells count="65">
    <mergeCell ref="C68:E68"/>
    <mergeCell ref="C56:D56"/>
    <mergeCell ref="E56:F56"/>
    <mergeCell ref="D57:F57"/>
    <mergeCell ref="A59:A64"/>
    <mergeCell ref="B59:F59"/>
    <mergeCell ref="B60:F60"/>
    <mergeCell ref="B61:F61"/>
    <mergeCell ref="B62:F62"/>
    <mergeCell ref="B63:F63"/>
    <mergeCell ref="B64:F64"/>
    <mergeCell ref="C51:E51"/>
    <mergeCell ref="C52:E52"/>
    <mergeCell ref="C53:E53"/>
    <mergeCell ref="C54:F54"/>
    <mergeCell ref="C55:D55"/>
    <mergeCell ref="E55:F55"/>
    <mergeCell ref="C46:E46"/>
    <mergeCell ref="C47:E47"/>
    <mergeCell ref="C48:E48"/>
    <mergeCell ref="C49:D49"/>
    <mergeCell ref="E49:F49"/>
    <mergeCell ref="C50:E50"/>
    <mergeCell ref="C42:E42"/>
    <mergeCell ref="C43:D43"/>
    <mergeCell ref="E43:F43"/>
    <mergeCell ref="C44:D44"/>
    <mergeCell ref="E44:F44"/>
    <mergeCell ref="C45:E45"/>
    <mergeCell ref="D36:F36"/>
    <mergeCell ref="D37:F37"/>
    <mergeCell ref="E38:F38"/>
    <mergeCell ref="C39:E39"/>
    <mergeCell ref="C40:E40"/>
    <mergeCell ref="C41:E41"/>
    <mergeCell ref="D30:F30"/>
    <mergeCell ref="D31:F31"/>
    <mergeCell ref="D32:F32"/>
    <mergeCell ref="D33:F33"/>
    <mergeCell ref="D34:F34"/>
    <mergeCell ref="D35:F35"/>
    <mergeCell ref="D24:F24"/>
    <mergeCell ref="D25:F25"/>
    <mergeCell ref="D26:F26"/>
    <mergeCell ref="D27:F27"/>
    <mergeCell ref="D28:F28"/>
    <mergeCell ref="D29:F29"/>
    <mergeCell ref="D18:F18"/>
    <mergeCell ref="D19:F19"/>
    <mergeCell ref="D20:F20"/>
    <mergeCell ref="D21:F21"/>
    <mergeCell ref="D22:F22"/>
    <mergeCell ref="D23:F23"/>
    <mergeCell ref="D12:E12"/>
    <mergeCell ref="C13:E13"/>
    <mergeCell ref="C14:E14"/>
    <mergeCell ref="C15:E15"/>
    <mergeCell ref="D16:F16"/>
    <mergeCell ref="D17:F17"/>
    <mergeCell ref="A2:F2"/>
    <mergeCell ref="A3:F5"/>
    <mergeCell ref="G3:J3"/>
    <mergeCell ref="K3:N3"/>
    <mergeCell ref="H4:J4"/>
    <mergeCell ref="L4:N4"/>
  </mergeCells>
  <phoneticPr fontId="9"/>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518F-57B3-4040-8DCC-DDB4C966A92B}">
  <sheetPr>
    <tabColor rgb="FF92D050"/>
    <pageSetUpPr fitToPage="1"/>
  </sheetPr>
  <dimension ref="A1:J26"/>
  <sheetViews>
    <sheetView showGridLines="0" view="pageBreakPreview" zoomScaleNormal="130" zoomScaleSheetLayoutView="100" workbookViewId="0">
      <selection activeCell="M9" sqref="M9:M10"/>
    </sheetView>
  </sheetViews>
  <sheetFormatPr defaultColWidth="8" defaultRowHeight="12"/>
  <cols>
    <col min="1" max="1" width="8.875" style="629" customWidth="1"/>
    <col min="2" max="2" width="4.5" style="629" customWidth="1"/>
    <col min="3" max="10" width="10.5" style="629" customWidth="1"/>
    <col min="11" max="16384" width="8" style="629"/>
  </cols>
  <sheetData>
    <row r="1" spans="1:10" ht="18.75" customHeight="1">
      <c r="A1" s="703" t="s">
        <v>551</v>
      </c>
      <c r="B1" s="627"/>
      <c r="C1" s="627"/>
      <c r="D1" s="627"/>
      <c r="E1" s="627"/>
      <c r="F1" s="809" t="s">
        <v>552</v>
      </c>
      <c r="G1" s="627"/>
      <c r="H1" s="624"/>
      <c r="I1" s="624"/>
      <c r="J1" s="624"/>
    </row>
    <row r="2" spans="1:10" ht="22.5" customHeight="1" thickBot="1">
      <c r="A2" s="704" t="s">
        <v>553</v>
      </c>
      <c r="B2" s="704"/>
      <c r="C2" s="704"/>
      <c r="D2" s="704"/>
      <c r="E2" s="704"/>
      <c r="F2" s="704"/>
      <c r="G2" s="704"/>
      <c r="H2" s="630"/>
      <c r="I2" s="705"/>
      <c r="J2" s="632" t="s">
        <v>554</v>
      </c>
    </row>
    <row r="3" spans="1:10" ht="22.5" customHeight="1">
      <c r="A3" s="810" t="s">
        <v>555</v>
      </c>
      <c r="B3" s="810"/>
      <c r="C3" s="637" t="s">
        <v>556</v>
      </c>
      <c r="D3" s="811"/>
      <c r="E3" s="637" t="s">
        <v>557</v>
      </c>
      <c r="F3" s="811"/>
      <c r="G3" s="637" t="s">
        <v>558</v>
      </c>
      <c r="H3" s="811"/>
      <c r="I3" s="637" t="s">
        <v>559</v>
      </c>
      <c r="J3" s="638"/>
    </row>
    <row r="4" spans="1:10" ht="22.5" customHeight="1">
      <c r="A4" s="812"/>
      <c r="B4" s="812"/>
      <c r="C4" s="649"/>
      <c r="D4" s="813" t="s">
        <v>560</v>
      </c>
      <c r="E4" s="649"/>
      <c r="F4" s="813" t="s">
        <v>560</v>
      </c>
      <c r="G4" s="649"/>
      <c r="H4" s="813" t="s">
        <v>560</v>
      </c>
      <c r="I4" s="649"/>
      <c r="J4" s="813" t="s">
        <v>560</v>
      </c>
    </row>
    <row r="5" spans="1:10" ht="13.5" customHeight="1">
      <c r="A5" s="814" t="s">
        <v>561</v>
      </c>
      <c r="B5" s="815"/>
      <c r="C5" s="816">
        <v>10708</v>
      </c>
      <c r="D5" s="817">
        <v>5428</v>
      </c>
      <c r="E5" s="817">
        <v>45673</v>
      </c>
      <c r="F5" s="817">
        <v>24642</v>
      </c>
      <c r="G5" s="817">
        <v>13585</v>
      </c>
      <c r="H5" s="817">
        <v>5579</v>
      </c>
      <c r="I5" s="817">
        <v>3970</v>
      </c>
      <c r="J5" s="817">
        <v>1729</v>
      </c>
    </row>
    <row r="6" spans="1:10" ht="13.5" customHeight="1">
      <c r="A6" s="818">
        <v>29</v>
      </c>
      <c r="B6" s="819"/>
      <c r="C6" s="653">
        <v>10322</v>
      </c>
      <c r="D6" s="654">
        <v>5265</v>
      </c>
      <c r="E6" s="654">
        <v>43731</v>
      </c>
      <c r="F6" s="654">
        <v>23317</v>
      </c>
      <c r="G6" s="654">
        <v>12675</v>
      </c>
      <c r="H6" s="654">
        <v>5445</v>
      </c>
      <c r="I6" s="654">
        <v>3927</v>
      </c>
      <c r="J6" s="654">
        <v>1781</v>
      </c>
    </row>
    <row r="7" spans="1:10" ht="13.5" customHeight="1">
      <c r="A7" s="818">
        <v>30</v>
      </c>
      <c r="B7" s="819"/>
      <c r="C7" s="661">
        <v>10487</v>
      </c>
      <c r="D7" s="662">
        <v>5462</v>
      </c>
      <c r="E7" s="662">
        <v>43467</v>
      </c>
      <c r="F7" s="662">
        <v>23727</v>
      </c>
      <c r="G7" s="662">
        <v>12230</v>
      </c>
      <c r="H7" s="662">
        <v>5361</v>
      </c>
      <c r="I7" s="662">
        <v>3920</v>
      </c>
      <c r="J7" s="662">
        <v>1788</v>
      </c>
    </row>
    <row r="8" spans="1:10" ht="13.5" customHeight="1">
      <c r="A8" s="818" t="s">
        <v>419</v>
      </c>
      <c r="B8" s="819"/>
      <c r="C8" s="661">
        <v>10342</v>
      </c>
      <c r="D8" s="662">
        <v>5387</v>
      </c>
      <c r="E8" s="662">
        <v>43867</v>
      </c>
      <c r="F8" s="662">
        <v>24030</v>
      </c>
      <c r="G8" s="662">
        <v>11453</v>
      </c>
      <c r="H8" s="662">
        <v>5219</v>
      </c>
      <c r="I8" s="662">
        <v>3764</v>
      </c>
      <c r="J8" s="662">
        <v>1837</v>
      </c>
    </row>
    <row r="9" spans="1:10" s="671" customFormat="1" ht="13.5" customHeight="1">
      <c r="A9" s="820">
        <v>2</v>
      </c>
      <c r="B9" s="821"/>
      <c r="C9" s="665">
        <v>10259</v>
      </c>
      <c r="D9" s="666">
        <v>5561</v>
      </c>
      <c r="E9" s="666">
        <v>46900</v>
      </c>
      <c r="F9" s="666">
        <v>26462</v>
      </c>
      <c r="G9" s="666">
        <v>10253</v>
      </c>
      <c r="H9" s="666">
        <v>4825</v>
      </c>
      <c r="I9" s="666">
        <v>3086</v>
      </c>
      <c r="J9" s="666">
        <v>1457</v>
      </c>
    </row>
    <row r="10" spans="1:10" ht="5.0999999999999996" customHeight="1">
      <c r="A10" s="672"/>
      <c r="C10" s="816"/>
      <c r="D10" s="817"/>
      <c r="E10" s="817"/>
      <c r="F10" s="817"/>
      <c r="G10" s="817"/>
      <c r="H10" s="817"/>
      <c r="I10" s="817"/>
      <c r="J10"/>
    </row>
    <row r="11" spans="1:10" ht="12.75" customHeight="1">
      <c r="A11" s="676" t="s">
        <v>562</v>
      </c>
      <c r="B11" s="675" t="s">
        <v>422</v>
      </c>
      <c r="C11" s="661">
        <v>1256</v>
      </c>
      <c r="D11" s="662">
        <v>735</v>
      </c>
      <c r="E11" s="662">
        <v>4033</v>
      </c>
      <c r="F11" s="662">
        <v>2276</v>
      </c>
      <c r="G11" s="662">
        <v>880</v>
      </c>
      <c r="H11" s="662">
        <v>442</v>
      </c>
      <c r="I11" s="662">
        <v>280</v>
      </c>
      <c r="J11" s="817">
        <v>131</v>
      </c>
    </row>
    <row r="12" spans="1:10" ht="12.75" customHeight="1">
      <c r="A12" s="676"/>
      <c r="B12" s="675" t="s">
        <v>84</v>
      </c>
      <c r="C12" s="661">
        <v>745</v>
      </c>
      <c r="D12" s="662">
        <v>394</v>
      </c>
      <c r="E12" s="662">
        <v>3877</v>
      </c>
      <c r="F12" s="662">
        <v>2236</v>
      </c>
      <c r="G12" s="662">
        <v>799</v>
      </c>
      <c r="H12" s="662">
        <v>386</v>
      </c>
      <c r="I12" s="662">
        <v>249</v>
      </c>
      <c r="J12" s="662">
        <v>122</v>
      </c>
    </row>
    <row r="13" spans="1:10" ht="12.75" customHeight="1">
      <c r="A13" s="659"/>
      <c r="B13" s="675" t="s">
        <v>424</v>
      </c>
      <c r="C13" s="661">
        <v>882</v>
      </c>
      <c r="D13" s="662">
        <v>499</v>
      </c>
      <c r="E13" s="662">
        <v>3935</v>
      </c>
      <c r="F13" s="662">
        <v>2280</v>
      </c>
      <c r="G13" s="662">
        <v>875</v>
      </c>
      <c r="H13" s="662">
        <v>420</v>
      </c>
      <c r="I13" s="662">
        <v>277</v>
      </c>
      <c r="J13" s="662">
        <v>136</v>
      </c>
    </row>
    <row r="14" spans="1:10" ht="12.75" customHeight="1">
      <c r="A14" s="659"/>
      <c r="B14" s="675" t="s">
        <v>425</v>
      </c>
      <c r="C14" s="661">
        <v>834</v>
      </c>
      <c r="D14" s="662">
        <v>480</v>
      </c>
      <c r="E14" s="662">
        <v>3893</v>
      </c>
      <c r="F14" s="662">
        <v>2247</v>
      </c>
      <c r="G14" s="662">
        <v>828</v>
      </c>
      <c r="H14" s="662">
        <v>352</v>
      </c>
      <c r="I14" s="662">
        <v>251</v>
      </c>
      <c r="J14" s="662">
        <v>115</v>
      </c>
    </row>
    <row r="15" spans="1:10" ht="12.75" customHeight="1">
      <c r="A15" s="659"/>
      <c r="B15" s="675" t="s">
        <v>426</v>
      </c>
      <c r="C15" s="661">
        <v>695</v>
      </c>
      <c r="D15" s="662">
        <v>371</v>
      </c>
      <c r="E15" s="662">
        <v>3812</v>
      </c>
      <c r="F15" s="662">
        <v>2193</v>
      </c>
      <c r="G15" s="662">
        <v>693</v>
      </c>
      <c r="H15" s="662">
        <v>283</v>
      </c>
      <c r="I15" s="662">
        <v>208</v>
      </c>
      <c r="J15" s="662">
        <v>84</v>
      </c>
    </row>
    <row r="16" spans="1:10" ht="12.75" customHeight="1">
      <c r="A16" s="659"/>
      <c r="B16" s="675" t="s">
        <v>427</v>
      </c>
      <c r="C16" s="661">
        <v>766</v>
      </c>
      <c r="D16" s="662">
        <v>412</v>
      </c>
      <c r="E16" s="662">
        <v>3957</v>
      </c>
      <c r="F16" s="662">
        <v>2281</v>
      </c>
      <c r="G16" s="662">
        <v>823</v>
      </c>
      <c r="H16" s="662">
        <v>377</v>
      </c>
      <c r="I16" s="662">
        <v>229</v>
      </c>
      <c r="J16" s="662">
        <v>115</v>
      </c>
    </row>
    <row r="17" spans="1:10" ht="12.75" customHeight="1">
      <c r="A17" s="659"/>
      <c r="B17" s="675" t="s">
        <v>428</v>
      </c>
      <c r="C17" s="661">
        <v>820</v>
      </c>
      <c r="D17" s="662">
        <v>439</v>
      </c>
      <c r="E17" s="662">
        <v>3965</v>
      </c>
      <c r="F17" s="662">
        <v>2243</v>
      </c>
      <c r="G17" s="662">
        <v>864</v>
      </c>
      <c r="H17" s="662">
        <v>419</v>
      </c>
      <c r="I17" s="662">
        <v>242</v>
      </c>
      <c r="J17" s="662">
        <v>112</v>
      </c>
    </row>
    <row r="18" spans="1:10" ht="12.75" customHeight="1">
      <c r="A18" s="659"/>
      <c r="B18" s="675" t="s">
        <v>429</v>
      </c>
      <c r="C18" s="661">
        <v>715</v>
      </c>
      <c r="D18" s="662">
        <v>393</v>
      </c>
      <c r="E18" s="662">
        <v>3845</v>
      </c>
      <c r="F18" s="662">
        <v>2153</v>
      </c>
      <c r="G18" s="662">
        <v>807</v>
      </c>
      <c r="H18" s="662">
        <v>392</v>
      </c>
      <c r="I18" s="662">
        <v>253</v>
      </c>
      <c r="J18" s="662">
        <v>123</v>
      </c>
    </row>
    <row r="19" spans="1:10" ht="12.75" customHeight="1">
      <c r="A19" s="659"/>
      <c r="B19" s="675" t="s">
        <v>430</v>
      </c>
      <c r="C19" s="661">
        <v>646</v>
      </c>
      <c r="D19" s="662">
        <v>342</v>
      </c>
      <c r="E19" s="662">
        <v>3674</v>
      </c>
      <c r="F19" s="662">
        <v>2048</v>
      </c>
      <c r="G19" s="662">
        <v>655</v>
      </c>
      <c r="H19" s="662">
        <v>270</v>
      </c>
      <c r="I19" s="662">
        <v>216</v>
      </c>
      <c r="J19" s="662">
        <v>99</v>
      </c>
    </row>
    <row r="20" spans="1:10" ht="12.75" customHeight="1">
      <c r="A20" s="674" t="s">
        <v>563</v>
      </c>
      <c r="B20" s="675" t="s">
        <v>267</v>
      </c>
      <c r="C20" s="661">
        <v>975</v>
      </c>
      <c r="D20" s="662">
        <v>507</v>
      </c>
      <c r="E20" s="662">
        <v>3823</v>
      </c>
      <c r="F20" s="662">
        <v>2105</v>
      </c>
      <c r="G20" s="662">
        <v>845</v>
      </c>
      <c r="H20" s="662">
        <v>384</v>
      </c>
      <c r="I20" s="662">
        <v>217</v>
      </c>
      <c r="J20" s="662">
        <v>95</v>
      </c>
    </row>
    <row r="21" spans="1:10" ht="12.75" customHeight="1">
      <c r="A21" s="659"/>
      <c r="B21" s="679" t="s">
        <v>240</v>
      </c>
      <c r="C21" s="661">
        <v>960</v>
      </c>
      <c r="D21" s="662">
        <v>493</v>
      </c>
      <c r="E21" s="662">
        <v>4010</v>
      </c>
      <c r="F21" s="662">
        <v>2172</v>
      </c>
      <c r="G21" s="662">
        <v>1043</v>
      </c>
      <c r="H21" s="662">
        <v>502</v>
      </c>
      <c r="I21" s="662">
        <v>289</v>
      </c>
      <c r="J21" s="662">
        <v>140</v>
      </c>
    </row>
    <row r="22" spans="1:10" ht="13.5" customHeight="1" thickBot="1">
      <c r="A22" s="631"/>
      <c r="B22" s="680" t="s">
        <v>80</v>
      </c>
      <c r="C22" s="681">
        <v>965</v>
      </c>
      <c r="D22" s="682">
        <v>496</v>
      </c>
      <c r="E22" s="682">
        <v>4076</v>
      </c>
      <c r="F22" s="682">
        <v>2228</v>
      </c>
      <c r="G22" s="682">
        <v>1141</v>
      </c>
      <c r="H22" s="682">
        <v>598</v>
      </c>
      <c r="I22" s="682">
        <v>375</v>
      </c>
      <c r="J22" s="682">
        <v>185</v>
      </c>
    </row>
    <row r="23" spans="1:10" s="640" customFormat="1" ht="15" customHeight="1">
      <c r="A23" s="639" t="s">
        <v>564</v>
      </c>
      <c r="B23" s="639"/>
      <c r="C23" s="639"/>
      <c r="D23" s="639"/>
      <c r="E23" s="639"/>
      <c r="F23" s="639"/>
      <c r="G23" s="639"/>
      <c r="H23" s="639"/>
      <c r="I23" s="639"/>
      <c r="J23" s="639"/>
    </row>
    <row r="24" spans="1:10" s="640" customFormat="1" ht="14.25" customHeight="1">
      <c r="A24" s="694" t="s">
        <v>565</v>
      </c>
    </row>
    <row r="25" spans="1:10">
      <c r="C25" s="725"/>
      <c r="D25" s="725"/>
      <c r="E25" s="725"/>
      <c r="F25" s="725"/>
      <c r="G25" s="725"/>
      <c r="H25" s="725"/>
      <c r="I25" s="725"/>
      <c r="J25" s="725"/>
    </row>
    <row r="26" spans="1:10">
      <c r="C26" s="725"/>
      <c r="D26" s="725"/>
      <c r="E26" s="725"/>
      <c r="F26" s="725"/>
      <c r="G26" s="725"/>
      <c r="H26" s="725"/>
      <c r="I26" s="725"/>
      <c r="J26" s="725"/>
    </row>
  </sheetData>
  <mergeCells count="11">
    <mergeCell ref="A5:B5"/>
    <mergeCell ref="A6:B6"/>
    <mergeCell ref="A7:B7"/>
    <mergeCell ref="A8:B8"/>
    <mergeCell ref="A9:B9"/>
    <mergeCell ref="A2:G2"/>
    <mergeCell ref="A3:B4"/>
    <mergeCell ref="C3:D3"/>
    <mergeCell ref="E3:F3"/>
    <mergeCell ref="G3:H3"/>
    <mergeCell ref="I3:J3"/>
  </mergeCells>
  <phoneticPr fontId="9"/>
  <printOptions horizontalCentered="1"/>
  <pageMargins left="0.39370078740157483" right="0.39370078740157483" top="0.59055118110236227" bottom="0.39370078740157483" header="0.39370078740157483" footer="0.15748031496062992"/>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85DB7-8DEE-4F74-A38D-D5FB9D5DF5FB}">
  <sheetPr>
    <tabColor rgb="FF92D050"/>
  </sheetPr>
  <dimension ref="A1:N30"/>
  <sheetViews>
    <sheetView showGridLines="0" view="pageBreakPreview" zoomScaleNormal="100" zoomScaleSheetLayoutView="100" workbookViewId="0">
      <selection activeCell="Y13" sqref="Y13"/>
    </sheetView>
  </sheetViews>
  <sheetFormatPr defaultColWidth="8" defaultRowHeight="12"/>
  <cols>
    <col min="1" max="1" width="2.5" style="868" customWidth="1"/>
    <col min="2" max="2" width="20.625" style="868" customWidth="1"/>
    <col min="3" max="3" width="5.625" style="868" customWidth="1"/>
    <col min="4" max="4" width="7" style="868" customWidth="1"/>
    <col min="5" max="5" width="6.5" style="868" customWidth="1"/>
    <col min="6" max="7" width="6.375" style="868" customWidth="1"/>
    <col min="8" max="9" width="6.875" style="868" customWidth="1"/>
    <col min="10" max="10" width="9.5" style="868" customWidth="1"/>
    <col min="11" max="12" width="6.375" style="868" customWidth="1"/>
    <col min="13" max="13" width="8.375" style="868" customWidth="1"/>
    <col min="14" max="14" width="1.125" style="868" customWidth="1"/>
    <col min="15" max="16384" width="8" style="868"/>
  </cols>
  <sheetData>
    <row r="1" spans="1:14" s="823" customFormat="1" ht="18.75" customHeight="1">
      <c r="A1" s="822" t="s">
        <v>566</v>
      </c>
      <c r="B1" s="822"/>
      <c r="C1" s="822"/>
      <c r="D1" s="822"/>
      <c r="E1" s="822"/>
      <c r="F1" s="822"/>
      <c r="G1" s="822"/>
      <c r="H1" s="822"/>
      <c r="I1" s="822"/>
      <c r="J1" s="822"/>
      <c r="K1" s="822"/>
      <c r="L1" s="822"/>
      <c r="M1" s="822"/>
    </row>
    <row r="2" spans="1:14" s="824" customFormat="1" ht="22.5" customHeight="1" thickBot="1">
      <c r="A2" s="825" t="s">
        <v>567</v>
      </c>
      <c r="B2" s="826"/>
      <c r="C2" s="826"/>
      <c r="D2" s="826"/>
      <c r="E2" s="826"/>
      <c r="F2" s="826"/>
      <c r="G2" s="826"/>
      <c r="H2" s="826"/>
      <c r="I2" s="826"/>
      <c r="J2" s="826"/>
      <c r="K2" s="826"/>
      <c r="L2" s="826"/>
      <c r="M2" s="827" t="s">
        <v>568</v>
      </c>
    </row>
    <row r="3" spans="1:14" s="824" customFormat="1" ht="15" customHeight="1">
      <c r="A3" s="828" t="s">
        <v>569</v>
      </c>
      <c r="B3" s="829"/>
      <c r="C3" s="830" t="s">
        <v>570</v>
      </c>
      <c r="D3" s="831"/>
      <c r="E3" s="831"/>
      <c r="F3" s="831"/>
      <c r="G3" s="832"/>
      <c r="H3" s="833" t="s">
        <v>571</v>
      </c>
      <c r="I3" s="834"/>
      <c r="J3" s="834"/>
      <c r="K3" s="834"/>
      <c r="L3" s="834"/>
      <c r="M3" s="834"/>
    </row>
    <row r="4" spans="1:14" s="824" customFormat="1" ht="18.75" customHeight="1">
      <c r="A4" s="835"/>
      <c r="B4" s="836"/>
      <c r="C4" s="837" t="s">
        <v>572</v>
      </c>
      <c r="D4" s="838" t="s">
        <v>573</v>
      </c>
      <c r="E4" s="839" t="s">
        <v>574</v>
      </c>
      <c r="F4" s="839" t="s">
        <v>575</v>
      </c>
      <c r="G4" s="839" t="s">
        <v>452</v>
      </c>
      <c r="H4" s="838" t="s">
        <v>572</v>
      </c>
      <c r="I4" s="838" t="s">
        <v>573</v>
      </c>
      <c r="J4" s="838" t="s">
        <v>576</v>
      </c>
      <c r="K4" s="839" t="s">
        <v>574</v>
      </c>
      <c r="L4" s="839" t="s">
        <v>577</v>
      </c>
      <c r="M4" s="839" t="s">
        <v>578</v>
      </c>
    </row>
    <row r="5" spans="1:14" s="824" customFormat="1" ht="15" customHeight="1">
      <c r="A5" s="840" t="s">
        <v>579</v>
      </c>
      <c r="B5" s="841"/>
      <c r="C5" s="842">
        <v>80</v>
      </c>
      <c r="D5" s="842" t="s">
        <v>458</v>
      </c>
      <c r="E5" s="842">
        <v>44</v>
      </c>
      <c r="F5" s="842">
        <v>35</v>
      </c>
      <c r="G5" s="842">
        <v>35</v>
      </c>
      <c r="H5" s="842">
        <v>360</v>
      </c>
      <c r="I5" s="842" t="s">
        <v>458</v>
      </c>
      <c r="J5" s="842" t="s">
        <v>458</v>
      </c>
      <c r="K5" s="842">
        <v>279</v>
      </c>
      <c r="L5" s="842">
        <v>242</v>
      </c>
      <c r="M5" s="842">
        <v>237</v>
      </c>
    </row>
    <row r="6" spans="1:14" s="824" customFormat="1" ht="15" customHeight="1">
      <c r="A6" s="843" t="s">
        <v>419</v>
      </c>
      <c r="B6" s="844"/>
      <c r="C6" s="842">
        <v>80</v>
      </c>
      <c r="D6" s="842" t="s">
        <v>458</v>
      </c>
      <c r="E6" s="842">
        <v>52</v>
      </c>
      <c r="F6" s="842">
        <v>43</v>
      </c>
      <c r="G6" s="842">
        <v>43</v>
      </c>
      <c r="H6" s="842">
        <v>300</v>
      </c>
      <c r="I6" s="842" t="s">
        <v>458</v>
      </c>
      <c r="J6" s="842" t="s">
        <v>458</v>
      </c>
      <c r="K6" s="842">
        <v>267</v>
      </c>
      <c r="L6" s="842">
        <v>241</v>
      </c>
      <c r="M6" s="842">
        <v>224</v>
      </c>
    </row>
    <row r="7" spans="1:14" s="848" customFormat="1" ht="15" customHeight="1">
      <c r="A7" s="845" t="s">
        <v>78</v>
      </c>
      <c r="B7" s="846"/>
      <c r="C7" s="847">
        <v>80</v>
      </c>
      <c r="D7" s="842" t="s">
        <v>458</v>
      </c>
      <c r="E7" s="847">
        <v>47</v>
      </c>
      <c r="F7" s="847">
        <v>38</v>
      </c>
      <c r="G7" s="847">
        <v>38</v>
      </c>
      <c r="H7" s="847">
        <v>282</v>
      </c>
      <c r="I7" s="842" t="s">
        <v>458</v>
      </c>
      <c r="J7" s="842" t="s">
        <v>458</v>
      </c>
      <c r="K7" s="847">
        <v>234</v>
      </c>
      <c r="L7" s="847">
        <v>169</v>
      </c>
      <c r="M7" s="847">
        <v>184</v>
      </c>
    </row>
    <row r="8" spans="1:14" s="824" customFormat="1" ht="21.75" customHeight="1">
      <c r="A8" s="849"/>
      <c r="B8" s="850"/>
      <c r="C8" s="851" t="s">
        <v>580</v>
      </c>
      <c r="D8" s="845"/>
      <c r="E8" s="845"/>
      <c r="F8" s="845"/>
      <c r="G8" s="845"/>
      <c r="H8" s="845"/>
      <c r="I8" s="845"/>
      <c r="J8" s="845"/>
      <c r="K8" s="845"/>
      <c r="L8" s="845"/>
      <c r="M8" s="845"/>
    </row>
    <row r="9" spans="1:14" s="848" customFormat="1" ht="15" customHeight="1">
      <c r="A9" s="852" t="s">
        <v>581</v>
      </c>
      <c r="B9" s="853"/>
      <c r="C9" s="847" t="s">
        <v>320</v>
      </c>
      <c r="D9" s="847" t="s">
        <v>320</v>
      </c>
      <c r="E9" s="847" t="s">
        <v>320</v>
      </c>
      <c r="F9" s="847" t="s">
        <v>320</v>
      </c>
      <c r="G9" s="847" t="s">
        <v>320</v>
      </c>
      <c r="H9" s="847">
        <f>SUM(H10:H19)</f>
        <v>282</v>
      </c>
      <c r="I9" s="847" t="s">
        <v>320</v>
      </c>
      <c r="J9" s="847" t="s">
        <v>320</v>
      </c>
      <c r="K9" s="847">
        <f>SUM(K10:K19)</f>
        <v>234</v>
      </c>
      <c r="L9" s="847">
        <f>SUM(L10:L19)</f>
        <v>169</v>
      </c>
      <c r="M9" s="847">
        <f>SUM(M10:M19)</f>
        <v>184</v>
      </c>
    </row>
    <row r="10" spans="1:14" s="824" customFormat="1" ht="15" customHeight="1">
      <c r="A10" s="854"/>
      <c r="B10" s="855" t="s">
        <v>582</v>
      </c>
      <c r="C10" s="842" t="s">
        <v>458</v>
      </c>
      <c r="D10" s="842" t="s">
        <v>458</v>
      </c>
      <c r="E10" s="842" t="s">
        <v>458</v>
      </c>
      <c r="F10" s="842" t="s">
        <v>458</v>
      </c>
      <c r="G10" s="842" t="s">
        <v>458</v>
      </c>
      <c r="H10" s="842" t="s">
        <v>458</v>
      </c>
      <c r="I10" s="842" t="s">
        <v>458</v>
      </c>
      <c r="J10" s="842" t="s">
        <v>458</v>
      </c>
      <c r="K10" s="842" t="s">
        <v>458</v>
      </c>
      <c r="L10" s="842" t="s">
        <v>458</v>
      </c>
      <c r="M10" s="842" t="s">
        <v>458</v>
      </c>
    </row>
    <row r="11" spans="1:14" s="824" customFormat="1" ht="15" customHeight="1">
      <c r="A11" s="854"/>
      <c r="B11" s="855" t="s">
        <v>583</v>
      </c>
      <c r="C11" s="842" t="s">
        <v>458</v>
      </c>
      <c r="D11" s="842" t="s">
        <v>458</v>
      </c>
      <c r="E11" s="842" t="s">
        <v>458</v>
      </c>
      <c r="F11" s="842" t="s">
        <v>458</v>
      </c>
      <c r="G11" s="842" t="s">
        <v>458</v>
      </c>
      <c r="H11" s="842">
        <f>15+15+15+15</f>
        <v>60</v>
      </c>
      <c r="I11" s="856" t="s">
        <v>584</v>
      </c>
      <c r="J11" s="856" t="s">
        <v>585</v>
      </c>
      <c r="K11" s="842">
        <f>16+13+12+16</f>
        <v>57</v>
      </c>
      <c r="L11" s="842">
        <f>12+10+10+11</f>
        <v>43</v>
      </c>
      <c r="M11" s="842">
        <f>15+10+10+11</f>
        <v>46</v>
      </c>
    </row>
    <row r="12" spans="1:14" s="824" customFormat="1" ht="15" customHeight="1">
      <c r="A12" s="854"/>
      <c r="B12" s="857" t="s">
        <v>586</v>
      </c>
      <c r="C12" s="842" t="s">
        <v>458</v>
      </c>
      <c r="D12" s="842" t="s">
        <v>458</v>
      </c>
      <c r="E12" s="842" t="s">
        <v>458</v>
      </c>
      <c r="F12" s="842" t="s">
        <v>458</v>
      </c>
      <c r="G12" s="842" t="s">
        <v>458</v>
      </c>
      <c r="H12" s="842">
        <f>12+12+12+12</f>
        <v>48</v>
      </c>
      <c r="I12" s="856" t="s">
        <v>584</v>
      </c>
      <c r="J12" s="856" t="s">
        <v>585</v>
      </c>
      <c r="K12" s="842">
        <f>8+7+8+3</f>
        <v>26</v>
      </c>
      <c r="L12" s="842">
        <f>5+6+8+3</f>
        <v>22</v>
      </c>
      <c r="M12" s="842">
        <f>7+5+8+3</f>
        <v>23</v>
      </c>
    </row>
    <row r="13" spans="1:14" s="824" customFormat="1" ht="15" customHeight="1">
      <c r="A13" s="854"/>
      <c r="B13" s="857" t="s">
        <v>587</v>
      </c>
      <c r="C13" s="842" t="s">
        <v>458</v>
      </c>
      <c r="D13" s="842" t="s">
        <v>458</v>
      </c>
      <c r="E13" s="842" t="s">
        <v>458</v>
      </c>
      <c r="F13" s="842" t="s">
        <v>458</v>
      </c>
      <c r="G13" s="842" t="s">
        <v>458</v>
      </c>
      <c r="H13" s="842">
        <f>15+15+15+15</f>
        <v>60</v>
      </c>
      <c r="I13" s="856" t="s">
        <v>584</v>
      </c>
      <c r="J13" s="856" t="s">
        <v>588</v>
      </c>
      <c r="K13" s="842">
        <f>14+14+14+13</f>
        <v>55</v>
      </c>
      <c r="L13" s="842">
        <f>8+9+11+8</f>
        <v>36</v>
      </c>
      <c r="M13" s="842">
        <f>8+13+10+10</f>
        <v>41</v>
      </c>
      <c r="N13" s="858"/>
    </row>
    <row r="14" spans="1:14" s="824" customFormat="1" ht="15" customHeight="1">
      <c r="A14" s="854"/>
      <c r="B14" s="857" t="s">
        <v>589</v>
      </c>
      <c r="C14" s="842" t="s">
        <v>458</v>
      </c>
      <c r="D14" s="842" t="s">
        <v>458</v>
      </c>
      <c r="E14" s="842" t="s">
        <v>458</v>
      </c>
      <c r="F14" s="842" t="s">
        <v>458</v>
      </c>
      <c r="G14" s="842" t="s">
        <v>458</v>
      </c>
      <c r="H14" s="842" t="s">
        <v>458</v>
      </c>
      <c r="I14" s="856" t="s">
        <v>458</v>
      </c>
      <c r="J14" s="842" t="s">
        <v>458</v>
      </c>
      <c r="K14" s="842" t="s">
        <v>458</v>
      </c>
      <c r="L14" s="842" t="s">
        <v>458</v>
      </c>
      <c r="M14" s="842" t="s">
        <v>458</v>
      </c>
    </row>
    <row r="15" spans="1:14" s="824" customFormat="1" ht="15" customHeight="1">
      <c r="A15" s="854"/>
      <c r="B15" s="857" t="s">
        <v>590</v>
      </c>
      <c r="C15" s="842" t="s">
        <v>458</v>
      </c>
      <c r="D15" s="842" t="s">
        <v>458</v>
      </c>
      <c r="E15" s="842" t="s">
        <v>458</v>
      </c>
      <c r="F15" s="842" t="s">
        <v>458</v>
      </c>
      <c r="G15" s="842" t="s">
        <v>458</v>
      </c>
      <c r="H15" s="842">
        <f>15+15+15+15</f>
        <v>60</v>
      </c>
      <c r="I15" s="856" t="s">
        <v>584</v>
      </c>
      <c r="J15" s="856" t="s">
        <v>585</v>
      </c>
      <c r="K15" s="842">
        <f>17+16+14+14</f>
        <v>61</v>
      </c>
      <c r="L15" s="842">
        <f>15+14+9+7</f>
        <v>45</v>
      </c>
      <c r="M15" s="842">
        <f>13+11+10+9</f>
        <v>43</v>
      </c>
    </row>
    <row r="16" spans="1:14" s="824" customFormat="1" ht="15" customHeight="1">
      <c r="A16" s="854"/>
      <c r="B16" s="857" t="s">
        <v>591</v>
      </c>
      <c r="C16" s="842" t="s">
        <v>458</v>
      </c>
      <c r="D16" s="842" t="s">
        <v>458</v>
      </c>
      <c r="E16" s="842" t="s">
        <v>458</v>
      </c>
      <c r="F16" s="842" t="s">
        <v>458</v>
      </c>
      <c r="G16" s="842" t="s">
        <v>458</v>
      </c>
      <c r="H16" s="842" t="s">
        <v>458</v>
      </c>
      <c r="I16" s="856" t="s">
        <v>592</v>
      </c>
      <c r="J16" s="856" t="s">
        <v>592</v>
      </c>
      <c r="K16" s="842" t="s">
        <v>458</v>
      </c>
      <c r="L16" s="842" t="s">
        <v>458</v>
      </c>
      <c r="M16" s="842" t="s">
        <v>458</v>
      </c>
    </row>
    <row r="17" spans="1:14" s="824" customFormat="1" ht="15" customHeight="1">
      <c r="A17" s="854"/>
      <c r="B17" s="857" t="s">
        <v>593</v>
      </c>
      <c r="C17" s="842" t="s">
        <v>458</v>
      </c>
      <c r="D17" s="842" t="s">
        <v>458</v>
      </c>
      <c r="E17" s="842" t="s">
        <v>458</v>
      </c>
      <c r="F17" s="842" t="s">
        <v>458</v>
      </c>
      <c r="G17" s="842" t="s">
        <v>458</v>
      </c>
      <c r="H17" s="842" t="s">
        <v>458</v>
      </c>
      <c r="I17" s="856" t="s">
        <v>458</v>
      </c>
      <c r="J17" s="842" t="s">
        <v>458</v>
      </c>
      <c r="K17" s="842" t="s">
        <v>458</v>
      </c>
      <c r="L17" s="842" t="s">
        <v>458</v>
      </c>
      <c r="M17" s="842" t="s">
        <v>458</v>
      </c>
    </row>
    <row r="18" spans="1:14" s="824" customFormat="1" ht="15" customHeight="1">
      <c r="A18" s="854"/>
      <c r="B18" s="857" t="s">
        <v>594</v>
      </c>
      <c r="C18" s="842" t="s">
        <v>458</v>
      </c>
      <c r="D18" s="842" t="s">
        <v>458</v>
      </c>
      <c r="E18" s="842" t="s">
        <v>458</v>
      </c>
      <c r="F18" s="842" t="s">
        <v>458</v>
      </c>
      <c r="G18" s="842" t="s">
        <v>458</v>
      </c>
      <c r="H18" s="842">
        <f>12+12</f>
        <v>24</v>
      </c>
      <c r="I18" s="856" t="s">
        <v>584</v>
      </c>
      <c r="J18" s="856" t="s">
        <v>595</v>
      </c>
      <c r="K18" s="842">
        <f>6+8</f>
        <v>14</v>
      </c>
      <c r="L18" s="842">
        <f>5+4</f>
        <v>9</v>
      </c>
      <c r="M18" s="842">
        <f>5+6</f>
        <v>11</v>
      </c>
    </row>
    <row r="19" spans="1:14" s="824" customFormat="1" ht="15" customHeight="1">
      <c r="A19" s="854"/>
      <c r="B19" s="857" t="s">
        <v>596</v>
      </c>
      <c r="C19" s="842" t="s">
        <v>458</v>
      </c>
      <c r="D19" s="842" t="s">
        <v>458</v>
      </c>
      <c r="E19" s="842" t="s">
        <v>458</v>
      </c>
      <c r="F19" s="842" t="s">
        <v>458</v>
      </c>
      <c r="G19" s="842" t="s">
        <v>458</v>
      </c>
      <c r="H19" s="842">
        <f>15+15</f>
        <v>30</v>
      </c>
      <c r="I19" s="856" t="s">
        <v>597</v>
      </c>
      <c r="J19" s="856" t="s">
        <v>598</v>
      </c>
      <c r="K19" s="842">
        <f>6+15</f>
        <v>21</v>
      </c>
      <c r="L19" s="842">
        <f>3+11</f>
        <v>14</v>
      </c>
      <c r="M19" s="842">
        <f>5+15</f>
        <v>20</v>
      </c>
      <c r="N19" s="859"/>
    </row>
    <row r="20" spans="1:14" s="824" customFormat="1" ht="15" customHeight="1">
      <c r="A20" s="854"/>
      <c r="B20" s="860"/>
      <c r="C20" s="861" t="s">
        <v>599</v>
      </c>
      <c r="D20" s="862"/>
      <c r="E20" s="862"/>
      <c r="F20" s="862"/>
      <c r="G20" s="862"/>
      <c r="H20" s="862"/>
      <c r="I20" s="862"/>
      <c r="J20" s="862"/>
      <c r="K20" s="862"/>
      <c r="L20" s="862"/>
      <c r="M20" s="862"/>
    </row>
    <row r="21" spans="1:14" s="848" customFormat="1" ht="15" customHeight="1">
      <c r="A21" s="863" t="s">
        <v>600</v>
      </c>
      <c r="B21" s="864"/>
      <c r="C21" s="847">
        <v>80</v>
      </c>
      <c r="D21" s="847" t="s">
        <v>320</v>
      </c>
      <c r="E21" s="847">
        <f>SUM(E22:E26)</f>
        <v>47</v>
      </c>
      <c r="F21" s="847">
        <f>SUM(F22:F26)</f>
        <v>38</v>
      </c>
      <c r="G21" s="847">
        <f>SUM(G22:G26)</f>
        <v>38</v>
      </c>
      <c r="H21" s="847" t="s">
        <v>320</v>
      </c>
      <c r="I21" s="847" t="s">
        <v>320</v>
      </c>
      <c r="J21" s="847" t="s">
        <v>320</v>
      </c>
      <c r="K21" s="847" t="s">
        <v>320</v>
      </c>
      <c r="L21" s="847" t="s">
        <v>320</v>
      </c>
      <c r="M21" s="847" t="s">
        <v>320</v>
      </c>
    </row>
    <row r="22" spans="1:14" s="824" customFormat="1" ht="15" customHeight="1">
      <c r="A22" s="865"/>
      <c r="B22" s="857" t="s">
        <v>601</v>
      </c>
      <c r="C22" s="842">
        <v>15</v>
      </c>
      <c r="D22" s="856" t="s">
        <v>602</v>
      </c>
      <c r="E22" s="842">
        <v>8</v>
      </c>
      <c r="F22" s="842">
        <v>6</v>
      </c>
      <c r="G22" s="842">
        <v>6</v>
      </c>
      <c r="H22" s="842" t="s">
        <v>458</v>
      </c>
      <c r="I22" s="842" t="s">
        <v>458</v>
      </c>
      <c r="J22" s="842" t="s">
        <v>458</v>
      </c>
      <c r="K22" s="842" t="s">
        <v>458</v>
      </c>
      <c r="L22" s="842" t="s">
        <v>458</v>
      </c>
      <c r="M22" s="842" t="s">
        <v>458</v>
      </c>
    </row>
    <row r="23" spans="1:14" s="824" customFormat="1" ht="15" customHeight="1">
      <c r="A23" s="865"/>
      <c r="B23" s="857" t="s">
        <v>603</v>
      </c>
      <c r="C23" s="842">
        <v>10</v>
      </c>
      <c r="D23" s="856" t="s">
        <v>602</v>
      </c>
      <c r="E23" s="842">
        <v>10</v>
      </c>
      <c r="F23" s="842">
        <v>10</v>
      </c>
      <c r="G23" s="842">
        <v>10</v>
      </c>
      <c r="H23" s="842" t="s">
        <v>458</v>
      </c>
      <c r="I23" s="842" t="s">
        <v>458</v>
      </c>
      <c r="J23" s="842" t="s">
        <v>458</v>
      </c>
      <c r="K23" s="842" t="s">
        <v>458</v>
      </c>
      <c r="L23" s="842" t="s">
        <v>458</v>
      </c>
      <c r="M23" s="842" t="s">
        <v>458</v>
      </c>
    </row>
    <row r="24" spans="1:14" s="824" customFormat="1" ht="15" customHeight="1">
      <c r="A24" s="865"/>
      <c r="B24" s="857" t="s">
        <v>604</v>
      </c>
      <c r="C24" s="842">
        <v>20</v>
      </c>
      <c r="D24" s="856" t="s">
        <v>602</v>
      </c>
      <c r="E24" s="842">
        <v>5</v>
      </c>
      <c r="F24" s="842">
        <v>5</v>
      </c>
      <c r="G24" s="842">
        <v>5</v>
      </c>
      <c r="H24" s="842" t="s">
        <v>458</v>
      </c>
      <c r="I24" s="842" t="s">
        <v>458</v>
      </c>
      <c r="J24" s="842" t="s">
        <v>458</v>
      </c>
      <c r="K24" s="842" t="s">
        <v>458</v>
      </c>
      <c r="L24" s="842" t="s">
        <v>458</v>
      </c>
      <c r="M24" s="842" t="s">
        <v>458</v>
      </c>
    </row>
    <row r="25" spans="1:14" s="824" customFormat="1" ht="15" customHeight="1">
      <c r="A25" s="865"/>
      <c r="B25" s="857" t="s">
        <v>605</v>
      </c>
      <c r="C25" s="842">
        <v>15</v>
      </c>
      <c r="D25" s="856" t="s">
        <v>602</v>
      </c>
      <c r="E25" s="842">
        <v>12</v>
      </c>
      <c r="F25" s="842">
        <v>9</v>
      </c>
      <c r="G25" s="842">
        <v>9</v>
      </c>
      <c r="H25" s="842" t="s">
        <v>458</v>
      </c>
      <c r="I25" s="842" t="s">
        <v>458</v>
      </c>
      <c r="J25" s="842" t="s">
        <v>458</v>
      </c>
      <c r="K25" s="842" t="s">
        <v>458</v>
      </c>
      <c r="L25" s="842" t="s">
        <v>458</v>
      </c>
      <c r="M25" s="842" t="s">
        <v>458</v>
      </c>
    </row>
    <row r="26" spans="1:14" s="824" customFormat="1" ht="15" customHeight="1">
      <c r="A26" s="865"/>
      <c r="B26" s="857" t="s">
        <v>606</v>
      </c>
      <c r="C26" s="842">
        <v>20</v>
      </c>
      <c r="D26" s="856" t="s">
        <v>602</v>
      </c>
      <c r="E26" s="842">
        <v>12</v>
      </c>
      <c r="F26" s="842">
        <v>8</v>
      </c>
      <c r="G26" s="842">
        <v>8</v>
      </c>
      <c r="H26" s="842" t="s">
        <v>458</v>
      </c>
      <c r="I26" s="842" t="s">
        <v>458</v>
      </c>
      <c r="J26" s="842" t="s">
        <v>458</v>
      </c>
      <c r="K26" s="842" t="s">
        <v>458</v>
      </c>
      <c r="L26" s="842" t="s">
        <v>458</v>
      </c>
      <c r="M26" s="842" t="s">
        <v>458</v>
      </c>
    </row>
    <row r="27" spans="1:14" s="824" customFormat="1" ht="7.5" customHeight="1" thickBot="1">
      <c r="A27" s="826"/>
      <c r="B27" s="866"/>
      <c r="C27" s="826"/>
      <c r="D27" s="867"/>
      <c r="E27" s="826"/>
      <c r="F27" s="826"/>
      <c r="G27" s="826"/>
      <c r="H27" s="826"/>
      <c r="I27" s="826"/>
      <c r="J27" s="867"/>
      <c r="K27" s="826"/>
      <c r="L27" s="826"/>
      <c r="M27" s="826"/>
    </row>
    <row r="28" spans="1:14" ht="15" customHeight="1">
      <c r="A28" s="869" t="s">
        <v>607</v>
      </c>
      <c r="B28" s="870"/>
      <c r="C28" s="870"/>
      <c r="D28" s="870"/>
      <c r="E28" s="870"/>
      <c r="F28" s="870"/>
      <c r="G28" s="870"/>
      <c r="H28" s="870"/>
      <c r="I28" s="870"/>
      <c r="J28" s="870"/>
      <c r="K28" s="870"/>
      <c r="L28" s="870"/>
      <c r="M28" s="870"/>
    </row>
    <row r="29" spans="1:14" ht="13.5" customHeight="1">
      <c r="A29" s="871" t="s">
        <v>608</v>
      </c>
      <c r="B29" s="870"/>
      <c r="C29" s="870"/>
      <c r="D29" s="870"/>
      <c r="E29" s="870"/>
      <c r="F29" s="870"/>
      <c r="G29" s="870"/>
      <c r="H29" s="870"/>
      <c r="I29" s="870"/>
      <c r="J29" s="870"/>
      <c r="K29" s="870"/>
      <c r="L29" s="870"/>
      <c r="M29" s="870"/>
    </row>
    <row r="30" spans="1:14" ht="13.5" customHeight="1">
      <c r="A30" s="871" t="s">
        <v>609</v>
      </c>
    </row>
  </sheetData>
  <mergeCells count="10">
    <mergeCell ref="C8:M8"/>
    <mergeCell ref="A9:B9"/>
    <mergeCell ref="C20:M20"/>
    <mergeCell ref="A21:B21"/>
    <mergeCell ref="A3:B4"/>
    <mergeCell ref="C3:G3"/>
    <mergeCell ref="H3:M3"/>
    <mergeCell ref="A5:B5"/>
    <mergeCell ref="A6:B6"/>
    <mergeCell ref="A7:B7"/>
  </mergeCells>
  <phoneticPr fontId="9"/>
  <printOptions horizontalCentered="1"/>
  <pageMargins left="0.39370078740157483" right="0.39370078740157483" top="0.59055118110236227" bottom="0.39370078740157483" header="0.39370078740157483" footer="0.31496062992125984"/>
  <pageSetup paperSize="9" scale="9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6246C-F452-4556-B37A-67FD370B2D61}">
  <sheetPr>
    <tabColor rgb="FF92D050"/>
  </sheetPr>
  <dimension ref="A1:K18"/>
  <sheetViews>
    <sheetView showGridLines="0" view="pageBreakPreview" zoomScaleNormal="100" zoomScaleSheetLayoutView="100" workbookViewId="0">
      <selection activeCell="B22" sqref="B22"/>
    </sheetView>
  </sheetViews>
  <sheetFormatPr defaultColWidth="8" defaultRowHeight="12"/>
  <cols>
    <col min="1" max="1" width="23.125" style="885" customWidth="1"/>
    <col min="2" max="3" width="12.625" style="885" customWidth="1"/>
    <col min="4" max="5" width="12" style="885" customWidth="1"/>
    <col min="6" max="7" width="11.875" style="885" customWidth="1"/>
    <col min="8" max="9" width="9.875" style="885" customWidth="1"/>
    <col min="10" max="16384" width="8" style="885"/>
  </cols>
  <sheetData>
    <row r="1" spans="1:11" s="874" customFormat="1" ht="18.75" customHeight="1">
      <c r="A1" s="872" t="s">
        <v>610</v>
      </c>
      <c r="B1" s="872"/>
      <c r="C1" s="872"/>
      <c r="D1" s="872"/>
      <c r="E1" s="872"/>
      <c r="F1" s="872"/>
      <c r="G1" s="872"/>
      <c r="H1" s="873"/>
      <c r="I1" s="873"/>
    </row>
    <row r="2" spans="1:11" s="877" customFormat="1" ht="22.5" customHeight="1" thickBot="1">
      <c r="A2" s="875" t="s">
        <v>611</v>
      </c>
      <c r="B2" s="876"/>
      <c r="G2" s="878" t="s">
        <v>612</v>
      </c>
      <c r="H2" s="879"/>
      <c r="I2" s="878"/>
    </row>
    <row r="3" spans="1:11" ht="18.75" customHeight="1">
      <c r="A3" s="880"/>
      <c r="B3" s="881" t="s">
        <v>613</v>
      </c>
      <c r="C3" s="882"/>
      <c r="D3" s="883" t="s">
        <v>614</v>
      </c>
      <c r="E3" s="884"/>
      <c r="F3" s="881" t="s">
        <v>613</v>
      </c>
      <c r="G3" s="882"/>
      <c r="I3" s="886"/>
    </row>
    <row r="4" spans="1:11" s="877" customFormat="1" ht="30" customHeight="1">
      <c r="A4" s="887" t="s">
        <v>615</v>
      </c>
      <c r="B4" s="888"/>
      <c r="C4" s="889"/>
      <c r="D4" s="890"/>
      <c r="E4" s="891"/>
      <c r="F4" s="888"/>
      <c r="G4" s="889"/>
      <c r="I4" s="886"/>
    </row>
    <row r="5" spans="1:11" ht="18.75" customHeight="1">
      <c r="A5" s="892"/>
      <c r="B5" s="893" t="s">
        <v>616</v>
      </c>
      <c r="C5" s="894" t="s">
        <v>617</v>
      </c>
      <c r="D5" s="895"/>
      <c r="E5" s="896"/>
      <c r="F5" s="893" t="s">
        <v>616</v>
      </c>
      <c r="G5" s="894" t="s">
        <v>617</v>
      </c>
      <c r="I5" s="897"/>
    </row>
    <row r="6" spans="1:11" ht="27.75" customHeight="1">
      <c r="A6" s="898" t="s">
        <v>618</v>
      </c>
      <c r="B6" s="899">
        <v>385</v>
      </c>
      <c r="C6" s="900">
        <v>51428</v>
      </c>
      <c r="D6" s="901" t="s">
        <v>619</v>
      </c>
      <c r="E6" s="902"/>
      <c r="F6" s="903" t="s">
        <v>620</v>
      </c>
      <c r="G6" s="904" t="s">
        <v>621</v>
      </c>
      <c r="H6" s="905"/>
      <c r="I6" s="905"/>
      <c r="J6" s="906"/>
    </row>
    <row r="7" spans="1:11" ht="27.75" customHeight="1">
      <c r="A7" s="907" t="s">
        <v>622</v>
      </c>
      <c r="B7" s="908">
        <v>372</v>
      </c>
      <c r="C7" s="909">
        <v>51844</v>
      </c>
      <c r="D7" s="910" t="s">
        <v>623</v>
      </c>
      <c r="E7" s="911"/>
      <c r="F7" s="899">
        <v>7</v>
      </c>
      <c r="G7" s="900">
        <v>198</v>
      </c>
      <c r="H7" s="905"/>
      <c r="I7" s="905"/>
      <c r="J7" s="906"/>
    </row>
    <row r="8" spans="1:11" ht="27.75" customHeight="1">
      <c r="A8" s="912" t="s">
        <v>624</v>
      </c>
      <c r="B8" s="913">
        <v>366</v>
      </c>
      <c r="C8" s="914">
        <v>55506</v>
      </c>
      <c r="D8" s="901" t="s">
        <v>625</v>
      </c>
      <c r="E8" s="902"/>
      <c r="F8" s="899">
        <v>2</v>
      </c>
      <c r="G8" s="900">
        <v>29</v>
      </c>
      <c r="H8" s="905"/>
      <c r="I8" s="905"/>
      <c r="J8" s="906"/>
    </row>
    <row r="9" spans="1:11" s="918" customFormat="1" ht="27.75" customHeight="1">
      <c r="A9" s="915" t="s">
        <v>626</v>
      </c>
      <c r="B9" s="899">
        <v>1</v>
      </c>
      <c r="C9" s="900">
        <v>18</v>
      </c>
      <c r="D9" s="901" t="s">
        <v>627</v>
      </c>
      <c r="E9" s="902"/>
      <c r="F9" s="899">
        <v>6</v>
      </c>
      <c r="G9" s="900">
        <v>173</v>
      </c>
      <c r="H9" s="916"/>
      <c r="I9" s="916"/>
      <c r="J9" s="917"/>
      <c r="K9" s="917"/>
    </row>
    <row r="10" spans="1:11" s="918" customFormat="1" ht="27.75" customHeight="1">
      <c r="A10" s="915" t="s">
        <v>628</v>
      </c>
      <c r="B10" s="903" t="s">
        <v>621</v>
      </c>
      <c r="C10" s="904" t="s">
        <v>621</v>
      </c>
      <c r="D10" s="901" t="s">
        <v>629</v>
      </c>
      <c r="E10" s="902"/>
      <c r="F10" s="899">
        <v>21</v>
      </c>
      <c r="G10" s="900">
        <v>1897</v>
      </c>
      <c r="H10" s="916"/>
      <c r="I10" s="916"/>
      <c r="J10" s="917"/>
      <c r="K10" s="917"/>
    </row>
    <row r="11" spans="1:11" s="898" customFormat="1" ht="27.75" customHeight="1">
      <c r="A11" s="915" t="s">
        <v>5</v>
      </c>
      <c r="B11" s="899">
        <v>27</v>
      </c>
      <c r="C11" s="900">
        <v>4717</v>
      </c>
      <c r="D11" s="901" t="s">
        <v>630</v>
      </c>
      <c r="E11" s="902"/>
      <c r="F11" s="899">
        <v>23</v>
      </c>
      <c r="G11" s="900">
        <v>2772</v>
      </c>
      <c r="H11" s="919"/>
      <c r="I11" s="919"/>
      <c r="J11" s="905"/>
      <c r="K11" s="905"/>
    </row>
    <row r="12" spans="1:11" s="898" customFormat="1" ht="27.75" customHeight="1">
      <c r="A12" s="915" t="s">
        <v>6</v>
      </c>
      <c r="B12" s="899">
        <v>99</v>
      </c>
      <c r="C12" s="900">
        <v>15594</v>
      </c>
      <c r="D12" s="901" t="s">
        <v>631</v>
      </c>
      <c r="E12" s="902"/>
      <c r="F12" s="899">
        <v>9</v>
      </c>
      <c r="G12" s="900">
        <v>3767</v>
      </c>
      <c r="H12" s="919"/>
      <c r="I12" s="919"/>
      <c r="J12" s="905"/>
      <c r="K12" s="905"/>
    </row>
    <row r="13" spans="1:11" s="898" customFormat="1" ht="27.75" customHeight="1">
      <c r="A13" s="915" t="s">
        <v>632</v>
      </c>
      <c r="B13" s="899">
        <v>14</v>
      </c>
      <c r="C13" s="900">
        <v>1339</v>
      </c>
      <c r="D13" s="901" t="s">
        <v>633</v>
      </c>
      <c r="E13" s="902"/>
      <c r="F13" s="899">
        <v>13</v>
      </c>
      <c r="G13" s="900">
        <v>333</v>
      </c>
      <c r="H13" s="919"/>
      <c r="I13" s="919"/>
      <c r="J13" s="905"/>
      <c r="K13" s="905"/>
    </row>
    <row r="14" spans="1:11" s="898" customFormat="1" ht="27.75" customHeight="1">
      <c r="A14" s="915" t="s">
        <v>634</v>
      </c>
      <c r="B14" s="899">
        <v>9</v>
      </c>
      <c r="C14" s="900">
        <v>570</v>
      </c>
      <c r="D14" s="901" t="s">
        <v>635</v>
      </c>
      <c r="E14" s="902"/>
      <c r="F14" s="899">
        <v>40</v>
      </c>
      <c r="G14" s="900">
        <v>8421</v>
      </c>
      <c r="H14" s="919"/>
      <c r="I14" s="919"/>
      <c r="J14" s="905"/>
      <c r="K14" s="905"/>
    </row>
    <row r="15" spans="1:11" s="898" customFormat="1" ht="27.75" customHeight="1">
      <c r="A15" s="915" t="s">
        <v>636</v>
      </c>
      <c r="B15" s="899">
        <v>44</v>
      </c>
      <c r="C15" s="900">
        <v>3054</v>
      </c>
      <c r="D15" s="901" t="s">
        <v>637</v>
      </c>
      <c r="E15" s="902"/>
      <c r="F15" s="899">
        <v>1</v>
      </c>
      <c r="G15" s="900">
        <v>1</v>
      </c>
      <c r="H15" s="905"/>
      <c r="I15" s="905"/>
    </row>
    <row r="16" spans="1:11" s="898" customFormat="1" ht="27.75" customHeight="1">
      <c r="A16" s="915" t="s">
        <v>638</v>
      </c>
      <c r="B16" s="899">
        <v>29</v>
      </c>
      <c r="C16" s="900">
        <v>9226</v>
      </c>
      <c r="D16" s="920"/>
      <c r="E16" s="915"/>
      <c r="F16" s="899"/>
      <c r="G16" s="900"/>
      <c r="H16" s="919"/>
      <c r="I16" s="919"/>
    </row>
    <row r="17" spans="1:11" s="898" customFormat="1" ht="27.75" customHeight="1" thickBot="1">
      <c r="A17" s="921" t="s">
        <v>639</v>
      </c>
      <c r="B17" s="922">
        <v>21</v>
      </c>
      <c r="C17" s="923">
        <v>3397</v>
      </c>
      <c r="D17" s="924"/>
      <c r="E17" s="925"/>
      <c r="F17" s="922"/>
      <c r="G17" s="926"/>
      <c r="H17" s="919"/>
      <c r="I17" s="919"/>
      <c r="J17" s="905"/>
      <c r="K17" s="905"/>
    </row>
    <row r="18" spans="1:11">
      <c r="A18" s="898" t="s">
        <v>640</v>
      </c>
      <c r="B18" s="898"/>
      <c r="C18" s="898"/>
      <c r="D18" s="919"/>
      <c r="E18" s="919"/>
      <c r="F18" s="919"/>
      <c r="G18" s="919"/>
    </row>
  </sheetData>
  <mergeCells count="14">
    <mergeCell ref="D14:E14"/>
    <mergeCell ref="D15:E15"/>
    <mergeCell ref="D8:E8"/>
    <mergeCell ref="D9:E9"/>
    <mergeCell ref="D10:E10"/>
    <mergeCell ref="D11:E11"/>
    <mergeCell ref="D12:E12"/>
    <mergeCell ref="D13:E13"/>
    <mergeCell ref="A1:G1"/>
    <mergeCell ref="B3:C4"/>
    <mergeCell ref="D3:E5"/>
    <mergeCell ref="F3:G4"/>
    <mergeCell ref="D6:E6"/>
    <mergeCell ref="D7:E7"/>
  </mergeCells>
  <phoneticPr fontId="9"/>
  <printOptions horizontalCentered="1"/>
  <pageMargins left="0.39370078740157483" right="0.39370078740157483" top="0.59055118110236227" bottom="0.39370078740157483" header="0.19685039370078741" footer="0.31496062992125984"/>
  <pageSetup paperSize="9" scale="9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FF9E-5425-4BE0-9142-DAEDEB09AE82}">
  <sheetPr>
    <tabColor rgb="FF92D050"/>
  </sheetPr>
  <dimension ref="A1:XEX85"/>
  <sheetViews>
    <sheetView showGridLines="0" view="pageBreakPreview" topLeftCell="A25" zoomScaleNormal="100" zoomScaleSheetLayoutView="100" workbookViewId="0">
      <selection activeCell="K16" sqref="K16"/>
    </sheetView>
  </sheetViews>
  <sheetFormatPr defaultColWidth="8" defaultRowHeight="12"/>
  <cols>
    <col min="1" max="1" width="15" style="1000" customWidth="1"/>
    <col min="2" max="9" width="10.5" style="1000" customWidth="1"/>
    <col min="10" max="10" width="2.625" style="1000" customWidth="1"/>
    <col min="11" max="16384" width="8" style="1000"/>
  </cols>
  <sheetData>
    <row r="1" spans="1:9" s="928" customFormat="1" ht="17.25">
      <c r="A1" s="927" t="s">
        <v>641</v>
      </c>
      <c r="B1" s="927"/>
      <c r="C1" s="927"/>
      <c r="D1" s="927"/>
      <c r="E1" s="927"/>
      <c r="F1" s="927"/>
      <c r="G1" s="927"/>
      <c r="H1" s="927"/>
      <c r="I1" s="927"/>
    </row>
    <row r="2" spans="1:9" s="932" customFormat="1" ht="22.5" customHeight="1" thickBot="1">
      <c r="A2" s="929" t="s">
        <v>642</v>
      </c>
      <c r="B2" s="930"/>
      <c r="C2" s="930"/>
      <c r="D2" s="929"/>
      <c r="E2" s="929"/>
      <c r="F2" s="929"/>
      <c r="G2" s="930"/>
      <c r="H2" s="931" t="s">
        <v>643</v>
      </c>
    </row>
    <row r="3" spans="1:9" s="932" customFormat="1" ht="22.5" customHeight="1">
      <c r="A3" s="933" t="s">
        <v>615</v>
      </c>
      <c r="B3" s="934" t="s">
        <v>644</v>
      </c>
      <c r="C3" s="935"/>
      <c r="D3" s="936" t="s">
        <v>645</v>
      </c>
      <c r="E3" s="937"/>
      <c r="F3" s="937"/>
      <c r="G3" s="937"/>
      <c r="H3" s="937"/>
      <c r="I3" s="938"/>
    </row>
    <row r="4" spans="1:9" s="932" customFormat="1" ht="22.5" customHeight="1">
      <c r="A4" s="939"/>
      <c r="B4" s="940"/>
      <c r="C4" s="941"/>
      <c r="D4" s="942" t="s">
        <v>61</v>
      </c>
      <c r="E4" s="943"/>
      <c r="F4" s="942" t="s">
        <v>646</v>
      </c>
      <c r="G4" s="944"/>
      <c r="H4" s="945" t="s">
        <v>647</v>
      </c>
    </row>
    <row r="5" spans="1:9" s="932" customFormat="1" ht="22.5" customHeight="1">
      <c r="A5" s="946"/>
      <c r="B5" s="947" t="s">
        <v>648</v>
      </c>
      <c r="C5" s="948" t="s">
        <v>649</v>
      </c>
      <c r="D5" s="949" t="s">
        <v>650</v>
      </c>
      <c r="E5" s="950" t="s">
        <v>651</v>
      </c>
      <c r="F5" s="951" t="s">
        <v>650</v>
      </c>
      <c r="G5" s="952" t="s">
        <v>651</v>
      </c>
      <c r="H5" s="953"/>
    </row>
    <row r="6" spans="1:9" s="932" customFormat="1" ht="18.75" customHeight="1">
      <c r="A6" s="954" t="s">
        <v>652</v>
      </c>
      <c r="B6" s="955">
        <v>3</v>
      </c>
      <c r="C6" s="956">
        <v>544</v>
      </c>
      <c r="D6" s="955" t="s">
        <v>320</v>
      </c>
      <c r="E6" s="956" t="s">
        <v>320</v>
      </c>
      <c r="F6" s="955" t="s">
        <v>320</v>
      </c>
      <c r="G6" s="956" t="s">
        <v>320</v>
      </c>
      <c r="H6" s="956" t="s">
        <v>320</v>
      </c>
    </row>
    <row r="7" spans="1:9" s="932" customFormat="1" ht="18.75" customHeight="1">
      <c r="A7" s="954" t="s">
        <v>653</v>
      </c>
      <c r="B7" s="931">
        <v>1</v>
      </c>
      <c r="C7" s="931">
        <v>1</v>
      </c>
      <c r="D7" s="931" t="s">
        <v>458</v>
      </c>
      <c r="E7" s="931" t="s">
        <v>458</v>
      </c>
      <c r="F7" s="931" t="s">
        <v>458</v>
      </c>
      <c r="G7" s="931" t="s">
        <v>458</v>
      </c>
      <c r="H7" s="931" t="s">
        <v>458</v>
      </c>
    </row>
    <row r="8" spans="1:9" s="932" customFormat="1" ht="18.75" customHeight="1">
      <c r="A8" s="954" t="s">
        <v>654</v>
      </c>
      <c r="B8" s="931">
        <v>3</v>
      </c>
      <c r="C8" s="931">
        <v>25</v>
      </c>
      <c r="D8" s="931" t="s">
        <v>458</v>
      </c>
      <c r="E8" s="931" t="s">
        <v>458</v>
      </c>
      <c r="F8" s="931" t="s">
        <v>458</v>
      </c>
      <c r="G8" s="931" t="s">
        <v>458</v>
      </c>
      <c r="H8" s="931" t="s">
        <v>458</v>
      </c>
    </row>
    <row r="9" spans="1:9" s="932" customFormat="1" ht="18.75" customHeight="1">
      <c r="A9" s="954" t="s">
        <v>655</v>
      </c>
      <c r="B9" s="931" t="s">
        <v>458</v>
      </c>
      <c r="C9" s="931" t="s">
        <v>458</v>
      </c>
      <c r="D9" s="931" t="s">
        <v>458</v>
      </c>
      <c r="E9" s="931" t="s">
        <v>458</v>
      </c>
      <c r="F9" s="931" t="s">
        <v>458</v>
      </c>
      <c r="G9" s="931" t="s">
        <v>458</v>
      </c>
      <c r="H9" s="931" t="s">
        <v>458</v>
      </c>
    </row>
    <row r="10" spans="1:9" s="959" customFormat="1" ht="18.75" customHeight="1">
      <c r="A10" s="957" t="s">
        <v>656</v>
      </c>
      <c r="B10" s="958">
        <v>1</v>
      </c>
      <c r="C10" s="958">
        <v>1</v>
      </c>
      <c r="D10" s="958" t="s">
        <v>458</v>
      </c>
      <c r="E10" s="958" t="s">
        <v>458</v>
      </c>
      <c r="F10" s="958" t="s">
        <v>458</v>
      </c>
      <c r="G10" s="958" t="s">
        <v>458</v>
      </c>
      <c r="H10" s="958" t="s">
        <v>458</v>
      </c>
    </row>
    <row r="11" spans="1:9" s="932" customFormat="1" ht="3.75" customHeight="1" thickBot="1">
      <c r="A11" s="960"/>
      <c r="B11" s="961"/>
      <c r="C11" s="962"/>
      <c r="D11" s="962"/>
      <c r="E11" s="962"/>
      <c r="F11" s="931"/>
      <c r="G11" s="963"/>
      <c r="H11" s="964"/>
    </row>
    <row r="12" spans="1:9" s="932" customFormat="1" ht="30" customHeight="1" thickTop="1">
      <c r="A12" s="965" t="s">
        <v>615</v>
      </c>
      <c r="B12" s="966" t="s">
        <v>645</v>
      </c>
      <c r="C12" s="967"/>
      <c r="D12" s="967"/>
      <c r="E12" s="967"/>
      <c r="F12" s="967"/>
      <c r="G12" s="967"/>
      <c r="H12" s="968"/>
      <c r="I12" s="969" t="s">
        <v>657</v>
      </c>
    </row>
    <row r="13" spans="1:9" s="932" customFormat="1" ht="30" customHeight="1">
      <c r="A13" s="939"/>
      <c r="B13" s="970" t="s">
        <v>658</v>
      </c>
      <c r="C13" s="971"/>
      <c r="D13" s="970" t="s">
        <v>659</v>
      </c>
      <c r="E13" s="971"/>
      <c r="F13" s="970" t="s">
        <v>660</v>
      </c>
      <c r="G13" s="972"/>
      <c r="H13" s="971"/>
      <c r="I13" s="973"/>
    </row>
    <row r="14" spans="1:9" s="932" customFormat="1" ht="30" customHeight="1">
      <c r="A14" s="946"/>
      <c r="B14" s="949" t="s">
        <v>650</v>
      </c>
      <c r="C14" s="950" t="s">
        <v>651</v>
      </c>
      <c r="D14" s="949" t="s">
        <v>650</v>
      </c>
      <c r="E14" s="950" t="s">
        <v>651</v>
      </c>
      <c r="F14" s="949" t="s">
        <v>650</v>
      </c>
      <c r="G14" s="950" t="s">
        <v>651</v>
      </c>
      <c r="H14" s="952" t="s">
        <v>647</v>
      </c>
      <c r="I14" s="949" t="s">
        <v>650</v>
      </c>
    </row>
    <row r="15" spans="1:9" s="932" customFormat="1" ht="18.75" customHeight="1">
      <c r="A15" s="954" t="s">
        <v>652</v>
      </c>
      <c r="B15" s="961" t="s">
        <v>458</v>
      </c>
      <c r="C15" s="931" t="s">
        <v>458</v>
      </c>
      <c r="D15" s="931" t="s">
        <v>458</v>
      </c>
      <c r="E15" s="931" t="s">
        <v>458</v>
      </c>
      <c r="F15" s="931" t="s">
        <v>458</v>
      </c>
      <c r="G15" s="931" t="s">
        <v>458</v>
      </c>
      <c r="H15" s="931" t="s">
        <v>458</v>
      </c>
      <c r="I15" s="931">
        <v>3</v>
      </c>
    </row>
    <row r="16" spans="1:9" s="932" customFormat="1" ht="18.75" customHeight="1">
      <c r="A16" s="954" t="s">
        <v>653</v>
      </c>
      <c r="B16" s="961" t="s">
        <v>458</v>
      </c>
      <c r="C16" s="931" t="s">
        <v>458</v>
      </c>
      <c r="D16" s="931" t="s">
        <v>458</v>
      </c>
      <c r="E16" s="931" t="s">
        <v>458</v>
      </c>
      <c r="F16" s="931" t="s">
        <v>458</v>
      </c>
      <c r="G16" s="931" t="s">
        <v>458</v>
      </c>
      <c r="H16" s="931" t="s">
        <v>458</v>
      </c>
      <c r="I16" s="931">
        <v>1</v>
      </c>
    </row>
    <row r="17" spans="1:1018 1025:2042 2049:3066 3073:4090 4097:5114 5121:6138 6145:7162 7169:8186 8193:9210 9217:10234 10241:11258 11265:12282 12289:13306 13313:14330 14337:15354 15361:16378" s="932" customFormat="1" ht="18.75" customHeight="1">
      <c r="A17" s="954" t="s">
        <v>654</v>
      </c>
      <c r="B17" s="961" t="s">
        <v>458</v>
      </c>
      <c r="C17" s="931" t="s">
        <v>458</v>
      </c>
      <c r="D17" s="931" t="s">
        <v>458</v>
      </c>
      <c r="E17" s="931" t="s">
        <v>458</v>
      </c>
      <c r="F17" s="931" t="s">
        <v>458</v>
      </c>
      <c r="G17" s="931" t="s">
        <v>458</v>
      </c>
      <c r="H17" s="931" t="s">
        <v>458</v>
      </c>
      <c r="I17" s="931">
        <v>3</v>
      </c>
    </row>
    <row r="18" spans="1:1018 1025:2042 2049:3066 3073:4090 4097:5114 5121:6138 6145:7162 7169:8186 8193:9210 9217:10234 10241:11258 11265:12282 12289:13306 13313:14330 14337:15354 15361:16378" s="932" customFormat="1" ht="18.75" customHeight="1">
      <c r="A18" s="954" t="s">
        <v>655</v>
      </c>
      <c r="B18" s="961" t="s">
        <v>458</v>
      </c>
      <c r="C18" s="931" t="s">
        <v>458</v>
      </c>
      <c r="D18" s="931" t="s">
        <v>458</v>
      </c>
      <c r="E18" s="931" t="s">
        <v>458</v>
      </c>
      <c r="F18" s="931" t="s">
        <v>458</v>
      </c>
      <c r="G18" s="931" t="s">
        <v>458</v>
      </c>
      <c r="H18" s="931" t="s">
        <v>458</v>
      </c>
      <c r="I18" s="931" t="s">
        <v>458</v>
      </c>
    </row>
    <row r="19" spans="1:1018 1025:2042 2049:3066 3073:4090 4097:5114 5121:6138 6145:7162 7169:8186 8193:9210 9217:10234 10241:11258 11265:12282 12289:13306 13313:14330 14337:15354 15361:16378" s="959" customFormat="1" ht="18.75" customHeight="1">
      <c r="A19" s="957" t="s">
        <v>656</v>
      </c>
      <c r="B19" s="974" t="s">
        <v>458</v>
      </c>
      <c r="C19" s="958" t="s">
        <v>458</v>
      </c>
      <c r="D19" s="958" t="s">
        <v>458</v>
      </c>
      <c r="E19" s="958" t="s">
        <v>458</v>
      </c>
      <c r="F19" s="958" t="s">
        <v>458</v>
      </c>
      <c r="G19" s="958" t="s">
        <v>458</v>
      </c>
      <c r="H19" s="958" t="s">
        <v>458</v>
      </c>
      <c r="I19" s="958">
        <v>1</v>
      </c>
    </row>
    <row r="20" spans="1:1018 1025:2042 2049:3066 3073:4090 4097:5114 5121:6138 6145:7162 7169:8186 8193:9210 9217:10234 10241:11258 11265:12282 12289:13306 13313:14330 14337:15354 15361:16378" s="932" customFormat="1" ht="3.75" customHeight="1" thickBot="1">
      <c r="A20" s="975"/>
      <c r="B20" s="976"/>
      <c r="C20" s="964"/>
      <c r="D20" s="964"/>
      <c r="E20" s="964"/>
      <c r="F20" s="964"/>
      <c r="G20" s="964"/>
      <c r="H20" s="964"/>
      <c r="I20" s="964"/>
    </row>
    <row r="21" spans="1:1018 1025:2042 2049:3066 3073:4090 4097:5114 5121:6138 6145:7162 7169:8186 8193:9210 9217:10234 10241:11258 11265:12282 12289:13306 13313:14330 14337:15354 15361:16378" s="977" customFormat="1" ht="15" customHeight="1">
      <c r="A21" s="977" t="s">
        <v>661</v>
      </c>
    </row>
    <row r="22" spans="1:1018 1025:2042 2049:3066 3073:4090 4097:5114 5121:6138 6145:7162 7169:8186 8193:9210 9217:10234 10241:11258 11265:12282 12289:13306 13313:14330 14337:15354 15361:16378" s="977" customFormat="1" ht="13.5" customHeight="1">
      <c r="A22" s="978" t="s">
        <v>662</v>
      </c>
      <c r="I22" s="979"/>
      <c r="Q22" s="979"/>
      <c r="Y22" s="979"/>
      <c r="AG22" s="979"/>
      <c r="AO22" s="979"/>
      <c r="AW22" s="979"/>
      <c r="BE22" s="979"/>
      <c r="BM22" s="979"/>
      <c r="BU22" s="979"/>
      <c r="CC22" s="979"/>
      <c r="CK22" s="979"/>
      <c r="CS22" s="979"/>
      <c r="DA22" s="979"/>
      <c r="DI22" s="979"/>
      <c r="DQ22" s="979"/>
      <c r="DY22" s="979"/>
      <c r="EG22" s="979"/>
      <c r="EO22" s="979"/>
      <c r="EW22" s="979"/>
      <c r="FE22" s="979"/>
      <c r="FM22" s="979"/>
      <c r="FU22" s="979"/>
      <c r="GC22" s="979"/>
      <c r="GK22" s="979"/>
      <c r="GS22" s="979"/>
      <c r="HA22" s="979"/>
      <c r="HI22" s="979"/>
      <c r="HQ22" s="979"/>
      <c r="HY22" s="979"/>
      <c r="IG22" s="979"/>
      <c r="IO22" s="979"/>
      <c r="IW22" s="979"/>
      <c r="JE22" s="979"/>
      <c r="JM22" s="979"/>
      <c r="JU22" s="979"/>
      <c r="KC22" s="979"/>
      <c r="KK22" s="979"/>
      <c r="KS22" s="979"/>
      <c r="LA22" s="979"/>
      <c r="LI22" s="979"/>
      <c r="LQ22" s="979"/>
      <c r="LY22" s="979"/>
      <c r="MG22" s="979"/>
      <c r="MO22" s="979"/>
      <c r="MW22" s="979"/>
      <c r="NE22" s="979"/>
      <c r="NM22" s="979"/>
      <c r="NU22" s="979"/>
      <c r="OC22" s="979"/>
      <c r="OK22" s="979"/>
      <c r="OS22" s="979"/>
      <c r="PA22" s="979"/>
      <c r="PI22" s="979"/>
      <c r="PQ22" s="979"/>
      <c r="PY22" s="979"/>
      <c r="QG22" s="979"/>
      <c r="QO22" s="979"/>
      <c r="QW22" s="979"/>
      <c r="RE22" s="979"/>
      <c r="RM22" s="979"/>
      <c r="RU22" s="979"/>
      <c r="SC22" s="979"/>
      <c r="SK22" s="979"/>
      <c r="SS22" s="979"/>
      <c r="TA22" s="979"/>
      <c r="TI22" s="979"/>
      <c r="TQ22" s="979"/>
      <c r="TY22" s="979"/>
      <c r="UG22" s="979"/>
      <c r="UO22" s="979"/>
      <c r="UW22" s="979"/>
      <c r="VE22" s="979"/>
      <c r="VM22" s="979"/>
      <c r="VU22" s="979"/>
      <c r="WC22" s="979"/>
      <c r="WK22" s="979"/>
      <c r="WS22" s="979"/>
      <c r="XA22" s="979"/>
      <c r="XI22" s="979"/>
      <c r="XQ22" s="979"/>
      <c r="XY22" s="979"/>
      <c r="YG22" s="979"/>
      <c r="YO22" s="979"/>
      <c r="YW22" s="979"/>
      <c r="ZE22" s="979"/>
      <c r="ZM22" s="979"/>
      <c r="ZU22" s="979"/>
      <c r="AAC22" s="979"/>
      <c r="AAK22" s="979"/>
      <c r="AAS22" s="979"/>
      <c r="ABA22" s="979"/>
      <c r="ABI22" s="979"/>
      <c r="ABQ22" s="979"/>
      <c r="ABY22" s="979"/>
      <c r="ACG22" s="979"/>
      <c r="ACO22" s="979"/>
      <c r="ACW22" s="979"/>
      <c r="ADE22" s="979"/>
      <c r="ADM22" s="979"/>
      <c r="ADU22" s="979"/>
      <c r="AEC22" s="979"/>
      <c r="AEK22" s="979"/>
      <c r="AES22" s="979"/>
      <c r="AFA22" s="979"/>
      <c r="AFI22" s="979"/>
      <c r="AFQ22" s="979"/>
      <c r="AFY22" s="979"/>
      <c r="AGG22" s="979"/>
      <c r="AGO22" s="979"/>
      <c r="AGW22" s="979"/>
      <c r="AHE22" s="979"/>
      <c r="AHM22" s="979"/>
      <c r="AHU22" s="979"/>
      <c r="AIC22" s="979"/>
      <c r="AIK22" s="979"/>
      <c r="AIS22" s="979"/>
      <c r="AJA22" s="979"/>
      <c r="AJI22" s="979"/>
      <c r="AJQ22" s="979"/>
      <c r="AJY22" s="979"/>
      <c r="AKG22" s="979"/>
      <c r="AKO22" s="979"/>
      <c r="AKW22" s="979"/>
      <c r="ALE22" s="979"/>
      <c r="ALM22" s="979"/>
      <c r="ALU22" s="979"/>
      <c r="AMC22" s="979"/>
      <c r="AMK22" s="979"/>
      <c r="AMS22" s="979"/>
      <c r="ANA22" s="979"/>
      <c r="ANI22" s="979"/>
      <c r="ANQ22" s="979"/>
      <c r="ANY22" s="979"/>
      <c r="AOG22" s="979"/>
      <c r="AOO22" s="979"/>
      <c r="AOW22" s="979"/>
      <c r="APE22" s="979"/>
      <c r="APM22" s="979"/>
      <c r="APU22" s="979"/>
      <c r="AQC22" s="979"/>
      <c r="AQK22" s="979"/>
      <c r="AQS22" s="979"/>
      <c r="ARA22" s="979"/>
      <c r="ARI22" s="979"/>
      <c r="ARQ22" s="979"/>
      <c r="ARY22" s="979"/>
      <c r="ASG22" s="979"/>
      <c r="ASO22" s="979"/>
      <c r="ASW22" s="979"/>
      <c r="ATE22" s="979"/>
      <c r="ATM22" s="979"/>
      <c r="ATU22" s="979"/>
      <c r="AUC22" s="979"/>
      <c r="AUK22" s="979"/>
      <c r="AUS22" s="979"/>
      <c r="AVA22" s="979"/>
      <c r="AVI22" s="979"/>
      <c r="AVQ22" s="979"/>
      <c r="AVY22" s="979"/>
      <c r="AWG22" s="979"/>
      <c r="AWO22" s="979"/>
      <c r="AWW22" s="979"/>
      <c r="AXE22" s="979"/>
      <c r="AXM22" s="979"/>
      <c r="AXU22" s="979"/>
      <c r="AYC22" s="979"/>
      <c r="AYK22" s="979"/>
      <c r="AYS22" s="979"/>
      <c r="AZA22" s="979"/>
      <c r="AZI22" s="979"/>
      <c r="AZQ22" s="979"/>
      <c r="AZY22" s="979"/>
      <c r="BAG22" s="979"/>
      <c r="BAO22" s="979"/>
      <c r="BAW22" s="979"/>
      <c r="BBE22" s="979"/>
      <c r="BBM22" s="979"/>
      <c r="BBU22" s="979"/>
      <c r="BCC22" s="979"/>
      <c r="BCK22" s="979"/>
      <c r="BCS22" s="979"/>
      <c r="BDA22" s="979"/>
      <c r="BDI22" s="979"/>
      <c r="BDQ22" s="979"/>
      <c r="BDY22" s="979"/>
      <c r="BEG22" s="979"/>
      <c r="BEO22" s="979"/>
      <c r="BEW22" s="979"/>
      <c r="BFE22" s="979"/>
      <c r="BFM22" s="979"/>
      <c r="BFU22" s="979"/>
      <c r="BGC22" s="979"/>
      <c r="BGK22" s="979"/>
      <c r="BGS22" s="979"/>
      <c r="BHA22" s="979"/>
      <c r="BHI22" s="979"/>
      <c r="BHQ22" s="979"/>
      <c r="BHY22" s="979"/>
      <c r="BIG22" s="979"/>
      <c r="BIO22" s="979"/>
      <c r="BIW22" s="979"/>
      <c r="BJE22" s="979"/>
      <c r="BJM22" s="979"/>
      <c r="BJU22" s="979"/>
      <c r="BKC22" s="979"/>
      <c r="BKK22" s="979"/>
      <c r="BKS22" s="979"/>
      <c r="BLA22" s="979"/>
      <c r="BLI22" s="979"/>
      <c r="BLQ22" s="979"/>
      <c r="BLY22" s="979"/>
      <c r="BMG22" s="979"/>
      <c r="BMO22" s="979"/>
      <c r="BMW22" s="979"/>
      <c r="BNE22" s="979"/>
      <c r="BNM22" s="979"/>
      <c r="BNU22" s="979"/>
      <c r="BOC22" s="979"/>
      <c r="BOK22" s="979"/>
      <c r="BOS22" s="979"/>
      <c r="BPA22" s="979"/>
      <c r="BPI22" s="979"/>
      <c r="BPQ22" s="979"/>
      <c r="BPY22" s="979"/>
      <c r="BQG22" s="979"/>
      <c r="BQO22" s="979"/>
      <c r="BQW22" s="979"/>
      <c r="BRE22" s="979"/>
      <c r="BRM22" s="979"/>
      <c r="BRU22" s="979"/>
      <c r="BSC22" s="979"/>
      <c r="BSK22" s="979"/>
      <c r="BSS22" s="979"/>
      <c r="BTA22" s="979"/>
      <c r="BTI22" s="979"/>
      <c r="BTQ22" s="979"/>
      <c r="BTY22" s="979"/>
      <c r="BUG22" s="979"/>
      <c r="BUO22" s="979"/>
      <c r="BUW22" s="979"/>
      <c r="BVE22" s="979"/>
      <c r="BVM22" s="979"/>
      <c r="BVU22" s="979"/>
      <c r="BWC22" s="979"/>
      <c r="BWK22" s="979"/>
      <c r="BWS22" s="979"/>
      <c r="BXA22" s="979"/>
      <c r="BXI22" s="979"/>
      <c r="BXQ22" s="979"/>
      <c r="BXY22" s="979"/>
      <c r="BYG22" s="979"/>
      <c r="BYO22" s="979"/>
      <c r="BYW22" s="979"/>
      <c r="BZE22" s="979"/>
      <c r="BZM22" s="979"/>
      <c r="BZU22" s="979"/>
      <c r="CAC22" s="979"/>
      <c r="CAK22" s="979"/>
      <c r="CAS22" s="979"/>
      <c r="CBA22" s="979"/>
      <c r="CBI22" s="979"/>
      <c r="CBQ22" s="979"/>
      <c r="CBY22" s="979"/>
      <c r="CCG22" s="979"/>
      <c r="CCO22" s="979"/>
      <c r="CCW22" s="979"/>
      <c r="CDE22" s="979"/>
      <c r="CDM22" s="979"/>
      <c r="CDU22" s="979"/>
      <c r="CEC22" s="979"/>
      <c r="CEK22" s="979"/>
      <c r="CES22" s="979"/>
      <c r="CFA22" s="979"/>
      <c r="CFI22" s="979"/>
      <c r="CFQ22" s="979"/>
      <c r="CFY22" s="979"/>
      <c r="CGG22" s="979"/>
      <c r="CGO22" s="979"/>
      <c r="CGW22" s="979"/>
      <c r="CHE22" s="979"/>
      <c r="CHM22" s="979"/>
      <c r="CHU22" s="979"/>
      <c r="CIC22" s="979"/>
      <c r="CIK22" s="979"/>
      <c r="CIS22" s="979"/>
      <c r="CJA22" s="979"/>
      <c r="CJI22" s="979"/>
      <c r="CJQ22" s="979"/>
      <c r="CJY22" s="979"/>
      <c r="CKG22" s="979"/>
      <c r="CKO22" s="979"/>
      <c r="CKW22" s="979"/>
      <c r="CLE22" s="979"/>
      <c r="CLM22" s="979"/>
      <c r="CLU22" s="979"/>
      <c r="CMC22" s="979"/>
      <c r="CMK22" s="979"/>
      <c r="CMS22" s="979"/>
      <c r="CNA22" s="979"/>
      <c r="CNI22" s="979"/>
      <c r="CNQ22" s="979"/>
      <c r="CNY22" s="979"/>
      <c r="COG22" s="979"/>
      <c r="COO22" s="979"/>
      <c r="COW22" s="979"/>
      <c r="CPE22" s="979"/>
      <c r="CPM22" s="979"/>
      <c r="CPU22" s="979"/>
      <c r="CQC22" s="979"/>
      <c r="CQK22" s="979"/>
      <c r="CQS22" s="979"/>
      <c r="CRA22" s="979"/>
      <c r="CRI22" s="979"/>
      <c r="CRQ22" s="979"/>
      <c r="CRY22" s="979"/>
      <c r="CSG22" s="979"/>
      <c r="CSO22" s="979"/>
      <c r="CSW22" s="979"/>
      <c r="CTE22" s="979"/>
      <c r="CTM22" s="979"/>
      <c r="CTU22" s="979"/>
      <c r="CUC22" s="979"/>
      <c r="CUK22" s="979"/>
      <c r="CUS22" s="979"/>
      <c r="CVA22" s="979"/>
      <c r="CVI22" s="979"/>
      <c r="CVQ22" s="979"/>
      <c r="CVY22" s="979"/>
      <c r="CWG22" s="979"/>
      <c r="CWO22" s="979"/>
      <c r="CWW22" s="979"/>
      <c r="CXE22" s="979"/>
      <c r="CXM22" s="979"/>
      <c r="CXU22" s="979"/>
      <c r="CYC22" s="979"/>
      <c r="CYK22" s="979"/>
      <c r="CYS22" s="979"/>
      <c r="CZA22" s="979"/>
      <c r="CZI22" s="979"/>
      <c r="CZQ22" s="979"/>
      <c r="CZY22" s="979"/>
      <c r="DAG22" s="979"/>
      <c r="DAO22" s="979"/>
      <c r="DAW22" s="979"/>
      <c r="DBE22" s="979"/>
      <c r="DBM22" s="979"/>
      <c r="DBU22" s="979"/>
      <c r="DCC22" s="979"/>
      <c r="DCK22" s="979"/>
      <c r="DCS22" s="979"/>
      <c r="DDA22" s="979"/>
      <c r="DDI22" s="979"/>
      <c r="DDQ22" s="979"/>
      <c r="DDY22" s="979"/>
      <c r="DEG22" s="979"/>
      <c r="DEO22" s="979"/>
      <c r="DEW22" s="979"/>
      <c r="DFE22" s="979"/>
      <c r="DFM22" s="979"/>
      <c r="DFU22" s="979"/>
      <c r="DGC22" s="979"/>
      <c r="DGK22" s="979"/>
      <c r="DGS22" s="979"/>
      <c r="DHA22" s="979"/>
      <c r="DHI22" s="979"/>
      <c r="DHQ22" s="979"/>
      <c r="DHY22" s="979"/>
      <c r="DIG22" s="979"/>
      <c r="DIO22" s="979"/>
      <c r="DIW22" s="979"/>
      <c r="DJE22" s="979"/>
      <c r="DJM22" s="979"/>
      <c r="DJU22" s="979"/>
      <c r="DKC22" s="979"/>
      <c r="DKK22" s="979"/>
      <c r="DKS22" s="979"/>
      <c r="DLA22" s="979"/>
      <c r="DLI22" s="979"/>
      <c r="DLQ22" s="979"/>
      <c r="DLY22" s="979"/>
      <c r="DMG22" s="979"/>
      <c r="DMO22" s="979"/>
      <c r="DMW22" s="979"/>
      <c r="DNE22" s="979"/>
      <c r="DNM22" s="979"/>
      <c r="DNU22" s="979"/>
      <c r="DOC22" s="979"/>
      <c r="DOK22" s="979"/>
      <c r="DOS22" s="979"/>
      <c r="DPA22" s="979"/>
      <c r="DPI22" s="979"/>
      <c r="DPQ22" s="979"/>
      <c r="DPY22" s="979"/>
      <c r="DQG22" s="979"/>
      <c r="DQO22" s="979"/>
      <c r="DQW22" s="979"/>
      <c r="DRE22" s="979"/>
      <c r="DRM22" s="979"/>
      <c r="DRU22" s="979"/>
      <c r="DSC22" s="979"/>
      <c r="DSK22" s="979"/>
      <c r="DSS22" s="979"/>
      <c r="DTA22" s="979"/>
      <c r="DTI22" s="979"/>
      <c r="DTQ22" s="979"/>
      <c r="DTY22" s="979"/>
      <c r="DUG22" s="979"/>
      <c r="DUO22" s="979"/>
      <c r="DUW22" s="979"/>
      <c r="DVE22" s="979"/>
      <c r="DVM22" s="979"/>
      <c r="DVU22" s="979"/>
      <c r="DWC22" s="979"/>
      <c r="DWK22" s="979"/>
      <c r="DWS22" s="979"/>
      <c r="DXA22" s="979"/>
      <c r="DXI22" s="979"/>
      <c r="DXQ22" s="979"/>
      <c r="DXY22" s="979"/>
      <c r="DYG22" s="979"/>
      <c r="DYO22" s="979"/>
      <c r="DYW22" s="979"/>
      <c r="DZE22" s="979"/>
      <c r="DZM22" s="979"/>
      <c r="DZU22" s="979"/>
      <c r="EAC22" s="979"/>
      <c r="EAK22" s="979"/>
      <c r="EAS22" s="979"/>
      <c r="EBA22" s="979"/>
      <c r="EBI22" s="979"/>
      <c r="EBQ22" s="979"/>
      <c r="EBY22" s="979"/>
      <c r="ECG22" s="979"/>
      <c r="ECO22" s="979"/>
      <c r="ECW22" s="979"/>
      <c r="EDE22" s="979"/>
      <c r="EDM22" s="979"/>
      <c r="EDU22" s="979"/>
      <c r="EEC22" s="979"/>
      <c r="EEK22" s="979"/>
      <c r="EES22" s="979"/>
      <c r="EFA22" s="979"/>
      <c r="EFI22" s="979"/>
      <c r="EFQ22" s="979"/>
      <c r="EFY22" s="979"/>
      <c r="EGG22" s="979"/>
      <c r="EGO22" s="979"/>
      <c r="EGW22" s="979"/>
      <c r="EHE22" s="979"/>
      <c r="EHM22" s="979"/>
      <c r="EHU22" s="979"/>
      <c r="EIC22" s="979"/>
      <c r="EIK22" s="979"/>
      <c r="EIS22" s="979"/>
      <c r="EJA22" s="979"/>
      <c r="EJI22" s="979"/>
      <c r="EJQ22" s="979"/>
      <c r="EJY22" s="979"/>
      <c r="EKG22" s="979"/>
      <c r="EKO22" s="979"/>
      <c r="EKW22" s="979"/>
      <c r="ELE22" s="979"/>
      <c r="ELM22" s="979"/>
      <c r="ELU22" s="979"/>
      <c r="EMC22" s="979"/>
      <c r="EMK22" s="979"/>
      <c r="EMS22" s="979"/>
      <c r="ENA22" s="979"/>
      <c r="ENI22" s="979"/>
      <c r="ENQ22" s="979"/>
      <c r="ENY22" s="979"/>
      <c r="EOG22" s="979"/>
      <c r="EOO22" s="979"/>
      <c r="EOW22" s="979"/>
      <c r="EPE22" s="979"/>
      <c r="EPM22" s="979"/>
      <c r="EPU22" s="979"/>
      <c r="EQC22" s="979"/>
      <c r="EQK22" s="979"/>
      <c r="EQS22" s="979"/>
      <c r="ERA22" s="979"/>
      <c r="ERI22" s="979"/>
      <c r="ERQ22" s="979"/>
      <c r="ERY22" s="979"/>
      <c r="ESG22" s="979"/>
      <c r="ESO22" s="979"/>
      <c r="ESW22" s="979"/>
      <c r="ETE22" s="979"/>
      <c r="ETM22" s="979"/>
      <c r="ETU22" s="979"/>
      <c r="EUC22" s="979"/>
      <c r="EUK22" s="979"/>
      <c r="EUS22" s="979"/>
      <c r="EVA22" s="979"/>
      <c r="EVI22" s="979"/>
      <c r="EVQ22" s="979"/>
      <c r="EVY22" s="979"/>
      <c r="EWG22" s="979"/>
      <c r="EWO22" s="979"/>
      <c r="EWW22" s="979"/>
      <c r="EXE22" s="979"/>
      <c r="EXM22" s="979"/>
      <c r="EXU22" s="979"/>
      <c r="EYC22" s="979"/>
      <c r="EYK22" s="979"/>
      <c r="EYS22" s="979"/>
      <c r="EZA22" s="979"/>
      <c r="EZI22" s="979"/>
      <c r="EZQ22" s="979"/>
      <c r="EZY22" s="979"/>
      <c r="FAG22" s="979"/>
      <c r="FAO22" s="979"/>
      <c r="FAW22" s="979"/>
      <c r="FBE22" s="979"/>
      <c r="FBM22" s="979"/>
      <c r="FBU22" s="979"/>
      <c r="FCC22" s="979"/>
      <c r="FCK22" s="979"/>
      <c r="FCS22" s="979"/>
      <c r="FDA22" s="979"/>
      <c r="FDI22" s="979"/>
      <c r="FDQ22" s="979"/>
      <c r="FDY22" s="979"/>
      <c r="FEG22" s="979"/>
      <c r="FEO22" s="979"/>
      <c r="FEW22" s="979"/>
      <c r="FFE22" s="979"/>
      <c r="FFM22" s="979"/>
      <c r="FFU22" s="979"/>
      <c r="FGC22" s="979"/>
      <c r="FGK22" s="979"/>
      <c r="FGS22" s="979"/>
      <c r="FHA22" s="979"/>
      <c r="FHI22" s="979"/>
      <c r="FHQ22" s="979"/>
      <c r="FHY22" s="979"/>
      <c r="FIG22" s="979"/>
      <c r="FIO22" s="979"/>
      <c r="FIW22" s="979"/>
      <c r="FJE22" s="979"/>
      <c r="FJM22" s="979"/>
      <c r="FJU22" s="979"/>
      <c r="FKC22" s="979"/>
      <c r="FKK22" s="979"/>
      <c r="FKS22" s="979"/>
      <c r="FLA22" s="979"/>
      <c r="FLI22" s="979"/>
      <c r="FLQ22" s="979"/>
      <c r="FLY22" s="979"/>
      <c r="FMG22" s="979"/>
      <c r="FMO22" s="979"/>
      <c r="FMW22" s="979"/>
      <c r="FNE22" s="979"/>
      <c r="FNM22" s="979"/>
      <c r="FNU22" s="979"/>
      <c r="FOC22" s="979"/>
      <c r="FOK22" s="979"/>
      <c r="FOS22" s="979"/>
      <c r="FPA22" s="979"/>
      <c r="FPI22" s="979"/>
      <c r="FPQ22" s="979"/>
      <c r="FPY22" s="979"/>
      <c r="FQG22" s="979"/>
      <c r="FQO22" s="979"/>
      <c r="FQW22" s="979"/>
      <c r="FRE22" s="979"/>
      <c r="FRM22" s="979"/>
      <c r="FRU22" s="979"/>
      <c r="FSC22" s="979"/>
      <c r="FSK22" s="979"/>
      <c r="FSS22" s="979"/>
      <c r="FTA22" s="979"/>
      <c r="FTI22" s="979"/>
      <c r="FTQ22" s="979"/>
      <c r="FTY22" s="979"/>
      <c r="FUG22" s="979"/>
      <c r="FUO22" s="979"/>
      <c r="FUW22" s="979"/>
      <c r="FVE22" s="979"/>
      <c r="FVM22" s="979"/>
      <c r="FVU22" s="979"/>
      <c r="FWC22" s="979"/>
      <c r="FWK22" s="979"/>
      <c r="FWS22" s="979"/>
      <c r="FXA22" s="979"/>
      <c r="FXI22" s="979"/>
      <c r="FXQ22" s="979"/>
      <c r="FXY22" s="979"/>
      <c r="FYG22" s="979"/>
      <c r="FYO22" s="979"/>
      <c r="FYW22" s="979"/>
      <c r="FZE22" s="979"/>
      <c r="FZM22" s="979"/>
      <c r="FZU22" s="979"/>
      <c r="GAC22" s="979"/>
      <c r="GAK22" s="979"/>
      <c r="GAS22" s="979"/>
      <c r="GBA22" s="979"/>
      <c r="GBI22" s="979"/>
      <c r="GBQ22" s="979"/>
      <c r="GBY22" s="979"/>
      <c r="GCG22" s="979"/>
      <c r="GCO22" s="979"/>
      <c r="GCW22" s="979"/>
      <c r="GDE22" s="979"/>
      <c r="GDM22" s="979"/>
      <c r="GDU22" s="979"/>
      <c r="GEC22" s="979"/>
      <c r="GEK22" s="979"/>
      <c r="GES22" s="979"/>
      <c r="GFA22" s="979"/>
      <c r="GFI22" s="979"/>
      <c r="GFQ22" s="979"/>
      <c r="GFY22" s="979"/>
      <c r="GGG22" s="979"/>
      <c r="GGO22" s="979"/>
      <c r="GGW22" s="979"/>
      <c r="GHE22" s="979"/>
      <c r="GHM22" s="979"/>
      <c r="GHU22" s="979"/>
      <c r="GIC22" s="979"/>
      <c r="GIK22" s="979"/>
      <c r="GIS22" s="979"/>
      <c r="GJA22" s="979"/>
      <c r="GJI22" s="979"/>
      <c r="GJQ22" s="979"/>
      <c r="GJY22" s="979"/>
      <c r="GKG22" s="979"/>
      <c r="GKO22" s="979"/>
      <c r="GKW22" s="979"/>
      <c r="GLE22" s="979"/>
      <c r="GLM22" s="979"/>
      <c r="GLU22" s="979"/>
      <c r="GMC22" s="979"/>
      <c r="GMK22" s="979"/>
      <c r="GMS22" s="979"/>
      <c r="GNA22" s="979"/>
      <c r="GNI22" s="979"/>
      <c r="GNQ22" s="979"/>
      <c r="GNY22" s="979"/>
      <c r="GOG22" s="979"/>
      <c r="GOO22" s="979"/>
      <c r="GOW22" s="979"/>
      <c r="GPE22" s="979"/>
      <c r="GPM22" s="979"/>
      <c r="GPU22" s="979"/>
      <c r="GQC22" s="979"/>
      <c r="GQK22" s="979"/>
      <c r="GQS22" s="979"/>
      <c r="GRA22" s="979"/>
      <c r="GRI22" s="979"/>
      <c r="GRQ22" s="979"/>
      <c r="GRY22" s="979"/>
      <c r="GSG22" s="979"/>
      <c r="GSO22" s="979"/>
      <c r="GSW22" s="979"/>
      <c r="GTE22" s="979"/>
      <c r="GTM22" s="979"/>
      <c r="GTU22" s="979"/>
      <c r="GUC22" s="979"/>
      <c r="GUK22" s="979"/>
      <c r="GUS22" s="979"/>
      <c r="GVA22" s="979"/>
      <c r="GVI22" s="979"/>
      <c r="GVQ22" s="979"/>
      <c r="GVY22" s="979"/>
      <c r="GWG22" s="979"/>
      <c r="GWO22" s="979"/>
      <c r="GWW22" s="979"/>
      <c r="GXE22" s="979"/>
      <c r="GXM22" s="979"/>
      <c r="GXU22" s="979"/>
      <c r="GYC22" s="979"/>
      <c r="GYK22" s="979"/>
      <c r="GYS22" s="979"/>
      <c r="GZA22" s="979"/>
      <c r="GZI22" s="979"/>
      <c r="GZQ22" s="979"/>
      <c r="GZY22" s="979"/>
      <c r="HAG22" s="979"/>
      <c r="HAO22" s="979"/>
      <c r="HAW22" s="979"/>
      <c r="HBE22" s="979"/>
      <c r="HBM22" s="979"/>
      <c r="HBU22" s="979"/>
      <c r="HCC22" s="979"/>
      <c r="HCK22" s="979"/>
      <c r="HCS22" s="979"/>
      <c r="HDA22" s="979"/>
      <c r="HDI22" s="979"/>
      <c r="HDQ22" s="979"/>
      <c r="HDY22" s="979"/>
      <c r="HEG22" s="979"/>
      <c r="HEO22" s="979"/>
      <c r="HEW22" s="979"/>
      <c r="HFE22" s="979"/>
      <c r="HFM22" s="979"/>
      <c r="HFU22" s="979"/>
      <c r="HGC22" s="979"/>
      <c r="HGK22" s="979"/>
      <c r="HGS22" s="979"/>
      <c r="HHA22" s="979"/>
      <c r="HHI22" s="979"/>
      <c r="HHQ22" s="979"/>
      <c r="HHY22" s="979"/>
      <c r="HIG22" s="979"/>
      <c r="HIO22" s="979"/>
      <c r="HIW22" s="979"/>
      <c r="HJE22" s="979"/>
      <c r="HJM22" s="979"/>
      <c r="HJU22" s="979"/>
      <c r="HKC22" s="979"/>
      <c r="HKK22" s="979"/>
      <c r="HKS22" s="979"/>
      <c r="HLA22" s="979"/>
      <c r="HLI22" s="979"/>
      <c r="HLQ22" s="979"/>
      <c r="HLY22" s="979"/>
      <c r="HMG22" s="979"/>
      <c r="HMO22" s="979"/>
      <c r="HMW22" s="979"/>
      <c r="HNE22" s="979"/>
      <c r="HNM22" s="979"/>
      <c r="HNU22" s="979"/>
      <c r="HOC22" s="979"/>
      <c r="HOK22" s="979"/>
      <c r="HOS22" s="979"/>
      <c r="HPA22" s="979"/>
      <c r="HPI22" s="979"/>
      <c r="HPQ22" s="979"/>
      <c r="HPY22" s="979"/>
      <c r="HQG22" s="979"/>
      <c r="HQO22" s="979"/>
      <c r="HQW22" s="979"/>
      <c r="HRE22" s="979"/>
      <c r="HRM22" s="979"/>
      <c r="HRU22" s="979"/>
      <c r="HSC22" s="979"/>
      <c r="HSK22" s="979"/>
      <c r="HSS22" s="979"/>
      <c r="HTA22" s="979"/>
      <c r="HTI22" s="979"/>
      <c r="HTQ22" s="979"/>
      <c r="HTY22" s="979"/>
      <c r="HUG22" s="979"/>
      <c r="HUO22" s="979"/>
      <c r="HUW22" s="979"/>
      <c r="HVE22" s="979"/>
      <c r="HVM22" s="979"/>
      <c r="HVU22" s="979"/>
      <c r="HWC22" s="979"/>
      <c r="HWK22" s="979"/>
      <c r="HWS22" s="979"/>
      <c r="HXA22" s="979"/>
      <c r="HXI22" s="979"/>
      <c r="HXQ22" s="979"/>
      <c r="HXY22" s="979"/>
      <c r="HYG22" s="979"/>
      <c r="HYO22" s="979"/>
      <c r="HYW22" s="979"/>
      <c r="HZE22" s="979"/>
      <c r="HZM22" s="979"/>
      <c r="HZU22" s="979"/>
      <c r="IAC22" s="979"/>
      <c r="IAK22" s="979"/>
      <c r="IAS22" s="979"/>
      <c r="IBA22" s="979"/>
      <c r="IBI22" s="979"/>
      <c r="IBQ22" s="979"/>
      <c r="IBY22" s="979"/>
      <c r="ICG22" s="979"/>
      <c r="ICO22" s="979"/>
      <c r="ICW22" s="979"/>
      <c r="IDE22" s="979"/>
      <c r="IDM22" s="979"/>
      <c r="IDU22" s="979"/>
      <c r="IEC22" s="979"/>
      <c r="IEK22" s="979"/>
      <c r="IES22" s="979"/>
      <c r="IFA22" s="979"/>
      <c r="IFI22" s="979"/>
      <c r="IFQ22" s="979"/>
      <c r="IFY22" s="979"/>
      <c r="IGG22" s="979"/>
      <c r="IGO22" s="979"/>
      <c r="IGW22" s="979"/>
      <c r="IHE22" s="979"/>
      <c r="IHM22" s="979"/>
      <c r="IHU22" s="979"/>
      <c r="IIC22" s="979"/>
      <c r="IIK22" s="979"/>
      <c r="IIS22" s="979"/>
      <c r="IJA22" s="979"/>
      <c r="IJI22" s="979"/>
      <c r="IJQ22" s="979"/>
      <c r="IJY22" s="979"/>
      <c r="IKG22" s="979"/>
      <c r="IKO22" s="979"/>
      <c r="IKW22" s="979"/>
      <c r="ILE22" s="979"/>
      <c r="ILM22" s="979"/>
      <c r="ILU22" s="979"/>
      <c r="IMC22" s="979"/>
      <c r="IMK22" s="979"/>
      <c r="IMS22" s="979"/>
      <c r="INA22" s="979"/>
      <c r="INI22" s="979"/>
      <c r="INQ22" s="979"/>
      <c r="INY22" s="979"/>
      <c r="IOG22" s="979"/>
      <c r="IOO22" s="979"/>
      <c r="IOW22" s="979"/>
      <c r="IPE22" s="979"/>
      <c r="IPM22" s="979"/>
      <c r="IPU22" s="979"/>
      <c r="IQC22" s="979"/>
      <c r="IQK22" s="979"/>
      <c r="IQS22" s="979"/>
      <c r="IRA22" s="979"/>
      <c r="IRI22" s="979"/>
      <c r="IRQ22" s="979"/>
      <c r="IRY22" s="979"/>
      <c r="ISG22" s="979"/>
      <c r="ISO22" s="979"/>
      <c r="ISW22" s="979"/>
      <c r="ITE22" s="979"/>
      <c r="ITM22" s="979"/>
      <c r="ITU22" s="979"/>
      <c r="IUC22" s="979"/>
      <c r="IUK22" s="979"/>
      <c r="IUS22" s="979"/>
      <c r="IVA22" s="979"/>
      <c r="IVI22" s="979"/>
      <c r="IVQ22" s="979"/>
      <c r="IVY22" s="979"/>
      <c r="IWG22" s="979"/>
      <c r="IWO22" s="979"/>
      <c r="IWW22" s="979"/>
      <c r="IXE22" s="979"/>
      <c r="IXM22" s="979"/>
      <c r="IXU22" s="979"/>
      <c r="IYC22" s="979"/>
      <c r="IYK22" s="979"/>
      <c r="IYS22" s="979"/>
      <c r="IZA22" s="979"/>
      <c r="IZI22" s="979"/>
      <c r="IZQ22" s="979"/>
      <c r="IZY22" s="979"/>
      <c r="JAG22" s="979"/>
      <c r="JAO22" s="979"/>
      <c r="JAW22" s="979"/>
      <c r="JBE22" s="979"/>
      <c r="JBM22" s="979"/>
      <c r="JBU22" s="979"/>
      <c r="JCC22" s="979"/>
      <c r="JCK22" s="979"/>
      <c r="JCS22" s="979"/>
      <c r="JDA22" s="979"/>
      <c r="JDI22" s="979"/>
      <c r="JDQ22" s="979"/>
      <c r="JDY22" s="979"/>
      <c r="JEG22" s="979"/>
      <c r="JEO22" s="979"/>
      <c r="JEW22" s="979"/>
      <c r="JFE22" s="979"/>
      <c r="JFM22" s="979"/>
      <c r="JFU22" s="979"/>
      <c r="JGC22" s="979"/>
      <c r="JGK22" s="979"/>
      <c r="JGS22" s="979"/>
      <c r="JHA22" s="979"/>
      <c r="JHI22" s="979"/>
      <c r="JHQ22" s="979"/>
      <c r="JHY22" s="979"/>
      <c r="JIG22" s="979"/>
      <c r="JIO22" s="979"/>
      <c r="JIW22" s="979"/>
      <c r="JJE22" s="979"/>
      <c r="JJM22" s="979"/>
      <c r="JJU22" s="979"/>
      <c r="JKC22" s="979"/>
      <c r="JKK22" s="979"/>
      <c r="JKS22" s="979"/>
      <c r="JLA22" s="979"/>
      <c r="JLI22" s="979"/>
      <c r="JLQ22" s="979"/>
      <c r="JLY22" s="979"/>
      <c r="JMG22" s="979"/>
      <c r="JMO22" s="979"/>
      <c r="JMW22" s="979"/>
      <c r="JNE22" s="979"/>
      <c r="JNM22" s="979"/>
      <c r="JNU22" s="979"/>
      <c r="JOC22" s="979"/>
      <c r="JOK22" s="979"/>
      <c r="JOS22" s="979"/>
      <c r="JPA22" s="979"/>
      <c r="JPI22" s="979"/>
      <c r="JPQ22" s="979"/>
      <c r="JPY22" s="979"/>
      <c r="JQG22" s="979"/>
      <c r="JQO22" s="979"/>
      <c r="JQW22" s="979"/>
      <c r="JRE22" s="979"/>
      <c r="JRM22" s="979"/>
      <c r="JRU22" s="979"/>
      <c r="JSC22" s="979"/>
      <c r="JSK22" s="979"/>
      <c r="JSS22" s="979"/>
      <c r="JTA22" s="979"/>
      <c r="JTI22" s="979"/>
      <c r="JTQ22" s="979"/>
      <c r="JTY22" s="979"/>
      <c r="JUG22" s="979"/>
      <c r="JUO22" s="979"/>
      <c r="JUW22" s="979"/>
      <c r="JVE22" s="979"/>
      <c r="JVM22" s="979"/>
      <c r="JVU22" s="979"/>
      <c r="JWC22" s="979"/>
      <c r="JWK22" s="979"/>
      <c r="JWS22" s="979"/>
      <c r="JXA22" s="979"/>
      <c r="JXI22" s="979"/>
      <c r="JXQ22" s="979"/>
      <c r="JXY22" s="979"/>
      <c r="JYG22" s="979"/>
      <c r="JYO22" s="979"/>
      <c r="JYW22" s="979"/>
      <c r="JZE22" s="979"/>
      <c r="JZM22" s="979"/>
      <c r="JZU22" s="979"/>
      <c r="KAC22" s="979"/>
      <c r="KAK22" s="979"/>
      <c r="KAS22" s="979"/>
      <c r="KBA22" s="979"/>
      <c r="KBI22" s="979"/>
      <c r="KBQ22" s="979"/>
      <c r="KBY22" s="979"/>
      <c r="KCG22" s="979"/>
      <c r="KCO22" s="979"/>
      <c r="KCW22" s="979"/>
      <c r="KDE22" s="979"/>
      <c r="KDM22" s="979"/>
      <c r="KDU22" s="979"/>
      <c r="KEC22" s="979"/>
      <c r="KEK22" s="979"/>
      <c r="KES22" s="979"/>
      <c r="KFA22" s="979"/>
      <c r="KFI22" s="979"/>
      <c r="KFQ22" s="979"/>
      <c r="KFY22" s="979"/>
      <c r="KGG22" s="979"/>
      <c r="KGO22" s="979"/>
      <c r="KGW22" s="979"/>
      <c r="KHE22" s="979"/>
      <c r="KHM22" s="979"/>
      <c r="KHU22" s="979"/>
      <c r="KIC22" s="979"/>
      <c r="KIK22" s="979"/>
      <c r="KIS22" s="979"/>
      <c r="KJA22" s="979"/>
      <c r="KJI22" s="979"/>
      <c r="KJQ22" s="979"/>
      <c r="KJY22" s="979"/>
      <c r="KKG22" s="979"/>
      <c r="KKO22" s="979"/>
      <c r="KKW22" s="979"/>
      <c r="KLE22" s="979"/>
      <c r="KLM22" s="979"/>
      <c r="KLU22" s="979"/>
      <c r="KMC22" s="979"/>
      <c r="KMK22" s="979"/>
      <c r="KMS22" s="979"/>
      <c r="KNA22" s="979"/>
      <c r="KNI22" s="979"/>
      <c r="KNQ22" s="979"/>
      <c r="KNY22" s="979"/>
      <c r="KOG22" s="979"/>
      <c r="KOO22" s="979"/>
      <c r="KOW22" s="979"/>
      <c r="KPE22" s="979"/>
      <c r="KPM22" s="979"/>
      <c r="KPU22" s="979"/>
      <c r="KQC22" s="979"/>
      <c r="KQK22" s="979"/>
      <c r="KQS22" s="979"/>
      <c r="KRA22" s="979"/>
      <c r="KRI22" s="979"/>
      <c r="KRQ22" s="979"/>
      <c r="KRY22" s="979"/>
      <c r="KSG22" s="979"/>
      <c r="KSO22" s="979"/>
      <c r="KSW22" s="979"/>
      <c r="KTE22" s="979"/>
      <c r="KTM22" s="979"/>
      <c r="KTU22" s="979"/>
      <c r="KUC22" s="979"/>
      <c r="KUK22" s="979"/>
      <c r="KUS22" s="979"/>
      <c r="KVA22" s="979"/>
      <c r="KVI22" s="979"/>
      <c r="KVQ22" s="979"/>
      <c r="KVY22" s="979"/>
      <c r="KWG22" s="979"/>
      <c r="KWO22" s="979"/>
      <c r="KWW22" s="979"/>
      <c r="KXE22" s="979"/>
      <c r="KXM22" s="979"/>
      <c r="KXU22" s="979"/>
      <c r="KYC22" s="979"/>
      <c r="KYK22" s="979"/>
      <c r="KYS22" s="979"/>
      <c r="KZA22" s="979"/>
      <c r="KZI22" s="979"/>
      <c r="KZQ22" s="979"/>
      <c r="KZY22" s="979"/>
      <c r="LAG22" s="979"/>
      <c r="LAO22" s="979"/>
      <c r="LAW22" s="979"/>
      <c r="LBE22" s="979"/>
      <c r="LBM22" s="979"/>
      <c r="LBU22" s="979"/>
      <c r="LCC22" s="979"/>
      <c r="LCK22" s="979"/>
      <c r="LCS22" s="979"/>
      <c r="LDA22" s="979"/>
      <c r="LDI22" s="979"/>
      <c r="LDQ22" s="979"/>
      <c r="LDY22" s="979"/>
      <c r="LEG22" s="979"/>
      <c r="LEO22" s="979"/>
      <c r="LEW22" s="979"/>
      <c r="LFE22" s="979"/>
      <c r="LFM22" s="979"/>
      <c r="LFU22" s="979"/>
      <c r="LGC22" s="979"/>
      <c r="LGK22" s="979"/>
      <c r="LGS22" s="979"/>
      <c r="LHA22" s="979"/>
      <c r="LHI22" s="979"/>
      <c r="LHQ22" s="979"/>
      <c r="LHY22" s="979"/>
      <c r="LIG22" s="979"/>
      <c r="LIO22" s="979"/>
      <c r="LIW22" s="979"/>
      <c r="LJE22" s="979"/>
      <c r="LJM22" s="979"/>
      <c r="LJU22" s="979"/>
      <c r="LKC22" s="979"/>
      <c r="LKK22" s="979"/>
      <c r="LKS22" s="979"/>
      <c r="LLA22" s="979"/>
      <c r="LLI22" s="979"/>
      <c r="LLQ22" s="979"/>
      <c r="LLY22" s="979"/>
      <c r="LMG22" s="979"/>
      <c r="LMO22" s="979"/>
      <c r="LMW22" s="979"/>
      <c r="LNE22" s="979"/>
      <c r="LNM22" s="979"/>
      <c r="LNU22" s="979"/>
      <c r="LOC22" s="979"/>
      <c r="LOK22" s="979"/>
      <c r="LOS22" s="979"/>
      <c r="LPA22" s="979"/>
      <c r="LPI22" s="979"/>
      <c r="LPQ22" s="979"/>
      <c r="LPY22" s="979"/>
      <c r="LQG22" s="979"/>
      <c r="LQO22" s="979"/>
      <c r="LQW22" s="979"/>
      <c r="LRE22" s="979"/>
      <c r="LRM22" s="979"/>
      <c r="LRU22" s="979"/>
      <c r="LSC22" s="979"/>
      <c r="LSK22" s="979"/>
      <c r="LSS22" s="979"/>
      <c r="LTA22" s="979"/>
      <c r="LTI22" s="979"/>
      <c r="LTQ22" s="979"/>
      <c r="LTY22" s="979"/>
      <c r="LUG22" s="979"/>
      <c r="LUO22" s="979"/>
      <c r="LUW22" s="979"/>
      <c r="LVE22" s="979"/>
      <c r="LVM22" s="979"/>
      <c r="LVU22" s="979"/>
      <c r="LWC22" s="979"/>
      <c r="LWK22" s="979"/>
      <c r="LWS22" s="979"/>
      <c r="LXA22" s="979"/>
      <c r="LXI22" s="979"/>
      <c r="LXQ22" s="979"/>
      <c r="LXY22" s="979"/>
      <c r="LYG22" s="979"/>
      <c r="LYO22" s="979"/>
      <c r="LYW22" s="979"/>
      <c r="LZE22" s="979"/>
      <c r="LZM22" s="979"/>
      <c r="LZU22" s="979"/>
      <c r="MAC22" s="979"/>
      <c r="MAK22" s="979"/>
      <c r="MAS22" s="979"/>
      <c r="MBA22" s="979"/>
      <c r="MBI22" s="979"/>
      <c r="MBQ22" s="979"/>
      <c r="MBY22" s="979"/>
      <c r="MCG22" s="979"/>
      <c r="MCO22" s="979"/>
      <c r="MCW22" s="979"/>
      <c r="MDE22" s="979"/>
      <c r="MDM22" s="979"/>
      <c r="MDU22" s="979"/>
      <c r="MEC22" s="979"/>
      <c r="MEK22" s="979"/>
      <c r="MES22" s="979"/>
      <c r="MFA22" s="979"/>
      <c r="MFI22" s="979"/>
      <c r="MFQ22" s="979"/>
      <c r="MFY22" s="979"/>
      <c r="MGG22" s="979"/>
      <c r="MGO22" s="979"/>
      <c r="MGW22" s="979"/>
      <c r="MHE22" s="979"/>
      <c r="MHM22" s="979"/>
      <c r="MHU22" s="979"/>
      <c r="MIC22" s="979"/>
      <c r="MIK22" s="979"/>
      <c r="MIS22" s="979"/>
      <c r="MJA22" s="979"/>
      <c r="MJI22" s="979"/>
      <c r="MJQ22" s="979"/>
      <c r="MJY22" s="979"/>
      <c r="MKG22" s="979"/>
      <c r="MKO22" s="979"/>
      <c r="MKW22" s="979"/>
      <c r="MLE22" s="979"/>
      <c r="MLM22" s="979"/>
      <c r="MLU22" s="979"/>
      <c r="MMC22" s="979"/>
      <c r="MMK22" s="979"/>
      <c r="MMS22" s="979"/>
      <c r="MNA22" s="979"/>
      <c r="MNI22" s="979"/>
      <c r="MNQ22" s="979"/>
      <c r="MNY22" s="979"/>
      <c r="MOG22" s="979"/>
      <c r="MOO22" s="979"/>
      <c r="MOW22" s="979"/>
      <c r="MPE22" s="979"/>
      <c r="MPM22" s="979"/>
      <c r="MPU22" s="979"/>
      <c r="MQC22" s="979"/>
      <c r="MQK22" s="979"/>
      <c r="MQS22" s="979"/>
      <c r="MRA22" s="979"/>
      <c r="MRI22" s="979"/>
      <c r="MRQ22" s="979"/>
      <c r="MRY22" s="979"/>
      <c r="MSG22" s="979"/>
      <c r="MSO22" s="979"/>
      <c r="MSW22" s="979"/>
      <c r="MTE22" s="979"/>
      <c r="MTM22" s="979"/>
      <c r="MTU22" s="979"/>
      <c r="MUC22" s="979"/>
      <c r="MUK22" s="979"/>
      <c r="MUS22" s="979"/>
      <c r="MVA22" s="979"/>
      <c r="MVI22" s="979"/>
      <c r="MVQ22" s="979"/>
      <c r="MVY22" s="979"/>
      <c r="MWG22" s="979"/>
      <c r="MWO22" s="979"/>
      <c r="MWW22" s="979"/>
      <c r="MXE22" s="979"/>
      <c r="MXM22" s="979"/>
      <c r="MXU22" s="979"/>
      <c r="MYC22" s="979"/>
      <c r="MYK22" s="979"/>
      <c r="MYS22" s="979"/>
      <c r="MZA22" s="979"/>
      <c r="MZI22" s="979"/>
      <c r="MZQ22" s="979"/>
      <c r="MZY22" s="979"/>
      <c r="NAG22" s="979"/>
      <c r="NAO22" s="979"/>
      <c r="NAW22" s="979"/>
      <c r="NBE22" s="979"/>
      <c r="NBM22" s="979"/>
      <c r="NBU22" s="979"/>
      <c r="NCC22" s="979"/>
      <c r="NCK22" s="979"/>
      <c r="NCS22" s="979"/>
      <c r="NDA22" s="979"/>
      <c r="NDI22" s="979"/>
      <c r="NDQ22" s="979"/>
      <c r="NDY22" s="979"/>
      <c r="NEG22" s="979"/>
      <c r="NEO22" s="979"/>
      <c r="NEW22" s="979"/>
      <c r="NFE22" s="979"/>
      <c r="NFM22" s="979"/>
      <c r="NFU22" s="979"/>
      <c r="NGC22" s="979"/>
      <c r="NGK22" s="979"/>
      <c r="NGS22" s="979"/>
      <c r="NHA22" s="979"/>
      <c r="NHI22" s="979"/>
      <c r="NHQ22" s="979"/>
      <c r="NHY22" s="979"/>
      <c r="NIG22" s="979"/>
      <c r="NIO22" s="979"/>
      <c r="NIW22" s="979"/>
      <c r="NJE22" s="979"/>
      <c r="NJM22" s="979"/>
      <c r="NJU22" s="979"/>
      <c r="NKC22" s="979"/>
      <c r="NKK22" s="979"/>
      <c r="NKS22" s="979"/>
      <c r="NLA22" s="979"/>
      <c r="NLI22" s="979"/>
      <c r="NLQ22" s="979"/>
      <c r="NLY22" s="979"/>
      <c r="NMG22" s="979"/>
      <c r="NMO22" s="979"/>
      <c r="NMW22" s="979"/>
      <c r="NNE22" s="979"/>
      <c r="NNM22" s="979"/>
      <c r="NNU22" s="979"/>
      <c r="NOC22" s="979"/>
      <c r="NOK22" s="979"/>
      <c r="NOS22" s="979"/>
      <c r="NPA22" s="979"/>
      <c r="NPI22" s="979"/>
      <c r="NPQ22" s="979"/>
      <c r="NPY22" s="979"/>
      <c r="NQG22" s="979"/>
      <c r="NQO22" s="979"/>
      <c r="NQW22" s="979"/>
      <c r="NRE22" s="979"/>
      <c r="NRM22" s="979"/>
      <c r="NRU22" s="979"/>
      <c r="NSC22" s="979"/>
      <c r="NSK22" s="979"/>
      <c r="NSS22" s="979"/>
      <c r="NTA22" s="979"/>
      <c r="NTI22" s="979"/>
      <c r="NTQ22" s="979"/>
      <c r="NTY22" s="979"/>
      <c r="NUG22" s="979"/>
      <c r="NUO22" s="979"/>
      <c r="NUW22" s="979"/>
      <c r="NVE22" s="979"/>
      <c r="NVM22" s="979"/>
      <c r="NVU22" s="979"/>
      <c r="NWC22" s="979"/>
      <c r="NWK22" s="979"/>
      <c r="NWS22" s="979"/>
      <c r="NXA22" s="979"/>
      <c r="NXI22" s="979"/>
      <c r="NXQ22" s="979"/>
      <c r="NXY22" s="979"/>
      <c r="NYG22" s="979"/>
      <c r="NYO22" s="979"/>
      <c r="NYW22" s="979"/>
      <c r="NZE22" s="979"/>
      <c r="NZM22" s="979"/>
      <c r="NZU22" s="979"/>
      <c r="OAC22" s="979"/>
      <c r="OAK22" s="979"/>
      <c r="OAS22" s="979"/>
      <c r="OBA22" s="979"/>
      <c r="OBI22" s="979"/>
      <c r="OBQ22" s="979"/>
      <c r="OBY22" s="979"/>
      <c r="OCG22" s="979"/>
      <c r="OCO22" s="979"/>
      <c r="OCW22" s="979"/>
      <c r="ODE22" s="979"/>
      <c r="ODM22" s="979"/>
      <c r="ODU22" s="979"/>
      <c r="OEC22" s="979"/>
      <c r="OEK22" s="979"/>
      <c r="OES22" s="979"/>
      <c r="OFA22" s="979"/>
      <c r="OFI22" s="979"/>
      <c r="OFQ22" s="979"/>
      <c r="OFY22" s="979"/>
      <c r="OGG22" s="979"/>
      <c r="OGO22" s="979"/>
      <c r="OGW22" s="979"/>
      <c r="OHE22" s="979"/>
      <c r="OHM22" s="979"/>
      <c r="OHU22" s="979"/>
      <c r="OIC22" s="979"/>
      <c r="OIK22" s="979"/>
      <c r="OIS22" s="979"/>
      <c r="OJA22" s="979"/>
      <c r="OJI22" s="979"/>
      <c r="OJQ22" s="979"/>
      <c r="OJY22" s="979"/>
      <c r="OKG22" s="979"/>
      <c r="OKO22" s="979"/>
      <c r="OKW22" s="979"/>
      <c r="OLE22" s="979"/>
      <c r="OLM22" s="979"/>
      <c r="OLU22" s="979"/>
      <c r="OMC22" s="979"/>
      <c r="OMK22" s="979"/>
      <c r="OMS22" s="979"/>
      <c r="ONA22" s="979"/>
      <c r="ONI22" s="979"/>
      <c r="ONQ22" s="979"/>
      <c r="ONY22" s="979"/>
      <c r="OOG22" s="979"/>
      <c r="OOO22" s="979"/>
      <c r="OOW22" s="979"/>
      <c r="OPE22" s="979"/>
      <c r="OPM22" s="979"/>
      <c r="OPU22" s="979"/>
      <c r="OQC22" s="979"/>
      <c r="OQK22" s="979"/>
      <c r="OQS22" s="979"/>
      <c r="ORA22" s="979"/>
      <c r="ORI22" s="979"/>
      <c r="ORQ22" s="979"/>
      <c r="ORY22" s="979"/>
      <c r="OSG22" s="979"/>
      <c r="OSO22" s="979"/>
      <c r="OSW22" s="979"/>
      <c r="OTE22" s="979"/>
      <c r="OTM22" s="979"/>
      <c r="OTU22" s="979"/>
      <c r="OUC22" s="979"/>
      <c r="OUK22" s="979"/>
      <c r="OUS22" s="979"/>
      <c r="OVA22" s="979"/>
      <c r="OVI22" s="979"/>
      <c r="OVQ22" s="979"/>
      <c r="OVY22" s="979"/>
      <c r="OWG22" s="979"/>
      <c r="OWO22" s="979"/>
      <c r="OWW22" s="979"/>
      <c r="OXE22" s="979"/>
      <c r="OXM22" s="979"/>
      <c r="OXU22" s="979"/>
      <c r="OYC22" s="979"/>
      <c r="OYK22" s="979"/>
      <c r="OYS22" s="979"/>
      <c r="OZA22" s="979"/>
      <c r="OZI22" s="979"/>
      <c r="OZQ22" s="979"/>
      <c r="OZY22" s="979"/>
      <c r="PAG22" s="979"/>
      <c r="PAO22" s="979"/>
      <c r="PAW22" s="979"/>
      <c r="PBE22" s="979"/>
      <c r="PBM22" s="979"/>
      <c r="PBU22" s="979"/>
      <c r="PCC22" s="979"/>
      <c r="PCK22" s="979"/>
      <c r="PCS22" s="979"/>
      <c r="PDA22" s="979"/>
      <c r="PDI22" s="979"/>
      <c r="PDQ22" s="979"/>
      <c r="PDY22" s="979"/>
      <c r="PEG22" s="979"/>
      <c r="PEO22" s="979"/>
      <c r="PEW22" s="979"/>
      <c r="PFE22" s="979"/>
      <c r="PFM22" s="979"/>
      <c r="PFU22" s="979"/>
      <c r="PGC22" s="979"/>
      <c r="PGK22" s="979"/>
      <c r="PGS22" s="979"/>
      <c r="PHA22" s="979"/>
      <c r="PHI22" s="979"/>
      <c r="PHQ22" s="979"/>
      <c r="PHY22" s="979"/>
      <c r="PIG22" s="979"/>
      <c r="PIO22" s="979"/>
      <c r="PIW22" s="979"/>
      <c r="PJE22" s="979"/>
      <c r="PJM22" s="979"/>
      <c r="PJU22" s="979"/>
      <c r="PKC22" s="979"/>
      <c r="PKK22" s="979"/>
      <c r="PKS22" s="979"/>
      <c r="PLA22" s="979"/>
      <c r="PLI22" s="979"/>
      <c r="PLQ22" s="979"/>
      <c r="PLY22" s="979"/>
      <c r="PMG22" s="979"/>
      <c r="PMO22" s="979"/>
      <c r="PMW22" s="979"/>
      <c r="PNE22" s="979"/>
      <c r="PNM22" s="979"/>
      <c r="PNU22" s="979"/>
      <c r="POC22" s="979"/>
      <c r="POK22" s="979"/>
      <c r="POS22" s="979"/>
      <c r="PPA22" s="979"/>
      <c r="PPI22" s="979"/>
      <c r="PPQ22" s="979"/>
      <c r="PPY22" s="979"/>
      <c r="PQG22" s="979"/>
      <c r="PQO22" s="979"/>
      <c r="PQW22" s="979"/>
      <c r="PRE22" s="979"/>
      <c r="PRM22" s="979"/>
      <c r="PRU22" s="979"/>
      <c r="PSC22" s="979"/>
      <c r="PSK22" s="979"/>
      <c r="PSS22" s="979"/>
      <c r="PTA22" s="979"/>
      <c r="PTI22" s="979"/>
      <c r="PTQ22" s="979"/>
      <c r="PTY22" s="979"/>
      <c r="PUG22" s="979"/>
      <c r="PUO22" s="979"/>
      <c r="PUW22" s="979"/>
      <c r="PVE22" s="979"/>
      <c r="PVM22" s="979"/>
      <c r="PVU22" s="979"/>
      <c r="PWC22" s="979"/>
      <c r="PWK22" s="979"/>
      <c r="PWS22" s="979"/>
      <c r="PXA22" s="979"/>
      <c r="PXI22" s="979"/>
      <c r="PXQ22" s="979"/>
      <c r="PXY22" s="979"/>
      <c r="PYG22" s="979"/>
      <c r="PYO22" s="979"/>
      <c r="PYW22" s="979"/>
      <c r="PZE22" s="979"/>
      <c r="PZM22" s="979"/>
      <c r="PZU22" s="979"/>
      <c r="QAC22" s="979"/>
      <c r="QAK22" s="979"/>
      <c r="QAS22" s="979"/>
      <c r="QBA22" s="979"/>
      <c r="QBI22" s="979"/>
      <c r="QBQ22" s="979"/>
      <c r="QBY22" s="979"/>
      <c r="QCG22" s="979"/>
      <c r="QCO22" s="979"/>
      <c r="QCW22" s="979"/>
      <c r="QDE22" s="979"/>
      <c r="QDM22" s="979"/>
      <c r="QDU22" s="979"/>
      <c r="QEC22" s="979"/>
      <c r="QEK22" s="979"/>
      <c r="QES22" s="979"/>
      <c r="QFA22" s="979"/>
      <c r="QFI22" s="979"/>
      <c r="QFQ22" s="979"/>
      <c r="QFY22" s="979"/>
      <c r="QGG22" s="979"/>
      <c r="QGO22" s="979"/>
      <c r="QGW22" s="979"/>
      <c r="QHE22" s="979"/>
      <c r="QHM22" s="979"/>
      <c r="QHU22" s="979"/>
      <c r="QIC22" s="979"/>
      <c r="QIK22" s="979"/>
      <c r="QIS22" s="979"/>
      <c r="QJA22" s="979"/>
      <c r="QJI22" s="979"/>
      <c r="QJQ22" s="979"/>
      <c r="QJY22" s="979"/>
      <c r="QKG22" s="979"/>
      <c r="QKO22" s="979"/>
      <c r="QKW22" s="979"/>
      <c r="QLE22" s="979"/>
      <c r="QLM22" s="979"/>
      <c r="QLU22" s="979"/>
      <c r="QMC22" s="979"/>
      <c r="QMK22" s="979"/>
      <c r="QMS22" s="979"/>
      <c r="QNA22" s="979"/>
      <c r="QNI22" s="979"/>
      <c r="QNQ22" s="979"/>
      <c r="QNY22" s="979"/>
      <c r="QOG22" s="979"/>
      <c r="QOO22" s="979"/>
      <c r="QOW22" s="979"/>
      <c r="QPE22" s="979"/>
      <c r="QPM22" s="979"/>
      <c r="QPU22" s="979"/>
      <c r="QQC22" s="979"/>
      <c r="QQK22" s="979"/>
      <c r="QQS22" s="979"/>
      <c r="QRA22" s="979"/>
      <c r="QRI22" s="979"/>
      <c r="QRQ22" s="979"/>
      <c r="QRY22" s="979"/>
      <c r="QSG22" s="979"/>
      <c r="QSO22" s="979"/>
      <c r="QSW22" s="979"/>
      <c r="QTE22" s="979"/>
      <c r="QTM22" s="979"/>
      <c r="QTU22" s="979"/>
      <c r="QUC22" s="979"/>
      <c r="QUK22" s="979"/>
      <c r="QUS22" s="979"/>
      <c r="QVA22" s="979"/>
      <c r="QVI22" s="979"/>
      <c r="QVQ22" s="979"/>
      <c r="QVY22" s="979"/>
      <c r="QWG22" s="979"/>
      <c r="QWO22" s="979"/>
      <c r="QWW22" s="979"/>
      <c r="QXE22" s="979"/>
      <c r="QXM22" s="979"/>
      <c r="QXU22" s="979"/>
      <c r="QYC22" s="979"/>
      <c r="QYK22" s="979"/>
      <c r="QYS22" s="979"/>
      <c r="QZA22" s="979"/>
      <c r="QZI22" s="979"/>
      <c r="QZQ22" s="979"/>
      <c r="QZY22" s="979"/>
      <c r="RAG22" s="979"/>
      <c r="RAO22" s="979"/>
      <c r="RAW22" s="979"/>
      <c r="RBE22" s="979"/>
      <c r="RBM22" s="979"/>
      <c r="RBU22" s="979"/>
      <c r="RCC22" s="979"/>
      <c r="RCK22" s="979"/>
      <c r="RCS22" s="979"/>
      <c r="RDA22" s="979"/>
      <c r="RDI22" s="979"/>
      <c r="RDQ22" s="979"/>
      <c r="RDY22" s="979"/>
      <c r="REG22" s="979"/>
      <c r="REO22" s="979"/>
      <c r="REW22" s="979"/>
      <c r="RFE22" s="979"/>
      <c r="RFM22" s="979"/>
      <c r="RFU22" s="979"/>
      <c r="RGC22" s="979"/>
      <c r="RGK22" s="979"/>
      <c r="RGS22" s="979"/>
      <c r="RHA22" s="979"/>
      <c r="RHI22" s="979"/>
      <c r="RHQ22" s="979"/>
      <c r="RHY22" s="979"/>
      <c r="RIG22" s="979"/>
      <c r="RIO22" s="979"/>
      <c r="RIW22" s="979"/>
      <c r="RJE22" s="979"/>
      <c r="RJM22" s="979"/>
      <c r="RJU22" s="979"/>
      <c r="RKC22" s="979"/>
      <c r="RKK22" s="979"/>
      <c r="RKS22" s="979"/>
      <c r="RLA22" s="979"/>
      <c r="RLI22" s="979"/>
      <c r="RLQ22" s="979"/>
      <c r="RLY22" s="979"/>
      <c r="RMG22" s="979"/>
      <c r="RMO22" s="979"/>
      <c r="RMW22" s="979"/>
      <c r="RNE22" s="979"/>
      <c r="RNM22" s="979"/>
      <c r="RNU22" s="979"/>
      <c r="ROC22" s="979"/>
      <c r="ROK22" s="979"/>
      <c r="ROS22" s="979"/>
      <c r="RPA22" s="979"/>
      <c r="RPI22" s="979"/>
      <c r="RPQ22" s="979"/>
      <c r="RPY22" s="979"/>
      <c r="RQG22" s="979"/>
      <c r="RQO22" s="979"/>
      <c r="RQW22" s="979"/>
      <c r="RRE22" s="979"/>
      <c r="RRM22" s="979"/>
      <c r="RRU22" s="979"/>
      <c r="RSC22" s="979"/>
      <c r="RSK22" s="979"/>
      <c r="RSS22" s="979"/>
      <c r="RTA22" s="979"/>
      <c r="RTI22" s="979"/>
      <c r="RTQ22" s="979"/>
      <c r="RTY22" s="979"/>
      <c r="RUG22" s="979"/>
      <c r="RUO22" s="979"/>
      <c r="RUW22" s="979"/>
      <c r="RVE22" s="979"/>
      <c r="RVM22" s="979"/>
      <c r="RVU22" s="979"/>
      <c r="RWC22" s="979"/>
      <c r="RWK22" s="979"/>
      <c r="RWS22" s="979"/>
      <c r="RXA22" s="979"/>
      <c r="RXI22" s="979"/>
      <c r="RXQ22" s="979"/>
      <c r="RXY22" s="979"/>
      <c r="RYG22" s="979"/>
      <c r="RYO22" s="979"/>
      <c r="RYW22" s="979"/>
      <c r="RZE22" s="979"/>
      <c r="RZM22" s="979"/>
      <c r="RZU22" s="979"/>
      <c r="SAC22" s="979"/>
      <c r="SAK22" s="979"/>
      <c r="SAS22" s="979"/>
      <c r="SBA22" s="979"/>
      <c r="SBI22" s="979"/>
      <c r="SBQ22" s="979"/>
      <c r="SBY22" s="979"/>
      <c r="SCG22" s="979"/>
      <c r="SCO22" s="979"/>
      <c r="SCW22" s="979"/>
      <c r="SDE22" s="979"/>
      <c r="SDM22" s="979"/>
      <c r="SDU22" s="979"/>
      <c r="SEC22" s="979"/>
      <c r="SEK22" s="979"/>
      <c r="SES22" s="979"/>
      <c r="SFA22" s="979"/>
      <c r="SFI22" s="979"/>
      <c r="SFQ22" s="979"/>
      <c r="SFY22" s="979"/>
      <c r="SGG22" s="979"/>
      <c r="SGO22" s="979"/>
      <c r="SGW22" s="979"/>
      <c r="SHE22" s="979"/>
      <c r="SHM22" s="979"/>
      <c r="SHU22" s="979"/>
      <c r="SIC22" s="979"/>
      <c r="SIK22" s="979"/>
      <c r="SIS22" s="979"/>
      <c r="SJA22" s="979"/>
      <c r="SJI22" s="979"/>
      <c r="SJQ22" s="979"/>
      <c r="SJY22" s="979"/>
      <c r="SKG22" s="979"/>
      <c r="SKO22" s="979"/>
      <c r="SKW22" s="979"/>
      <c r="SLE22" s="979"/>
      <c r="SLM22" s="979"/>
      <c r="SLU22" s="979"/>
      <c r="SMC22" s="979"/>
      <c r="SMK22" s="979"/>
      <c r="SMS22" s="979"/>
      <c r="SNA22" s="979"/>
      <c r="SNI22" s="979"/>
      <c r="SNQ22" s="979"/>
      <c r="SNY22" s="979"/>
      <c r="SOG22" s="979"/>
      <c r="SOO22" s="979"/>
      <c r="SOW22" s="979"/>
      <c r="SPE22" s="979"/>
      <c r="SPM22" s="979"/>
      <c r="SPU22" s="979"/>
      <c r="SQC22" s="979"/>
      <c r="SQK22" s="979"/>
      <c r="SQS22" s="979"/>
      <c r="SRA22" s="979"/>
      <c r="SRI22" s="979"/>
      <c r="SRQ22" s="979"/>
      <c r="SRY22" s="979"/>
      <c r="SSG22" s="979"/>
      <c r="SSO22" s="979"/>
      <c r="SSW22" s="979"/>
      <c r="STE22" s="979"/>
      <c r="STM22" s="979"/>
      <c r="STU22" s="979"/>
      <c r="SUC22" s="979"/>
      <c r="SUK22" s="979"/>
      <c r="SUS22" s="979"/>
      <c r="SVA22" s="979"/>
      <c r="SVI22" s="979"/>
      <c r="SVQ22" s="979"/>
      <c r="SVY22" s="979"/>
      <c r="SWG22" s="979"/>
      <c r="SWO22" s="979"/>
      <c r="SWW22" s="979"/>
      <c r="SXE22" s="979"/>
      <c r="SXM22" s="979"/>
      <c r="SXU22" s="979"/>
      <c r="SYC22" s="979"/>
      <c r="SYK22" s="979"/>
      <c r="SYS22" s="979"/>
      <c r="SZA22" s="979"/>
      <c r="SZI22" s="979"/>
      <c r="SZQ22" s="979"/>
      <c r="SZY22" s="979"/>
      <c r="TAG22" s="979"/>
      <c r="TAO22" s="979"/>
      <c r="TAW22" s="979"/>
      <c r="TBE22" s="979"/>
      <c r="TBM22" s="979"/>
      <c r="TBU22" s="979"/>
      <c r="TCC22" s="979"/>
      <c r="TCK22" s="979"/>
      <c r="TCS22" s="979"/>
      <c r="TDA22" s="979"/>
      <c r="TDI22" s="979"/>
      <c r="TDQ22" s="979"/>
      <c r="TDY22" s="979"/>
      <c r="TEG22" s="979"/>
      <c r="TEO22" s="979"/>
      <c r="TEW22" s="979"/>
      <c r="TFE22" s="979"/>
      <c r="TFM22" s="979"/>
      <c r="TFU22" s="979"/>
      <c r="TGC22" s="979"/>
      <c r="TGK22" s="979"/>
      <c r="TGS22" s="979"/>
      <c r="THA22" s="979"/>
      <c r="THI22" s="979"/>
      <c r="THQ22" s="979"/>
      <c r="THY22" s="979"/>
      <c r="TIG22" s="979"/>
      <c r="TIO22" s="979"/>
      <c r="TIW22" s="979"/>
      <c r="TJE22" s="979"/>
      <c r="TJM22" s="979"/>
      <c r="TJU22" s="979"/>
      <c r="TKC22" s="979"/>
      <c r="TKK22" s="979"/>
      <c r="TKS22" s="979"/>
      <c r="TLA22" s="979"/>
      <c r="TLI22" s="979"/>
      <c r="TLQ22" s="979"/>
      <c r="TLY22" s="979"/>
      <c r="TMG22" s="979"/>
      <c r="TMO22" s="979"/>
      <c r="TMW22" s="979"/>
      <c r="TNE22" s="979"/>
      <c r="TNM22" s="979"/>
      <c r="TNU22" s="979"/>
      <c r="TOC22" s="979"/>
      <c r="TOK22" s="979"/>
      <c r="TOS22" s="979"/>
      <c r="TPA22" s="979"/>
      <c r="TPI22" s="979"/>
      <c r="TPQ22" s="979"/>
      <c r="TPY22" s="979"/>
      <c r="TQG22" s="979"/>
      <c r="TQO22" s="979"/>
      <c r="TQW22" s="979"/>
      <c r="TRE22" s="979"/>
      <c r="TRM22" s="979"/>
      <c r="TRU22" s="979"/>
      <c r="TSC22" s="979"/>
      <c r="TSK22" s="979"/>
      <c r="TSS22" s="979"/>
      <c r="TTA22" s="979"/>
      <c r="TTI22" s="979"/>
      <c r="TTQ22" s="979"/>
      <c r="TTY22" s="979"/>
      <c r="TUG22" s="979"/>
      <c r="TUO22" s="979"/>
      <c r="TUW22" s="979"/>
      <c r="TVE22" s="979"/>
      <c r="TVM22" s="979"/>
      <c r="TVU22" s="979"/>
      <c r="TWC22" s="979"/>
      <c r="TWK22" s="979"/>
      <c r="TWS22" s="979"/>
      <c r="TXA22" s="979"/>
      <c r="TXI22" s="979"/>
      <c r="TXQ22" s="979"/>
      <c r="TXY22" s="979"/>
      <c r="TYG22" s="979"/>
      <c r="TYO22" s="979"/>
      <c r="TYW22" s="979"/>
      <c r="TZE22" s="979"/>
      <c r="TZM22" s="979"/>
      <c r="TZU22" s="979"/>
      <c r="UAC22" s="979"/>
      <c r="UAK22" s="979"/>
      <c r="UAS22" s="979"/>
      <c r="UBA22" s="979"/>
      <c r="UBI22" s="979"/>
      <c r="UBQ22" s="979"/>
      <c r="UBY22" s="979"/>
      <c r="UCG22" s="979"/>
      <c r="UCO22" s="979"/>
      <c r="UCW22" s="979"/>
      <c r="UDE22" s="979"/>
      <c r="UDM22" s="979"/>
      <c r="UDU22" s="979"/>
      <c r="UEC22" s="979"/>
      <c r="UEK22" s="979"/>
      <c r="UES22" s="979"/>
      <c r="UFA22" s="979"/>
      <c r="UFI22" s="979"/>
      <c r="UFQ22" s="979"/>
      <c r="UFY22" s="979"/>
      <c r="UGG22" s="979"/>
      <c r="UGO22" s="979"/>
      <c r="UGW22" s="979"/>
      <c r="UHE22" s="979"/>
      <c r="UHM22" s="979"/>
      <c r="UHU22" s="979"/>
      <c r="UIC22" s="979"/>
      <c r="UIK22" s="979"/>
      <c r="UIS22" s="979"/>
      <c r="UJA22" s="979"/>
      <c r="UJI22" s="979"/>
      <c r="UJQ22" s="979"/>
      <c r="UJY22" s="979"/>
      <c r="UKG22" s="979"/>
      <c r="UKO22" s="979"/>
      <c r="UKW22" s="979"/>
      <c r="ULE22" s="979"/>
      <c r="ULM22" s="979"/>
      <c r="ULU22" s="979"/>
      <c r="UMC22" s="979"/>
      <c r="UMK22" s="979"/>
      <c r="UMS22" s="979"/>
      <c r="UNA22" s="979"/>
      <c r="UNI22" s="979"/>
      <c r="UNQ22" s="979"/>
      <c r="UNY22" s="979"/>
      <c r="UOG22" s="979"/>
      <c r="UOO22" s="979"/>
      <c r="UOW22" s="979"/>
      <c r="UPE22" s="979"/>
      <c r="UPM22" s="979"/>
      <c r="UPU22" s="979"/>
      <c r="UQC22" s="979"/>
      <c r="UQK22" s="979"/>
      <c r="UQS22" s="979"/>
      <c r="URA22" s="979"/>
      <c r="URI22" s="979"/>
      <c r="URQ22" s="979"/>
      <c r="URY22" s="979"/>
      <c r="USG22" s="979"/>
      <c r="USO22" s="979"/>
      <c r="USW22" s="979"/>
      <c r="UTE22" s="979"/>
      <c r="UTM22" s="979"/>
      <c r="UTU22" s="979"/>
      <c r="UUC22" s="979"/>
      <c r="UUK22" s="979"/>
      <c r="UUS22" s="979"/>
      <c r="UVA22" s="979"/>
      <c r="UVI22" s="979"/>
      <c r="UVQ22" s="979"/>
      <c r="UVY22" s="979"/>
      <c r="UWG22" s="979"/>
      <c r="UWO22" s="979"/>
      <c r="UWW22" s="979"/>
      <c r="UXE22" s="979"/>
      <c r="UXM22" s="979"/>
      <c r="UXU22" s="979"/>
      <c r="UYC22" s="979"/>
      <c r="UYK22" s="979"/>
      <c r="UYS22" s="979"/>
      <c r="UZA22" s="979"/>
      <c r="UZI22" s="979"/>
      <c r="UZQ22" s="979"/>
      <c r="UZY22" s="979"/>
      <c r="VAG22" s="979"/>
      <c r="VAO22" s="979"/>
      <c r="VAW22" s="979"/>
      <c r="VBE22" s="979"/>
      <c r="VBM22" s="979"/>
      <c r="VBU22" s="979"/>
      <c r="VCC22" s="979"/>
      <c r="VCK22" s="979"/>
      <c r="VCS22" s="979"/>
      <c r="VDA22" s="979"/>
      <c r="VDI22" s="979"/>
      <c r="VDQ22" s="979"/>
      <c r="VDY22" s="979"/>
      <c r="VEG22" s="979"/>
      <c r="VEO22" s="979"/>
      <c r="VEW22" s="979"/>
      <c r="VFE22" s="979"/>
      <c r="VFM22" s="979"/>
      <c r="VFU22" s="979"/>
      <c r="VGC22" s="979"/>
      <c r="VGK22" s="979"/>
      <c r="VGS22" s="979"/>
      <c r="VHA22" s="979"/>
      <c r="VHI22" s="979"/>
      <c r="VHQ22" s="979"/>
      <c r="VHY22" s="979"/>
      <c r="VIG22" s="979"/>
      <c r="VIO22" s="979"/>
      <c r="VIW22" s="979"/>
      <c r="VJE22" s="979"/>
      <c r="VJM22" s="979"/>
      <c r="VJU22" s="979"/>
      <c r="VKC22" s="979"/>
      <c r="VKK22" s="979"/>
      <c r="VKS22" s="979"/>
      <c r="VLA22" s="979"/>
      <c r="VLI22" s="979"/>
      <c r="VLQ22" s="979"/>
      <c r="VLY22" s="979"/>
      <c r="VMG22" s="979"/>
      <c r="VMO22" s="979"/>
      <c r="VMW22" s="979"/>
      <c r="VNE22" s="979"/>
      <c r="VNM22" s="979"/>
      <c r="VNU22" s="979"/>
      <c r="VOC22" s="979"/>
      <c r="VOK22" s="979"/>
      <c r="VOS22" s="979"/>
      <c r="VPA22" s="979"/>
      <c r="VPI22" s="979"/>
      <c r="VPQ22" s="979"/>
      <c r="VPY22" s="979"/>
      <c r="VQG22" s="979"/>
      <c r="VQO22" s="979"/>
      <c r="VQW22" s="979"/>
      <c r="VRE22" s="979"/>
      <c r="VRM22" s="979"/>
      <c r="VRU22" s="979"/>
      <c r="VSC22" s="979"/>
      <c r="VSK22" s="979"/>
      <c r="VSS22" s="979"/>
      <c r="VTA22" s="979"/>
      <c r="VTI22" s="979"/>
      <c r="VTQ22" s="979"/>
      <c r="VTY22" s="979"/>
      <c r="VUG22" s="979"/>
      <c r="VUO22" s="979"/>
      <c r="VUW22" s="979"/>
      <c r="VVE22" s="979"/>
      <c r="VVM22" s="979"/>
      <c r="VVU22" s="979"/>
      <c r="VWC22" s="979"/>
      <c r="VWK22" s="979"/>
      <c r="VWS22" s="979"/>
      <c r="VXA22" s="979"/>
      <c r="VXI22" s="979"/>
      <c r="VXQ22" s="979"/>
      <c r="VXY22" s="979"/>
      <c r="VYG22" s="979"/>
      <c r="VYO22" s="979"/>
      <c r="VYW22" s="979"/>
      <c r="VZE22" s="979"/>
      <c r="VZM22" s="979"/>
      <c r="VZU22" s="979"/>
      <c r="WAC22" s="979"/>
      <c r="WAK22" s="979"/>
      <c r="WAS22" s="979"/>
      <c r="WBA22" s="979"/>
      <c r="WBI22" s="979"/>
      <c r="WBQ22" s="979"/>
      <c r="WBY22" s="979"/>
      <c r="WCG22" s="979"/>
      <c r="WCO22" s="979"/>
      <c r="WCW22" s="979"/>
      <c r="WDE22" s="979"/>
      <c r="WDM22" s="979"/>
      <c r="WDU22" s="979"/>
      <c r="WEC22" s="979"/>
      <c r="WEK22" s="979"/>
      <c r="WES22" s="979"/>
      <c r="WFA22" s="979"/>
      <c r="WFI22" s="979"/>
      <c r="WFQ22" s="979"/>
      <c r="WFY22" s="979"/>
      <c r="WGG22" s="979"/>
      <c r="WGO22" s="979"/>
      <c r="WGW22" s="979"/>
      <c r="WHE22" s="979"/>
      <c r="WHM22" s="979"/>
      <c r="WHU22" s="979"/>
      <c r="WIC22" s="979"/>
      <c r="WIK22" s="979"/>
      <c r="WIS22" s="979"/>
      <c r="WJA22" s="979"/>
      <c r="WJI22" s="979"/>
      <c r="WJQ22" s="979"/>
      <c r="WJY22" s="979"/>
      <c r="WKG22" s="979"/>
      <c r="WKO22" s="979"/>
      <c r="WKW22" s="979"/>
      <c r="WLE22" s="979"/>
      <c r="WLM22" s="979"/>
      <c r="WLU22" s="979"/>
      <c r="WMC22" s="979"/>
      <c r="WMK22" s="979"/>
      <c r="WMS22" s="979"/>
      <c r="WNA22" s="979"/>
      <c r="WNI22" s="979"/>
      <c r="WNQ22" s="979"/>
      <c r="WNY22" s="979"/>
      <c r="WOG22" s="979"/>
      <c r="WOO22" s="979"/>
      <c r="WOW22" s="979"/>
      <c r="WPE22" s="979"/>
      <c r="WPM22" s="979"/>
      <c r="WPU22" s="979"/>
      <c r="WQC22" s="979"/>
      <c r="WQK22" s="979"/>
      <c r="WQS22" s="979"/>
      <c r="WRA22" s="979"/>
      <c r="WRI22" s="979"/>
      <c r="WRQ22" s="979"/>
      <c r="WRY22" s="979"/>
      <c r="WSG22" s="979"/>
      <c r="WSO22" s="979"/>
      <c r="WSW22" s="979"/>
      <c r="WTE22" s="979"/>
      <c r="WTM22" s="979"/>
      <c r="WTU22" s="979"/>
      <c r="WUC22" s="979"/>
      <c r="WUK22" s="979"/>
      <c r="WUS22" s="979"/>
      <c r="WVA22" s="979"/>
      <c r="WVI22" s="979"/>
      <c r="WVQ22" s="979"/>
      <c r="WVY22" s="979"/>
      <c r="WWG22" s="979"/>
      <c r="WWO22" s="979"/>
      <c r="WWW22" s="979"/>
      <c r="WXE22" s="979"/>
      <c r="WXM22" s="979"/>
      <c r="WXU22" s="979"/>
      <c r="WYC22" s="979"/>
      <c r="WYK22" s="979"/>
      <c r="WYS22" s="979"/>
      <c r="WZA22" s="979"/>
      <c r="WZI22" s="979"/>
      <c r="WZQ22" s="979"/>
      <c r="WZY22" s="979"/>
      <c r="XAG22" s="979"/>
      <c r="XAO22" s="979"/>
      <c r="XAW22" s="979"/>
      <c r="XBE22" s="979"/>
      <c r="XBM22" s="979"/>
      <c r="XBU22" s="979"/>
      <c r="XCC22" s="979"/>
      <c r="XCK22" s="979"/>
      <c r="XCS22" s="979"/>
      <c r="XDA22" s="979"/>
      <c r="XDI22" s="979"/>
      <c r="XDQ22" s="979"/>
      <c r="XDY22" s="979"/>
      <c r="XEG22" s="979"/>
      <c r="XEO22" s="979"/>
      <c r="XEW22" s="979"/>
    </row>
    <row r="23" spans="1:1018 1025:2042 2049:3066 3073:4090 4097:5114 5121:6138 6145:7162 7169:8186 8193:9210 9217:10234 10241:11258 11265:12282 12289:13306 13313:14330 14337:15354 15361:16378" s="977" customFormat="1" ht="13.5" customHeight="1">
      <c r="A23" s="978" t="s">
        <v>663</v>
      </c>
      <c r="B23" s="979"/>
      <c r="I23" s="979"/>
      <c r="J23" s="979"/>
      <c r="Q23" s="979"/>
      <c r="R23" s="979"/>
      <c r="Y23" s="979"/>
      <c r="Z23" s="979"/>
      <c r="AG23" s="979"/>
      <c r="AH23" s="979"/>
      <c r="AO23" s="979"/>
      <c r="AP23" s="979"/>
      <c r="AW23" s="979"/>
      <c r="AX23" s="979"/>
      <c r="BE23" s="979"/>
      <c r="BF23" s="979"/>
      <c r="BM23" s="979"/>
      <c r="BN23" s="979"/>
      <c r="BU23" s="979"/>
      <c r="BV23" s="979"/>
      <c r="CC23" s="979"/>
      <c r="CD23" s="979"/>
      <c r="CK23" s="979"/>
      <c r="CL23" s="979"/>
      <c r="CS23" s="979"/>
      <c r="CT23" s="979"/>
      <c r="DA23" s="979"/>
      <c r="DB23" s="979"/>
      <c r="DI23" s="979"/>
      <c r="DJ23" s="979"/>
      <c r="DQ23" s="979"/>
      <c r="DR23" s="979"/>
      <c r="DY23" s="979"/>
      <c r="DZ23" s="979"/>
      <c r="EG23" s="979"/>
      <c r="EH23" s="979"/>
      <c r="EO23" s="979"/>
      <c r="EP23" s="979"/>
      <c r="EW23" s="979"/>
      <c r="EX23" s="979"/>
      <c r="FE23" s="979"/>
      <c r="FF23" s="979"/>
      <c r="FM23" s="979"/>
      <c r="FN23" s="979"/>
      <c r="FU23" s="979"/>
      <c r="FV23" s="979"/>
      <c r="GC23" s="979"/>
      <c r="GD23" s="979"/>
      <c r="GK23" s="979"/>
      <c r="GL23" s="979"/>
      <c r="GS23" s="979"/>
      <c r="GT23" s="979"/>
      <c r="HA23" s="979"/>
      <c r="HB23" s="979"/>
      <c r="HI23" s="979"/>
      <c r="HJ23" s="979"/>
      <c r="HQ23" s="979"/>
      <c r="HR23" s="979"/>
      <c r="HY23" s="979"/>
      <c r="HZ23" s="979"/>
      <c r="IG23" s="979"/>
      <c r="IH23" s="979"/>
      <c r="IO23" s="979"/>
      <c r="IP23" s="979"/>
      <c r="IW23" s="979"/>
      <c r="IX23" s="979"/>
      <c r="JE23" s="979"/>
      <c r="JF23" s="979"/>
      <c r="JM23" s="979"/>
      <c r="JN23" s="979"/>
      <c r="JU23" s="979"/>
      <c r="JV23" s="979"/>
      <c r="KC23" s="979"/>
      <c r="KD23" s="979"/>
      <c r="KK23" s="979"/>
      <c r="KL23" s="979"/>
      <c r="KS23" s="979"/>
      <c r="KT23" s="979"/>
      <c r="LA23" s="979"/>
      <c r="LB23" s="979"/>
      <c r="LI23" s="979"/>
      <c r="LJ23" s="979"/>
      <c r="LQ23" s="979"/>
      <c r="LR23" s="979"/>
      <c r="LY23" s="979"/>
      <c r="LZ23" s="979"/>
      <c r="MG23" s="979"/>
      <c r="MH23" s="979"/>
      <c r="MO23" s="979"/>
      <c r="MP23" s="979"/>
      <c r="MW23" s="979"/>
      <c r="MX23" s="979"/>
      <c r="NE23" s="979"/>
      <c r="NF23" s="979"/>
      <c r="NM23" s="979"/>
      <c r="NN23" s="979"/>
      <c r="NU23" s="979"/>
      <c r="NV23" s="979"/>
      <c r="OC23" s="979"/>
      <c r="OD23" s="979"/>
      <c r="OK23" s="979"/>
      <c r="OL23" s="979"/>
      <c r="OS23" s="979"/>
      <c r="OT23" s="979"/>
      <c r="PA23" s="979"/>
      <c r="PB23" s="979"/>
      <c r="PI23" s="979"/>
      <c r="PJ23" s="979"/>
      <c r="PQ23" s="979"/>
      <c r="PR23" s="979"/>
      <c r="PY23" s="979"/>
      <c r="PZ23" s="979"/>
      <c r="QG23" s="979"/>
      <c r="QH23" s="979"/>
      <c r="QO23" s="979"/>
      <c r="QP23" s="979"/>
      <c r="QW23" s="979"/>
      <c r="QX23" s="979"/>
      <c r="RE23" s="979"/>
      <c r="RF23" s="979"/>
      <c r="RM23" s="979"/>
      <c r="RN23" s="979"/>
      <c r="RU23" s="979"/>
      <c r="RV23" s="979"/>
      <c r="SC23" s="979"/>
      <c r="SD23" s="979"/>
      <c r="SK23" s="979"/>
      <c r="SL23" s="979"/>
      <c r="SS23" s="979"/>
      <c r="ST23" s="979"/>
      <c r="TA23" s="979"/>
      <c r="TB23" s="979"/>
      <c r="TI23" s="979"/>
      <c r="TJ23" s="979"/>
      <c r="TQ23" s="979"/>
      <c r="TR23" s="979"/>
      <c r="TY23" s="979"/>
      <c r="TZ23" s="979"/>
      <c r="UG23" s="979"/>
      <c r="UH23" s="979"/>
      <c r="UO23" s="979"/>
      <c r="UP23" s="979"/>
      <c r="UW23" s="979"/>
      <c r="UX23" s="979"/>
      <c r="VE23" s="979"/>
      <c r="VF23" s="979"/>
      <c r="VM23" s="979"/>
      <c r="VN23" s="979"/>
      <c r="VU23" s="979"/>
      <c r="VV23" s="979"/>
      <c r="WC23" s="979"/>
      <c r="WD23" s="979"/>
      <c r="WK23" s="979"/>
      <c r="WL23" s="979"/>
      <c r="WS23" s="979"/>
      <c r="WT23" s="979"/>
      <c r="XA23" s="979"/>
      <c r="XB23" s="979"/>
      <c r="XI23" s="979"/>
      <c r="XJ23" s="979"/>
      <c r="XQ23" s="979"/>
      <c r="XR23" s="979"/>
      <c r="XY23" s="979"/>
      <c r="XZ23" s="979"/>
      <c r="YG23" s="979"/>
      <c r="YH23" s="979"/>
      <c r="YO23" s="979"/>
      <c r="YP23" s="979"/>
      <c r="YW23" s="979"/>
      <c r="YX23" s="979"/>
      <c r="ZE23" s="979"/>
      <c r="ZF23" s="979"/>
      <c r="ZM23" s="979"/>
      <c r="ZN23" s="979"/>
      <c r="ZU23" s="979"/>
      <c r="ZV23" s="979"/>
      <c r="AAC23" s="979"/>
      <c r="AAD23" s="979"/>
      <c r="AAK23" s="979"/>
      <c r="AAL23" s="979"/>
      <c r="AAS23" s="979"/>
      <c r="AAT23" s="979"/>
      <c r="ABA23" s="979"/>
      <c r="ABB23" s="979"/>
      <c r="ABI23" s="979"/>
      <c r="ABJ23" s="979"/>
      <c r="ABQ23" s="979"/>
      <c r="ABR23" s="979"/>
      <c r="ABY23" s="979"/>
      <c r="ABZ23" s="979"/>
      <c r="ACG23" s="979"/>
      <c r="ACH23" s="979"/>
      <c r="ACO23" s="979"/>
      <c r="ACP23" s="979"/>
      <c r="ACW23" s="979"/>
      <c r="ACX23" s="979"/>
      <c r="ADE23" s="979"/>
      <c r="ADF23" s="979"/>
      <c r="ADM23" s="979"/>
      <c r="ADN23" s="979"/>
      <c r="ADU23" s="979"/>
      <c r="ADV23" s="979"/>
      <c r="AEC23" s="979"/>
      <c r="AED23" s="979"/>
      <c r="AEK23" s="979"/>
      <c r="AEL23" s="979"/>
      <c r="AES23" s="979"/>
      <c r="AET23" s="979"/>
      <c r="AFA23" s="979"/>
      <c r="AFB23" s="979"/>
      <c r="AFI23" s="979"/>
      <c r="AFJ23" s="979"/>
      <c r="AFQ23" s="979"/>
      <c r="AFR23" s="979"/>
      <c r="AFY23" s="979"/>
      <c r="AFZ23" s="979"/>
      <c r="AGG23" s="979"/>
      <c r="AGH23" s="979"/>
      <c r="AGO23" s="979"/>
      <c r="AGP23" s="979"/>
      <c r="AGW23" s="979"/>
      <c r="AGX23" s="979"/>
      <c r="AHE23" s="979"/>
      <c r="AHF23" s="979"/>
      <c r="AHM23" s="979"/>
      <c r="AHN23" s="979"/>
      <c r="AHU23" s="979"/>
      <c r="AHV23" s="979"/>
      <c r="AIC23" s="979"/>
      <c r="AID23" s="979"/>
      <c r="AIK23" s="979"/>
      <c r="AIL23" s="979"/>
      <c r="AIS23" s="979"/>
      <c r="AIT23" s="979"/>
      <c r="AJA23" s="979"/>
      <c r="AJB23" s="979"/>
      <c r="AJI23" s="979"/>
      <c r="AJJ23" s="979"/>
      <c r="AJQ23" s="979"/>
      <c r="AJR23" s="979"/>
      <c r="AJY23" s="979"/>
      <c r="AJZ23" s="979"/>
      <c r="AKG23" s="979"/>
      <c r="AKH23" s="979"/>
      <c r="AKO23" s="979"/>
      <c r="AKP23" s="979"/>
      <c r="AKW23" s="979"/>
      <c r="AKX23" s="979"/>
      <c r="ALE23" s="979"/>
      <c r="ALF23" s="979"/>
      <c r="ALM23" s="979"/>
      <c r="ALN23" s="979"/>
      <c r="ALU23" s="979"/>
      <c r="ALV23" s="979"/>
      <c r="AMC23" s="979"/>
      <c r="AMD23" s="979"/>
      <c r="AMK23" s="979"/>
      <c r="AML23" s="979"/>
      <c r="AMS23" s="979"/>
      <c r="AMT23" s="979"/>
      <c r="ANA23" s="979"/>
      <c r="ANB23" s="979"/>
      <c r="ANI23" s="979"/>
      <c r="ANJ23" s="979"/>
      <c r="ANQ23" s="979"/>
      <c r="ANR23" s="979"/>
      <c r="ANY23" s="979"/>
      <c r="ANZ23" s="979"/>
      <c r="AOG23" s="979"/>
      <c r="AOH23" s="979"/>
      <c r="AOO23" s="979"/>
      <c r="AOP23" s="979"/>
      <c r="AOW23" s="979"/>
      <c r="AOX23" s="979"/>
      <c r="APE23" s="979"/>
      <c r="APF23" s="979"/>
      <c r="APM23" s="979"/>
      <c r="APN23" s="979"/>
      <c r="APU23" s="979"/>
      <c r="APV23" s="979"/>
      <c r="AQC23" s="979"/>
      <c r="AQD23" s="979"/>
      <c r="AQK23" s="979"/>
      <c r="AQL23" s="979"/>
      <c r="AQS23" s="979"/>
      <c r="AQT23" s="979"/>
      <c r="ARA23" s="979"/>
      <c r="ARB23" s="979"/>
      <c r="ARI23" s="979"/>
      <c r="ARJ23" s="979"/>
      <c r="ARQ23" s="979"/>
      <c r="ARR23" s="979"/>
      <c r="ARY23" s="979"/>
      <c r="ARZ23" s="979"/>
      <c r="ASG23" s="979"/>
      <c r="ASH23" s="979"/>
      <c r="ASO23" s="979"/>
      <c r="ASP23" s="979"/>
      <c r="ASW23" s="979"/>
      <c r="ASX23" s="979"/>
      <c r="ATE23" s="979"/>
      <c r="ATF23" s="979"/>
      <c r="ATM23" s="979"/>
      <c r="ATN23" s="979"/>
      <c r="ATU23" s="979"/>
      <c r="ATV23" s="979"/>
      <c r="AUC23" s="979"/>
      <c r="AUD23" s="979"/>
      <c r="AUK23" s="979"/>
      <c r="AUL23" s="979"/>
      <c r="AUS23" s="979"/>
      <c r="AUT23" s="979"/>
      <c r="AVA23" s="979"/>
      <c r="AVB23" s="979"/>
      <c r="AVI23" s="979"/>
      <c r="AVJ23" s="979"/>
      <c r="AVQ23" s="979"/>
      <c r="AVR23" s="979"/>
      <c r="AVY23" s="979"/>
      <c r="AVZ23" s="979"/>
      <c r="AWG23" s="979"/>
      <c r="AWH23" s="979"/>
      <c r="AWO23" s="979"/>
      <c r="AWP23" s="979"/>
      <c r="AWW23" s="979"/>
      <c r="AWX23" s="979"/>
      <c r="AXE23" s="979"/>
      <c r="AXF23" s="979"/>
      <c r="AXM23" s="979"/>
      <c r="AXN23" s="979"/>
      <c r="AXU23" s="979"/>
      <c r="AXV23" s="979"/>
      <c r="AYC23" s="979"/>
      <c r="AYD23" s="979"/>
      <c r="AYK23" s="979"/>
      <c r="AYL23" s="979"/>
      <c r="AYS23" s="979"/>
      <c r="AYT23" s="979"/>
      <c r="AZA23" s="979"/>
      <c r="AZB23" s="979"/>
      <c r="AZI23" s="979"/>
      <c r="AZJ23" s="979"/>
      <c r="AZQ23" s="979"/>
      <c r="AZR23" s="979"/>
      <c r="AZY23" s="979"/>
      <c r="AZZ23" s="979"/>
      <c r="BAG23" s="979"/>
      <c r="BAH23" s="979"/>
      <c r="BAO23" s="979"/>
      <c r="BAP23" s="979"/>
      <c r="BAW23" s="979"/>
      <c r="BAX23" s="979"/>
      <c r="BBE23" s="979"/>
      <c r="BBF23" s="979"/>
      <c r="BBM23" s="979"/>
      <c r="BBN23" s="979"/>
      <c r="BBU23" s="979"/>
      <c r="BBV23" s="979"/>
      <c r="BCC23" s="979"/>
      <c r="BCD23" s="979"/>
      <c r="BCK23" s="979"/>
      <c r="BCL23" s="979"/>
      <c r="BCS23" s="979"/>
      <c r="BCT23" s="979"/>
      <c r="BDA23" s="979"/>
      <c r="BDB23" s="979"/>
      <c r="BDI23" s="979"/>
      <c r="BDJ23" s="979"/>
      <c r="BDQ23" s="979"/>
      <c r="BDR23" s="979"/>
      <c r="BDY23" s="979"/>
      <c r="BDZ23" s="979"/>
      <c r="BEG23" s="979"/>
      <c r="BEH23" s="979"/>
      <c r="BEO23" s="979"/>
      <c r="BEP23" s="979"/>
      <c r="BEW23" s="979"/>
      <c r="BEX23" s="979"/>
      <c r="BFE23" s="979"/>
      <c r="BFF23" s="979"/>
      <c r="BFM23" s="979"/>
      <c r="BFN23" s="979"/>
      <c r="BFU23" s="979"/>
      <c r="BFV23" s="979"/>
      <c r="BGC23" s="979"/>
      <c r="BGD23" s="979"/>
      <c r="BGK23" s="979"/>
      <c r="BGL23" s="979"/>
      <c r="BGS23" s="979"/>
      <c r="BGT23" s="979"/>
      <c r="BHA23" s="979"/>
      <c r="BHB23" s="979"/>
      <c r="BHI23" s="979"/>
      <c r="BHJ23" s="979"/>
      <c r="BHQ23" s="979"/>
      <c r="BHR23" s="979"/>
      <c r="BHY23" s="979"/>
      <c r="BHZ23" s="979"/>
      <c r="BIG23" s="979"/>
      <c r="BIH23" s="979"/>
      <c r="BIO23" s="979"/>
      <c r="BIP23" s="979"/>
      <c r="BIW23" s="979"/>
      <c r="BIX23" s="979"/>
      <c r="BJE23" s="979"/>
      <c r="BJF23" s="979"/>
      <c r="BJM23" s="979"/>
      <c r="BJN23" s="979"/>
      <c r="BJU23" s="979"/>
      <c r="BJV23" s="979"/>
      <c r="BKC23" s="979"/>
      <c r="BKD23" s="979"/>
      <c r="BKK23" s="979"/>
      <c r="BKL23" s="979"/>
      <c r="BKS23" s="979"/>
      <c r="BKT23" s="979"/>
      <c r="BLA23" s="979"/>
      <c r="BLB23" s="979"/>
      <c r="BLI23" s="979"/>
      <c r="BLJ23" s="979"/>
      <c r="BLQ23" s="979"/>
      <c r="BLR23" s="979"/>
      <c r="BLY23" s="979"/>
      <c r="BLZ23" s="979"/>
      <c r="BMG23" s="979"/>
      <c r="BMH23" s="979"/>
      <c r="BMO23" s="979"/>
      <c r="BMP23" s="979"/>
      <c r="BMW23" s="979"/>
      <c r="BMX23" s="979"/>
      <c r="BNE23" s="979"/>
      <c r="BNF23" s="979"/>
      <c r="BNM23" s="979"/>
      <c r="BNN23" s="979"/>
      <c r="BNU23" s="979"/>
      <c r="BNV23" s="979"/>
      <c r="BOC23" s="979"/>
      <c r="BOD23" s="979"/>
      <c r="BOK23" s="979"/>
      <c r="BOL23" s="979"/>
      <c r="BOS23" s="979"/>
      <c r="BOT23" s="979"/>
      <c r="BPA23" s="979"/>
      <c r="BPB23" s="979"/>
      <c r="BPI23" s="979"/>
      <c r="BPJ23" s="979"/>
      <c r="BPQ23" s="979"/>
      <c r="BPR23" s="979"/>
      <c r="BPY23" s="979"/>
      <c r="BPZ23" s="979"/>
      <c r="BQG23" s="979"/>
      <c r="BQH23" s="979"/>
      <c r="BQO23" s="979"/>
      <c r="BQP23" s="979"/>
      <c r="BQW23" s="979"/>
      <c r="BQX23" s="979"/>
      <c r="BRE23" s="979"/>
      <c r="BRF23" s="979"/>
      <c r="BRM23" s="979"/>
      <c r="BRN23" s="979"/>
      <c r="BRU23" s="979"/>
      <c r="BRV23" s="979"/>
      <c r="BSC23" s="979"/>
      <c r="BSD23" s="979"/>
      <c r="BSK23" s="979"/>
      <c r="BSL23" s="979"/>
      <c r="BSS23" s="979"/>
      <c r="BST23" s="979"/>
      <c r="BTA23" s="979"/>
      <c r="BTB23" s="979"/>
      <c r="BTI23" s="979"/>
      <c r="BTJ23" s="979"/>
      <c r="BTQ23" s="979"/>
      <c r="BTR23" s="979"/>
      <c r="BTY23" s="979"/>
      <c r="BTZ23" s="979"/>
      <c r="BUG23" s="979"/>
      <c r="BUH23" s="979"/>
      <c r="BUO23" s="979"/>
      <c r="BUP23" s="979"/>
      <c r="BUW23" s="979"/>
      <c r="BUX23" s="979"/>
      <c r="BVE23" s="979"/>
      <c r="BVF23" s="979"/>
      <c r="BVM23" s="979"/>
      <c r="BVN23" s="979"/>
      <c r="BVU23" s="979"/>
      <c r="BVV23" s="979"/>
      <c r="BWC23" s="979"/>
      <c r="BWD23" s="979"/>
      <c r="BWK23" s="979"/>
      <c r="BWL23" s="979"/>
      <c r="BWS23" s="979"/>
      <c r="BWT23" s="979"/>
      <c r="BXA23" s="979"/>
      <c r="BXB23" s="979"/>
      <c r="BXI23" s="979"/>
      <c r="BXJ23" s="979"/>
      <c r="BXQ23" s="979"/>
      <c r="BXR23" s="979"/>
      <c r="BXY23" s="979"/>
      <c r="BXZ23" s="979"/>
      <c r="BYG23" s="979"/>
      <c r="BYH23" s="979"/>
      <c r="BYO23" s="979"/>
      <c r="BYP23" s="979"/>
      <c r="BYW23" s="979"/>
      <c r="BYX23" s="979"/>
      <c r="BZE23" s="979"/>
      <c r="BZF23" s="979"/>
      <c r="BZM23" s="979"/>
      <c r="BZN23" s="979"/>
      <c r="BZU23" s="979"/>
      <c r="BZV23" s="979"/>
      <c r="CAC23" s="979"/>
      <c r="CAD23" s="979"/>
      <c r="CAK23" s="979"/>
      <c r="CAL23" s="979"/>
      <c r="CAS23" s="979"/>
      <c r="CAT23" s="979"/>
      <c r="CBA23" s="979"/>
      <c r="CBB23" s="979"/>
      <c r="CBI23" s="979"/>
      <c r="CBJ23" s="979"/>
      <c r="CBQ23" s="979"/>
      <c r="CBR23" s="979"/>
      <c r="CBY23" s="979"/>
      <c r="CBZ23" s="979"/>
      <c r="CCG23" s="979"/>
      <c r="CCH23" s="979"/>
      <c r="CCO23" s="979"/>
      <c r="CCP23" s="979"/>
      <c r="CCW23" s="979"/>
      <c r="CCX23" s="979"/>
      <c r="CDE23" s="979"/>
      <c r="CDF23" s="979"/>
      <c r="CDM23" s="979"/>
      <c r="CDN23" s="979"/>
      <c r="CDU23" s="979"/>
      <c r="CDV23" s="979"/>
      <c r="CEC23" s="979"/>
      <c r="CED23" s="979"/>
      <c r="CEK23" s="979"/>
      <c r="CEL23" s="979"/>
      <c r="CES23" s="979"/>
      <c r="CET23" s="979"/>
      <c r="CFA23" s="979"/>
      <c r="CFB23" s="979"/>
      <c r="CFI23" s="979"/>
      <c r="CFJ23" s="979"/>
      <c r="CFQ23" s="979"/>
      <c r="CFR23" s="979"/>
      <c r="CFY23" s="979"/>
      <c r="CFZ23" s="979"/>
      <c r="CGG23" s="979"/>
      <c r="CGH23" s="979"/>
      <c r="CGO23" s="979"/>
      <c r="CGP23" s="979"/>
      <c r="CGW23" s="979"/>
      <c r="CGX23" s="979"/>
      <c r="CHE23" s="979"/>
      <c r="CHF23" s="979"/>
      <c r="CHM23" s="979"/>
      <c r="CHN23" s="979"/>
      <c r="CHU23" s="979"/>
      <c r="CHV23" s="979"/>
      <c r="CIC23" s="979"/>
      <c r="CID23" s="979"/>
      <c r="CIK23" s="979"/>
      <c r="CIL23" s="979"/>
      <c r="CIS23" s="979"/>
      <c r="CIT23" s="979"/>
      <c r="CJA23" s="979"/>
      <c r="CJB23" s="979"/>
      <c r="CJI23" s="979"/>
      <c r="CJJ23" s="979"/>
      <c r="CJQ23" s="979"/>
      <c r="CJR23" s="979"/>
      <c r="CJY23" s="979"/>
      <c r="CJZ23" s="979"/>
      <c r="CKG23" s="979"/>
      <c r="CKH23" s="979"/>
      <c r="CKO23" s="979"/>
      <c r="CKP23" s="979"/>
      <c r="CKW23" s="979"/>
      <c r="CKX23" s="979"/>
      <c r="CLE23" s="979"/>
      <c r="CLF23" s="979"/>
      <c r="CLM23" s="979"/>
      <c r="CLN23" s="979"/>
      <c r="CLU23" s="979"/>
      <c r="CLV23" s="979"/>
      <c r="CMC23" s="979"/>
      <c r="CMD23" s="979"/>
      <c r="CMK23" s="979"/>
      <c r="CML23" s="979"/>
      <c r="CMS23" s="979"/>
      <c r="CMT23" s="979"/>
      <c r="CNA23" s="979"/>
      <c r="CNB23" s="979"/>
      <c r="CNI23" s="979"/>
      <c r="CNJ23" s="979"/>
      <c r="CNQ23" s="979"/>
      <c r="CNR23" s="979"/>
      <c r="CNY23" s="979"/>
      <c r="CNZ23" s="979"/>
      <c r="COG23" s="979"/>
      <c r="COH23" s="979"/>
      <c r="COO23" s="979"/>
      <c r="COP23" s="979"/>
      <c r="COW23" s="979"/>
      <c r="COX23" s="979"/>
      <c r="CPE23" s="979"/>
      <c r="CPF23" s="979"/>
      <c r="CPM23" s="979"/>
      <c r="CPN23" s="979"/>
      <c r="CPU23" s="979"/>
      <c r="CPV23" s="979"/>
      <c r="CQC23" s="979"/>
      <c r="CQD23" s="979"/>
      <c r="CQK23" s="979"/>
      <c r="CQL23" s="979"/>
      <c r="CQS23" s="979"/>
      <c r="CQT23" s="979"/>
      <c r="CRA23" s="979"/>
      <c r="CRB23" s="979"/>
      <c r="CRI23" s="979"/>
      <c r="CRJ23" s="979"/>
      <c r="CRQ23" s="979"/>
      <c r="CRR23" s="979"/>
      <c r="CRY23" s="979"/>
      <c r="CRZ23" s="979"/>
      <c r="CSG23" s="979"/>
      <c r="CSH23" s="979"/>
      <c r="CSO23" s="979"/>
      <c r="CSP23" s="979"/>
      <c r="CSW23" s="979"/>
      <c r="CSX23" s="979"/>
      <c r="CTE23" s="979"/>
      <c r="CTF23" s="979"/>
      <c r="CTM23" s="979"/>
      <c r="CTN23" s="979"/>
      <c r="CTU23" s="979"/>
      <c r="CTV23" s="979"/>
      <c r="CUC23" s="979"/>
      <c r="CUD23" s="979"/>
      <c r="CUK23" s="979"/>
      <c r="CUL23" s="979"/>
      <c r="CUS23" s="979"/>
      <c r="CUT23" s="979"/>
      <c r="CVA23" s="979"/>
      <c r="CVB23" s="979"/>
      <c r="CVI23" s="979"/>
      <c r="CVJ23" s="979"/>
      <c r="CVQ23" s="979"/>
      <c r="CVR23" s="979"/>
      <c r="CVY23" s="979"/>
      <c r="CVZ23" s="979"/>
      <c r="CWG23" s="979"/>
      <c r="CWH23" s="979"/>
      <c r="CWO23" s="979"/>
      <c r="CWP23" s="979"/>
      <c r="CWW23" s="979"/>
      <c r="CWX23" s="979"/>
      <c r="CXE23" s="979"/>
      <c r="CXF23" s="979"/>
      <c r="CXM23" s="979"/>
      <c r="CXN23" s="979"/>
      <c r="CXU23" s="979"/>
      <c r="CXV23" s="979"/>
      <c r="CYC23" s="979"/>
      <c r="CYD23" s="979"/>
      <c r="CYK23" s="979"/>
      <c r="CYL23" s="979"/>
      <c r="CYS23" s="979"/>
      <c r="CYT23" s="979"/>
      <c r="CZA23" s="979"/>
      <c r="CZB23" s="979"/>
      <c r="CZI23" s="979"/>
      <c r="CZJ23" s="979"/>
      <c r="CZQ23" s="979"/>
      <c r="CZR23" s="979"/>
      <c r="CZY23" s="979"/>
      <c r="CZZ23" s="979"/>
      <c r="DAG23" s="979"/>
      <c r="DAH23" s="979"/>
      <c r="DAO23" s="979"/>
      <c r="DAP23" s="979"/>
      <c r="DAW23" s="979"/>
      <c r="DAX23" s="979"/>
      <c r="DBE23" s="979"/>
      <c r="DBF23" s="979"/>
      <c r="DBM23" s="979"/>
      <c r="DBN23" s="979"/>
      <c r="DBU23" s="979"/>
      <c r="DBV23" s="979"/>
      <c r="DCC23" s="979"/>
      <c r="DCD23" s="979"/>
      <c r="DCK23" s="979"/>
      <c r="DCL23" s="979"/>
      <c r="DCS23" s="979"/>
      <c r="DCT23" s="979"/>
      <c r="DDA23" s="979"/>
      <c r="DDB23" s="979"/>
      <c r="DDI23" s="979"/>
      <c r="DDJ23" s="979"/>
      <c r="DDQ23" s="979"/>
      <c r="DDR23" s="979"/>
      <c r="DDY23" s="979"/>
      <c r="DDZ23" s="979"/>
      <c r="DEG23" s="979"/>
      <c r="DEH23" s="979"/>
      <c r="DEO23" s="979"/>
      <c r="DEP23" s="979"/>
      <c r="DEW23" s="979"/>
      <c r="DEX23" s="979"/>
      <c r="DFE23" s="979"/>
      <c r="DFF23" s="979"/>
      <c r="DFM23" s="979"/>
      <c r="DFN23" s="979"/>
      <c r="DFU23" s="979"/>
      <c r="DFV23" s="979"/>
      <c r="DGC23" s="979"/>
      <c r="DGD23" s="979"/>
      <c r="DGK23" s="979"/>
      <c r="DGL23" s="979"/>
      <c r="DGS23" s="979"/>
      <c r="DGT23" s="979"/>
      <c r="DHA23" s="979"/>
      <c r="DHB23" s="979"/>
      <c r="DHI23" s="979"/>
      <c r="DHJ23" s="979"/>
      <c r="DHQ23" s="979"/>
      <c r="DHR23" s="979"/>
      <c r="DHY23" s="979"/>
      <c r="DHZ23" s="979"/>
      <c r="DIG23" s="979"/>
      <c r="DIH23" s="979"/>
      <c r="DIO23" s="979"/>
      <c r="DIP23" s="979"/>
      <c r="DIW23" s="979"/>
      <c r="DIX23" s="979"/>
      <c r="DJE23" s="979"/>
      <c r="DJF23" s="979"/>
      <c r="DJM23" s="979"/>
      <c r="DJN23" s="979"/>
      <c r="DJU23" s="979"/>
      <c r="DJV23" s="979"/>
      <c r="DKC23" s="979"/>
      <c r="DKD23" s="979"/>
      <c r="DKK23" s="979"/>
      <c r="DKL23" s="979"/>
      <c r="DKS23" s="979"/>
      <c r="DKT23" s="979"/>
      <c r="DLA23" s="979"/>
      <c r="DLB23" s="979"/>
      <c r="DLI23" s="979"/>
      <c r="DLJ23" s="979"/>
      <c r="DLQ23" s="979"/>
      <c r="DLR23" s="979"/>
      <c r="DLY23" s="979"/>
      <c r="DLZ23" s="979"/>
      <c r="DMG23" s="979"/>
      <c r="DMH23" s="979"/>
      <c r="DMO23" s="979"/>
      <c r="DMP23" s="979"/>
      <c r="DMW23" s="979"/>
      <c r="DMX23" s="979"/>
      <c r="DNE23" s="979"/>
      <c r="DNF23" s="979"/>
      <c r="DNM23" s="979"/>
      <c r="DNN23" s="979"/>
      <c r="DNU23" s="979"/>
      <c r="DNV23" s="979"/>
      <c r="DOC23" s="979"/>
      <c r="DOD23" s="979"/>
      <c r="DOK23" s="979"/>
      <c r="DOL23" s="979"/>
      <c r="DOS23" s="979"/>
      <c r="DOT23" s="979"/>
      <c r="DPA23" s="979"/>
      <c r="DPB23" s="979"/>
      <c r="DPI23" s="979"/>
      <c r="DPJ23" s="979"/>
      <c r="DPQ23" s="979"/>
      <c r="DPR23" s="979"/>
      <c r="DPY23" s="979"/>
      <c r="DPZ23" s="979"/>
      <c r="DQG23" s="979"/>
      <c r="DQH23" s="979"/>
      <c r="DQO23" s="979"/>
      <c r="DQP23" s="979"/>
      <c r="DQW23" s="979"/>
      <c r="DQX23" s="979"/>
      <c r="DRE23" s="979"/>
      <c r="DRF23" s="979"/>
      <c r="DRM23" s="979"/>
      <c r="DRN23" s="979"/>
      <c r="DRU23" s="979"/>
      <c r="DRV23" s="979"/>
      <c r="DSC23" s="979"/>
      <c r="DSD23" s="979"/>
      <c r="DSK23" s="979"/>
      <c r="DSL23" s="979"/>
      <c r="DSS23" s="979"/>
      <c r="DST23" s="979"/>
      <c r="DTA23" s="979"/>
      <c r="DTB23" s="979"/>
      <c r="DTI23" s="979"/>
      <c r="DTJ23" s="979"/>
      <c r="DTQ23" s="979"/>
      <c r="DTR23" s="979"/>
      <c r="DTY23" s="979"/>
      <c r="DTZ23" s="979"/>
      <c r="DUG23" s="979"/>
      <c r="DUH23" s="979"/>
      <c r="DUO23" s="979"/>
      <c r="DUP23" s="979"/>
      <c r="DUW23" s="979"/>
      <c r="DUX23" s="979"/>
      <c r="DVE23" s="979"/>
      <c r="DVF23" s="979"/>
      <c r="DVM23" s="979"/>
      <c r="DVN23" s="979"/>
      <c r="DVU23" s="979"/>
      <c r="DVV23" s="979"/>
      <c r="DWC23" s="979"/>
      <c r="DWD23" s="979"/>
      <c r="DWK23" s="979"/>
      <c r="DWL23" s="979"/>
      <c r="DWS23" s="979"/>
      <c r="DWT23" s="979"/>
      <c r="DXA23" s="979"/>
      <c r="DXB23" s="979"/>
      <c r="DXI23" s="979"/>
      <c r="DXJ23" s="979"/>
      <c r="DXQ23" s="979"/>
      <c r="DXR23" s="979"/>
      <c r="DXY23" s="979"/>
      <c r="DXZ23" s="979"/>
      <c r="DYG23" s="979"/>
      <c r="DYH23" s="979"/>
      <c r="DYO23" s="979"/>
      <c r="DYP23" s="979"/>
      <c r="DYW23" s="979"/>
      <c r="DYX23" s="979"/>
      <c r="DZE23" s="979"/>
      <c r="DZF23" s="979"/>
      <c r="DZM23" s="979"/>
      <c r="DZN23" s="979"/>
      <c r="DZU23" s="979"/>
      <c r="DZV23" s="979"/>
      <c r="EAC23" s="979"/>
      <c r="EAD23" s="979"/>
      <c r="EAK23" s="979"/>
      <c r="EAL23" s="979"/>
      <c r="EAS23" s="979"/>
      <c r="EAT23" s="979"/>
      <c r="EBA23" s="979"/>
      <c r="EBB23" s="979"/>
      <c r="EBI23" s="979"/>
      <c r="EBJ23" s="979"/>
      <c r="EBQ23" s="979"/>
      <c r="EBR23" s="979"/>
      <c r="EBY23" s="979"/>
      <c r="EBZ23" s="979"/>
      <c r="ECG23" s="979"/>
      <c r="ECH23" s="979"/>
      <c r="ECO23" s="979"/>
      <c r="ECP23" s="979"/>
      <c r="ECW23" s="979"/>
      <c r="ECX23" s="979"/>
      <c r="EDE23" s="979"/>
      <c r="EDF23" s="979"/>
      <c r="EDM23" s="979"/>
      <c r="EDN23" s="979"/>
      <c r="EDU23" s="979"/>
      <c r="EDV23" s="979"/>
      <c r="EEC23" s="979"/>
      <c r="EED23" s="979"/>
      <c r="EEK23" s="979"/>
      <c r="EEL23" s="979"/>
      <c r="EES23" s="979"/>
      <c r="EET23" s="979"/>
      <c r="EFA23" s="979"/>
      <c r="EFB23" s="979"/>
      <c r="EFI23" s="979"/>
      <c r="EFJ23" s="979"/>
      <c r="EFQ23" s="979"/>
      <c r="EFR23" s="979"/>
      <c r="EFY23" s="979"/>
      <c r="EFZ23" s="979"/>
      <c r="EGG23" s="979"/>
      <c r="EGH23" s="979"/>
      <c r="EGO23" s="979"/>
      <c r="EGP23" s="979"/>
      <c r="EGW23" s="979"/>
      <c r="EGX23" s="979"/>
      <c r="EHE23" s="979"/>
      <c r="EHF23" s="979"/>
      <c r="EHM23" s="979"/>
      <c r="EHN23" s="979"/>
      <c r="EHU23" s="979"/>
      <c r="EHV23" s="979"/>
      <c r="EIC23" s="979"/>
      <c r="EID23" s="979"/>
      <c r="EIK23" s="979"/>
      <c r="EIL23" s="979"/>
      <c r="EIS23" s="979"/>
      <c r="EIT23" s="979"/>
      <c r="EJA23" s="979"/>
      <c r="EJB23" s="979"/>
      <c r="EJI23" s="979"/>
      <c r="EJJ23" s="979"/>
      <c r="EJQ23" s="979"/>
      <c r="EJR23" s="979"/>
      <c r="EJY23" s="979"/>
      <c r="EJZ23" s="979"/>
      <c r="EKG23" s="979"/>
      <c r="EKH23" s="979"/>
      <c r="EKO23" s="979"/>
      <c r="EKP23" s="979"/>
      <c r="EKW23" s="979"/>
      <c r="EKX23" s="979"/>
      <c r="ELE23" s="979"/>
      <c r="ELF23" s="979"/>
      <c r="ELM23" s="979"/>
      <c r="ELN23" s="979"/>
      <c r="ELU23" s="979"/>
      <c r="ELV23" s="979"/>
      <c r="EMC23" s="979"/>
      <c r="EMD23" s="979"/>
      <c r="EMK23" s="979"/>
      <c r="EML23" s="979"/>
      <c r="EMS23" s="979"/>
      <c r="EMT23" s="979"/>
      <c r="ENA23" s="979"/>
      <c r="ENB23" s="979"/>
      <c r="ENI23" s="979"/>
      <c r="ENJ23" s="979"/>
      <c r="ENQ23" s="979"/>
      <c r="ENR23" s="979"/>
      <c r="ENY23" s="979"/>
      <c r="ENZ23" s="979"/>
      <c r="EOG23" s="979"/>
      <c r="EOH23" s="979"/>
      <c r="EOO23" s="979"/>
      <c r="EOP23" s="979"/>
      <c r="EOW23" s="979"/>
      <c r="EOX23" s="979"/>
      <c r="EPE23" s="979"/>
      <c r="EPF23" s="979"/>
      <c r="EPM23" s="979"/>
      <c r="EPN23" s="979"/>
      <c r="EPU23" s="979"/>
      <c r="EPV23" s="979"/>
      <c r="EQC23" s="979"/>
      <c r="EQD23" s="979"/>
      <c r="EQK23" s="979"/>
      <c r="EQL23" s="979"/>
      <c r="EQS23" s="979"/>
      <c r="EQT23" s="979"/>
      <c r="ERA23" s="979"/>
      <c r="ERB23" s="979"/>
      <c r="ERI23" s="979"/>
      <c r="ERJ23" s="979"/>
      <c r="ERQ23" s="979"/>
      <c r="ERR23" s="979"/>
      <c r="ERY23" s="979"/>
      <c r="ERZ23" s="979"/>
      <c r="ESG23" s="979"/>
      <c r="ESH23" s="979"/>
      <c r="ESO23" s="979"/>
      <c r="ESP23" s="979"/>
      <c r="ESW23" s="979"/>
      <c r="ESX23" s="979"/>
      <c r="ETE23" s="979"/>
      <c r="ETF23" s="979"/>
      <c r="ETM23" s="979"/>
      <c r="ETN23" s="979"/>
      <c r="ETU23" s="979"/>
      <c r="ETV23" s="979"/>
      <c r="EUC23" s="979"/>
      <c r="EUD23" s="979"/>
      <c r="EUK23" s="979"/>
      <c r="EUL23" s="979"/>
      <c r="EUS23" s="979"/>
      <c r="EUT23" s="979"/>
      <c r="EVA23" s="979"/>
      <c r="EVB23" s="979"/>
      <c r="EVI23" s="979"/>
      <c r="EVJ23" s="979"/>
      <c r="EVQ23" s="979"/>
      <c r="EVR23" s="979"/>
      <c r="EVY23" s="979"/>
      <c r="EVZ23" s="979"/>
      <c r="EWG23" s="979"/>
      <c r="EWH23" s="979"/>
      <c r="EWO23" s="979"/>
      <c r="EWP23" s="979"/>
      <c r="EWW23" s="979"/>
      <c r="EWX23" s="979"/>
      <c r="EXE23" s="979"/>
      <c r="EXF23" s="979"/>
      <c r="EXM23" s="979"/>
      <c r="EXN23" s="979"/>
      <c r="EXU23" s="979"/>
      <c r="EXV23" s="979"/>
      <c r="EYC23" s="979"/>
      <c r="EYD23" s="979"/>
      <c r="EYK23" s="979"/>
      <c r="EYL23" s="979"/>
      <c r="EYS23" s="979"/>
      <c r="EYT23" s="979"/>
      <c r="EZA23" s="979"/>
      <c r="EZB23" s="979"/>
      <c r="EZI23" s="979"/>
      <c r="EZJ23" s="979"/>
      <c r="EZQ23" s="979"/>
      <c r="EZR23" s="979"/>
      <c r="EZY23" s="979"/>
      <c r="EZZ23" s="979"/>
      <c r="FAG23" s="979"/>
      <c r="FAH23" s="979"/>
      <c r="FAO23" s="979"/>
      <c r="FAP23" s="979"/>
      <c r="FAW23" s="979"/>
      <c r="FAX23" s="979"/>
      <c r="FBE23" s="979"/>
      <c r="FBF23" s="979"/>
      <c r="FBM23" s="979"/>
      <c r="FBN23" s="979"/>
      <c r="FBU23" s="979"/>
      <c r="FBV23" s="979"/>
      <c r="FCC23" s="979"/>
      <c r="FCD23" s="979"/>
      <c r="FCK23" s="979"/>
      <c r="FCL23" s="979"/>
      <c r="FCS23" s="979"/>
      <c r="FCT23" s="979"/>
      <c r="FDA23" s="979"/>
      <c r="FDB23" s="979"/>
      <c r="FDI23" s="979"/>
      <c r="FDJ23" s="979"/>
      <c r="FDQ23" s="979"/>
      <c r="FDR23" s="979"/>
      <c r="FDY23" s="979"/>
      <c r="FDZ23" s="979"/>
      <c r="FEG23" s="979"/>
      <c r="FEH23" s="979"/>
      <c r="FEO23" s="979"/>
      <c r="FEP23" s="979"/>
      <c r="FEW23" s="979"/>
      <c r="FEX23" s="979"/>
      <c r="FFE23" s="979"/>
      <c r="FFF23" s="979"/>
      <c r="FFM23" s="979"/>
      <c r="FFN23" s="979"/>
      <c r="FFU23" s="979"/>
      <c r="FFV23" s="979"/>
      <c r="FGC23" s="979"/>
      <c r="FGD23" s="979"/>
      <c r="FGK23" s="979"/>
      <c r="FGL23" s="979"/>
      <c r="FGS23" s="979"/>
      <c r="FGT23" s="979"/>
      <c r="FHA23" s="979"/>
      <c r="FHB23" s="979"/>
      <c r="FHI23" s="979"/>
      <c r="FHJ23" s="979"/>
      <c r="FHQ23" s="979"/>
      <c r="FHR23" s="979"/>
      <c r="FHY23" s="979"/>
      <c r="FHZ23" s="979"/>
      <c r="FIG23" s="979"/>
      <c r="FIH23" s="979"/>
      <c r="FIO23" s="979"/>
      <c r="FIP23" s="979"/>
      <c r="FIW23" s="979"/>
      <c r="FIX23" s="979"/>
      <c r="FJE23" s="979"/>
      <c r="FJF23" s="979"/>
      <c r="FJM23" s="979"/>
      <c r="FJN23" s="979"/>
      <c r="FJU23" s="979"/>
      <c r="FJV23" s="979"/>
      <c r="FKC23" s="979"/>
      <c r="FKD23" s="979"/>
      <c r="FKK23" s="979"/>
      <c r="FKL23" s="979"/>
      <c r="FKS23" s="979"/>
      <c r="FKT23" s="979"/>
      <c r="FLA23" s="979"/>
      <c r="FLB23" s="979"/>
      <c r="FLI23" s="979"/>
      <c r="FLJ23" s="979"/>
      <c r="FLQ23" s="979"/>
      <c r="FLR23" s="979"/>
      <c r="FLY23" s="979"/>
      <c r="FLZ23" s="979"/>
      <c r="FMG23" s="979"/>
      <c r="FMH23" s="979"/>
      <c r="FMO23" s="979"/>
      <c r="FMP23" s="979"/>
      <c r="FMW23" s="979"/>
      <c r="FMX23" s="979"/>
      <c r="FNE23" s="979"/>
      <c r="FNF23" s="979"/>
      <c r="FNM23" s="979"/>
      <c r="FNN23" s="979"/>
      <c r="FNU23" s="979"/>
      <c r="FNV23" s="979"/>
      <c r="FOC23" s="979"/>
      <c r="FOD23" s="979"/>
      <c r="FOK23" s="979"/>
      <c r="FOL23" s="979"/>
      <c r="FOS23" s="979"/>
      <c r="FOT23" s="979"/>
      <c r="FPA23" s="979"/>
      <c r="FPB23" s="979"/>
      <c r="FPI23" s="979"/>
      <c r="FPJ23" s="979"/>
      <c r="FPQ23" s="979"/>
      <c r="FPR23" s="979"/>
      <c r="FPY23" s="979"/>
      <c r="FPZ23" s="979"/>
      <c r="FQG23" s="979"/>
      <c r="FQH23" s="979"/>
      <c r="FQO23" s="979"/>
      <c r="FQP23" s="979"/>
      <c r="FQW23" s="979"/>
      <c r="FQX23" s="979"/>
      <c r="FRE23" s="979"/>
      <c r="FRF23" s="979"/>
      <c r="FRM23" s="979"/>
      <c r="FRN23" s="979"/>
      <c r="FRU23" s="979"/>
      <c r="FRV23" s="979"/>
      <c r="FSC23" s="979"/>
      <c r="FSD23" s="979"/>
      <c r="FSK23" s="979"/>
      <c r="FSL23" s="979"/>
      <c r="FSS23" s="979"/>
      <c r="FST23" s="979"/>
      <c r="FTA23" s="979"/>
      <c r="FTB23" s="979"/>
      <c r="FTI23" s="979"/>
      <c r="FTJ23" s="979"/>
      <c r="FTQ23" s="979"/>
      <c r="FTR23" s="979"/>
      <c r="FTY23" s="979"/>
      <c r="FTZ23" s="979"/>
      <c r="FUG23" s="979"/>
      <c r="FUH23" s="979"/>
      <c r="FUO23" s="979"/>
      <c r="FUP23" s="979"/>
      <c r="FUW23" s="979"/>
      <c r="FUX23" s="979"/>
      <c r="FVE23" s="979"/>
      <c r="FVF23" s="979"/>
      <c r="FVM23" s="979"/>
      <c r="FVN23" s="979"/>
      <c r="FVU23" s="979"/>
      <c r="FVV23" s="979"/>
      <c r="FWC23" s="979"/>
      <c r="FWD23" s="979"/>
      <c r="FWK23" s="979"/>
      <c r="FWL23" s="979"/>
      <c r="FWS23" s="979"/>
      <c r="FWT23" s="979"/>
      <c r="FXA23" s="979"/>
      <c r="FXB23" s="979"/>
      <c r="FXI23" s="979"/>
      <c r="FXJ23" s="979"/>
      <c r="FXQ23" s="979"/>
      <c r="FXR23" s="979"/>
      <c r="FXY23" s="979"/>
      <c r="FXZ23" s="979"/>
      <c r="FYG23" s="979"/>
      <c r="FYH23" s="979"/>
      <c r="FYO23" s="979"/>
      <c r="FYP23" s="979"/>
      <c r="FYW23" s="979"/>
      <c r="FYX23" s="979"/>
      <c r="FZE23" s="979"/>
      <c r="FZF23" s="979"/>
      <c r="FZM23" s="979"/>
      <c r="FZN23" s="979"/>
      <c r="FZU23" s="979"/>
      <c r="FZV23" s="979"/>
      <c r="GAC23" s="979"/>
      <c r="GAD23" s="979"/>
      <c r="GAK23" s="979"/>
      <c r="GAL23" s="979"/>
      <c r="GAS23" s="979"/>
      <c r="GAT23" s="979"/>
      <c r="GBA23" s="979"/>
      <c r="GBB23" s="979"/>
      <c r="GBI23" s="979"/>
      <c r="GBJ23" s="979"/>
      <c r="GBQ23" s="979"/>
      <c r="GBR23" s="979"/>
      <c r="GBY23" s="979"/>
      <c r="GBZ23" s="979"/>
      <c r="GCG23" s="979"/>
      <c r="GCH23" s="979"/>
      <c r="GCO23" s="979"/>
      <c r="GCP23" s="979"/>
      <c r="GCW23" s="979"/>
      <c r="GCX23" s="979"/>
      <c r="GDE23" s="979"/>
      <c r="GDF23" s="979"/>
      <c r="GDM23" s="979"/>
      <c r="GDN23" s="979"/>
      <c r="GDU23" s="979"/>
      <c r="GDV23" s="979"/>
      <c r="GEC23" s="979"/>
      <c r="GED23" s="979"/>
      <c r="GEK23" s="979"/>
      <c r="GEL23" s="979"/>
      <c r="GES23" s="979"/>
      <c r="GET23" s="979"/>
      <c r="GFA23" s="979"/>
      <c r="GFB23" s="979"/>
      <c r="GFI23" s="979"/>
      <c r="GFJ23" s="979"/>
      <c r="GFQ23" s="979"/>
      <c r="GFR23" s="979"/>
      <c r="GFY23" s="979"/>
      <c r="GFZ23" s="979"/>
      <c r="GGG23" s="979"/>
      <c r="GGH23" s="979"/>
      <c r="GGO23" s="979"/>
      <c r="GGP23" s="979"/>
      <c r="GGW23" s="979"/>
      <c r="GGX23" s="979"/>
      <c r="GHE23" s="979"/>
      <c r="GHF23" s="979"/>
      <c r="GHM23" s="979"/>
      <c r="GHN23" s="979"/>
      <c r="GHU23" s="979"/>
      <c r="GHV23" s="979"/>
      <c r="GIC23" s="979"/>
      <c r="GID23" s="979"/>
      <c r="GIK23" s="979"/>
      <c r="GIL23" s="979"/>
      <c r="GIS23" s="979"/>
      <c r="GIT23" s="979"/>
      <c r="GJA23" s="979"/>
      <c r="GJB23" s="979"/>
      <c r="GJI23" s="979"/>
      <c r="GJJ23" s="979"/>
      <c r="GJQ23" s="979"/>
      <c r="GJR23" s="979"/>
      <c r="GJY23" s="979"/>
      <c r="GJZ23" s="979"/>
      <c r="GKG23" s="979"/>
      <c r="GKH23" s="979"/>
      <c r="GKO23" s="979"/>
      <c r="GKP23" s="979"/>
      <c r="GKW23" s="979"/>
      <c r="GKX23" s="979"/>
      <c r="GLE23" s="979"/>
      <c r="GLF23" s="979"/>
      <c r="GLM23" s="979"/>
      <c r="GLN23" s="979"/>
      <c r="GLU23" s="979"/>
      <c r="GLV23" s="979"/>
      <c r="GMC23" s="979"/>
      <c r="GMD23" s="979"/>
      <c r="GMK23" s="979"/>
      <c r="GML23" s="979"/>
      <c r="GMS23" s="979"/>
      <c r="GMT23" s="979"/>
      <c r="GNA23" s="979"/>
      <c r="GNB23" s="979"/>
      <c r="GNI23" s="979"/>
      <c r="GNJ23" s="979"/>
      <c r="GNQ23" s="979"/>
      <c r="GNR23" s="979"/>
      <c r="GNY23" s="979"/>
      <c r="GNZ23" s="979"/>
      <c r="GOG23" s="979"/>
      <c r="GOH23" s="979"/>
      <c r="GOO23" s="979"/>
      <c r="GOP23" s="979"/>
      <c r="GOW23" s="979"/>
      <c r="GOX23" s="979"/>
      <c r="GPE23" s="979"/>
      <c r="GPF23" s="979"/>
      <c r="GPM23" s="979"/>
      <c r="GPN23" s="979"/>
      <c r="GPU23" s="979"/>
      <c r="GPV23" s="979"/>
      <c r="GQC23" s="979"/>
      <c r="GQD23" s="979"/>
      <c r="GQK23" s="979"/>
      <c r="GQL23" s="979"/>
      <c r="GQS23" s="979"/>
      <c r="GQT23" s="979"/>
      <c r="GRA23" s="979"/>
      <c r="GRB23" s="979"/>
      <c r="GRI23" s="979"/>
      <c r="GRJ23" s="979"/>
      <c r="GRQ23" s="979"/>
      <c r="GRR23" s="979"/>
      <c r="GRY23" s="979"/>
      <c r="GRZ23" s="979"/>
      <c r="GSG23" s="979"/>
      <c r="GSH23" s="979"/>
      <c r="GSO23" s="979"/>
      <c r="GSP23" s="979"/>
      <c r="GSW23" s="979"/>
      <c r="GSX23" s="979"/>
      <c r="GTE23" s="979"/>
      <c r="GTF23" s="979"/>
      <c r="GTM23" s="979"/>
      <c r="GTN23" s="979"/>
      <c r="GTU23" s="979"/>
      <c r="GTV23" s="979"/>
      <c r="GUC23" s="979"/>
      <c r="GUD23" s="979"/>
      <c r="GUK23" s="979"/>
      <c r="GUL23" s="979"/>
      <c r="GUS23" s="979"/>
      <c r="GUT23" s="979"/>
      <c r="GVA23" s="979"/>
      <c r="GVB23" s="979"/>
      <c r="GVI23" s="979"/>
      <c r="GVJ23" s="979"/>
      <c r="GVQ23" s="979"/>
      <c r="GVR23" s="979"/>
      <c r="GVY23" s="979"/>
      <c r="GVZ23" s="979"/>
      <c r="GWG23" s="979"/>
      <c r="GWH23" s="979"/>
      <c r="GWO23" s="979"/>
      <c r="GWP23" s="979"/>
      <c r="GWW23" s="979"/>
      <c r="GWX23" s="979"/>
      <c r="GXE23" s="979"/>
      <c r="GXF23" s="979"/>
      <c r="GXM23" s="979"/>
      <c r="GXN23" s="979"/>
      <c r="GXU23" s="979"/>
      <c r="GXV23" s="979"/>
      <c r="GYC23" s="979"/>
      <c r="GYD23" s="979"/>
      <c r="GYK23" s="979"/>
      <c r="GYL23" s="979"/>
      <c r="GYS23" s="979"/>
      <c r="GYT23" s="979"/>
      <c r="GZA23" s="979"/>
      <c r="GZB23" s="979"/>
      <c r="GZI23" s="979"/>
      <c r="GZJ23" s="979"/>
      <c r="GZQ23" s="979"/>
      <c r="GZR23" s="979"/>
      <c r="GZY23" s="979"/>
      <c r="GZZ23" s="979"/>
      <c r="HAG23" s="979"/>
      <c r="HAH23" s="979"/>
      <c r="HAO23" s="979"/>
      <c r="HAP23" s="979"/>
      <c r="HAW23" s="979"/>
      <c r="HAX23" s="979"/>
      <c r="HBE23" s="979"/>
      <c r="HBF23" s="979"/>
      <c r="HBM23" s="979"/>
      <c r="HBN23" s="979"/>
      <c r="HBU23" s="979"/>
      <c r="HBV23" s="979"/>
      <c r="HCC23" s="979"/>
      <c r="HCD23" s="979"/>
      <c r="HCK23" s="979"/>
      <c r="HCL23" s="979"/>
      <c r="HCS23" s="979"/>
      <c r="HCT23" s="979"/>
      <c r="HDA23" s="979"/>
      <c r="HDB23" s="979"/>
      <c r="HDI23" s="979"/>
      <c r="HDJ23" s="979"/>
      <c r="HDQ23" s="979"/>
      <c r="HDR23" s="979"/>
      <c r="HDY23" s="979"/>
      <c r="HDZ23" s="979"/>
      <c r="HEG23" s="979"/>
      <c r="HEH23" s="979"/>
      <c r="HEO23" s="979"/>
      <c r="HEP23" s="979"/>
      <c r="HEW23" s="979"/>
      <c r="HEX23" s="979"/>
      <c r="HFE23" s="979"/>
      <c r="HFF23" s="979"/>
      <c r="HFM23" s="979"/>
      <c r="HFN23" s="979"/>
      <c r="HFU23" s="979"/>
      <c r="HFV23" s="979"/>
      <c r="HGC23" s="979"/>
      <c r="HGD23" s="979"/>
      <c r="HGK23" s="979"/>
      <c r="HGL23" s="979"/>
      <c r="HGS23" s="979"/>
      <c r="HGT23" s="979"/>
      <c r="HHA23" s="979"/>
      <c r="HHB23" s="979"/>
      <c r="HHI23" s="979"/>
      <c r="HHJ23" s="979"/>
      <c r="HHQ23" s="979"/>
      <c r="HHR23" s="979"/>
      <c r="HHY23" s="979"/>
      <c r="HHZ23" s="979"/>
      <c r="HIG23" s="979"/>
      <c r="HIH23" s="979"/>
      <c r="HIO23" s="979"/>
      <c r="HIP23" s="979"/>
      <c r="HIW23" s="979"/>
      <c r="HIX23" s="979"/>
      <c r="HJE23" s="979"/>
      <c r="HJF23" s="979"/>
      <c r="HJM23" s="979"/>
      <c r="HJN23" s="979"/>
      <c r="HJU23" s="979"/>
      <c r="HJV23" s="979"/>
      <c r="HKC23" s="979"/>
      <c r="HKD23" s="979"/>
      <c r="HKK23" s="979"/>
      <c r="HKL23" s="979"/>
      <c r="HKS23" s="979"/>
      <c r="HKT23" s="979"/>
      <c r="HLA23" s="979"/>
      <c r="HLB23" s="979"/>
      <c r="HLI23" s="979"/>
      <c r="HLJ23" s="979"/>
      <c r="HLQ23" s="979"/>
      <c r="HLR23" s="979"/>
      <c r="HLY23" s="979"/>
      <c r="HLZ23" s="979"/>
      <c r="HMG23" s="979"/>
      <c r="HMH23" s="979"/>
      <c r="HMO23" s="979"/>
      <c r="HMP23" s="979"/>
      <c r="HMW23" s="979"/>
      <c r="HMX23" s="979"/>
      <c r="HNE23" s="979"/>
      <c r="HNF23" s="979"/>
      <c r="HNM23" s="979"/>
      <c r="HNN23" s="979"/>
      <c r="HNU23" s="979"/>
      <c r="HNV23" s="979"/>
      <c r="HOC23" s="979"/>
      <c r="HOD23" s="979"/>
      <c r="HOK23" s="979"/>
      <c r="HOL23" s="979"/>
      <c r="HOS23" s="979"/>
      <c r="HOT23" s="979"/>
      <c r="HPA23" s="979"/>
      <c r="HPB23" s="979"/>
      <c r="HPI23" s="979"/>
      <c r="HPJ23" s="979"/>
      <c r="HPQ23" s="979"/>
      <c r="HPR23" s="979"/>
      <c r="HPY23" s="979"/>
      <c r="HPZ23" s="979"/>
      <c r="HQG23" s="979"/>
      <c r="HQH23" s="979"/>
      <c r="HQO23" s="979"/>
      <c r="HQP23" s="979"/>
      <c r="HQW23" s="979"/>
      <c r="HQX23" s="979"/>
      <c r="HRE23" s="979"/>
      <c r="HRF23" s="979"/>
      <c r="HRM23" s="979"/>
      <c r="HRN23" s="979"/>
      <c r="HRU23" s="979"/>
      <c r="HRV23" s="979"/>
      <c r="HSC23" s="979"/>
      <c r="HSD23" s="979"/>
      <c r="HSK23" s="979"/>
      <c r="HSL23" s="979"/>
      <c r="HSS23" s="979"/>
      <c r="HST23" s="979"/>
      <c r="HTA23" s="979"/>
      <c r="HTB23" s="979"/>
      <c r="HTI23" s="979"/>
      <c r="HTJ23" s="979"/>
      <c r="HTQ23" s="979"/>
      <c r="HTR23" s="979"/>
      <c r="HTY23" s="979"/>
      <c r="HTZ23" s="979"/>
      <c r="HUG23" s="979"/>
      <c r="HUH23" s="979"/>
      <c r="HUO23" s="979"/>
      <c r="HUP23" s="979"/>
      <c r="HUW23" s="979"/>
      <c r="HUX23" s="979"/>
      <c r="HVE23" s="979"/>
      <c r="HVF23" s="979"/>
      <c r="HVM23" s="979"/>
      <c r="HVN23" s="979"/>
      <c r="HVU23" s="979"/>
      <c r="HVV23" s="979"/>
      <c r="HWC23" s="979"/>
      <c r="HWD23" s="979"/>
      <c r="HWK23" s="979"/>
      <c r="HWL23" s="979"/>
      <c r="HWS23" s="979"/>
      <c r="HWT23" s="979"/>
      <c r="HXA23" s="979"/>
      <c r="HXB23" s="979"/>
      <c r="HXI23" s="979"/>
      <c r="HXJ23" s="979"/>
      <c r="HXQ23" s="979"/>
      <c r="HXR23" s="979"/>
      <c r="HXY23" s="979"/>
      <c r="HXZ23" s="979"/>
      <c r="HYG23" s="979"/>
      <c r="HYH23" s="979"/>
      <c r="HYO23" s="979"/>
      <c r="HYP23" s="979"/>
      <c r="HYW23" s="979"/>
      <c r="HYX23" s="979"/>
      <c r="HZE23" s="979"/>
      <c r="HZF23" s="979"/>
      <c r="HZM23" s="979"/>
      <c r="HZN23" s="979"/>
      <c r="HZU23" s="979"/>
      <c r="HZV23" s="979"/>
      <c r="IAC23" s="979"/>
      <c r="IAD23" s="979"/>
      <c r="IAK23" s="979"/>
      <c r="IAL23" s="979"/>
      <c r="IAS23" s="979"/>
      <c r="IAT23" s="979"/>
      <c r="IBA23" s="979"/>
      <c r="IBB23" s="979"/>
      <c r="IBI23" s="979"/>
      <c r="IBJ23" s="979"/>
      <c r="IBQ23" s="979"/>
      <c r="IBR23" s="979"/>
      <c r="IBY23" s="979"/>
      <c r="IBZ23" s="979"/>
      <c r="ICG23" s="979"/>
      <c r="ICH23" s="979"/>
      <c r="ICO23" s="979"/>
      <c r="ICP23" s="979"/>
      <c r="ICW23" s="979"/>
      <c r="ICX23" s="979"/>
      <c r="IDE23" s="979"/>
      <c r="IDF23" s="979"/>
      <c r="IDM23" s="979"/>
      <c r="IDN23" s="979"/>
      <c r="IDU23" s="979"/>
      <c r="IDV23" s="979"/>
      <c r="IEC23" s="979"/>
      <c r="IED23" s="979"/>
      <c r="IEK23" s="979"/>
      <c r="IEL23" s="979"/>
      <c r="IES23" s="979"/>
      <c r="IET23" s="979"/>
      <c r="IFA23" s="979"/>
      <c r="IFB23" s="979"/>
      <c r="IFI23" s="979"/>
      <c r="IFJ23" s="979"/>
      <c r="IFQ23" s="979"/>
      <c r="IFR23" s="979"/>
      <c r="IFY23" s="979"/>
      <c r="IFZ23" s="979"/>
      <c r="IGG23" s="979"/>
      <c r="IGH23" s="979"/>
      <c r="IGO23" s="979"/>
      <c r="IGP23" s="979"/>
      <c r="IGW23" s="979"/>
      <c r="IGX23" s="979"/>
      <c r="IHE23" s="979"/>
      <c r="IHF23" s="979"/>
      <c r="IHM23" s="979"/>
      <c r="IHN23" s="979"/>
      <c r="IHU23" s="979"/>
      <c r="IHV23" s="979"/>
      <c r="IIC23" s="979"/>
      <c r="IID23" s="979"/>
      <c r="IIK23" s="979"/>
      <c r="IIL23" s="979"/>
      <c r="IIS23" s="979"/>
      <c r="IIT23" s="979"/>
      <c r="IJA23" s="979"/>
      <c r="IJB23" s="979"/>
      <c r="IJI23" s="979"/>
      <c r="IJJ23" s="979"/>
      <c r="IJQ23" s="979"/>
      <c r="IJR23" s="979"/>
      <c r="IJY23" s="979"/>
      <c r="IJZ23" s="979"/>
      <c r="IKG23" s="979"/>
      <c r="IKH23" s="979"/>
      <c r="IKO23" s="979"/>
      <c r="IKP23" s="979"/>
      <c r="IKW23" s="979"/>
      <c r="IKX23" s="979"/>
      <c r="ILE23" s="979"/>
      <c r="ILF23" s="979"/>
      <c r="ILM23" s="979"/>
      <c r="ILN23" s="979"/>
      <c r="ILU23" s="979"/>
      <c r="ILV23" s="979"/>
      <c r="IMC23" s="979"/>
      <c r="IMD23" s="979"/>
      <c r="IMK23" s="979"/>
      <c r="IML23" s="979"/>
      <c r="IMS23" s="979"/>
      <c r="IMT23" s="979"/>
      <c r="INA23" s="979"/>
      <c r="INB23" s="979"/>
      <c r="INI23" s="979"/>
      <c r="INJ23" s="979"/>
      <c r="INQ23" s="979"/>
      <c r="INR23" s="979"/>
      <c r="INY23" s="979"/>
      <c r="INZ23" s="979"/>
      <c r="IOG23" s="979"/>
      <c r="IOH23" s="979"/>
      <c r="IOO23" s="979"/>
      <c r="IOP23" s="979"/>
      <c r="IOW23" s="979"/>
      <c r="IOX23" s="979"/>
      <c r="IPE23" s="979"/>
      <c r="IPF23" s="979"/>
      <c r="IPM23" s="979"/>
      <c r="IPN23" s="979"/>
      <c r="IPU23" s="979"/>
      <c r="IPV23" s="979"/>
      <c r="IQC23" s="979"/>
      <c r="IQD23" s="979"/>
      <c r="IQK23" s="979"/>
      <c r="IQL23" s="979"/>
      <c r="IQS23" s="979"/>
      <c r="IQT23" s="979"/>
      <c r="IRA23" s="979"/>
      <c r="IRB23" s="979"/>
      <c r="IRI23" s="979"/>
      <c r="IRJ23" s="979"/>
      <c r="IRQ23" s="979"/>
      <c r="IRR23" s="979"/>
      <c r="IRY23" s="979"/>
      <c r="IRZ23" s="979"/>
      <c r="ISG23" s="979"/>
      <c r="ISH23" s="979"/>
      <c r="ISO23" s="979"/>
      <c r="ISP23" s="979"/>
      <c r="ISW23" s="979"/>
      <c r="ISX23" s="979"/>
      <c r="ITE23" s="979"/>
      <c r="ITF23" s="979"/>
      <c r="ITM23" s="979"/>
      <c r="ITN23" s="979"/>
      <c r="ITU23" s="979"/>
      <c r="ITV23" s="979"/>
      <c r="IUC23" s="979"/>
      <c r="IUD23" s="979"/>
      <c r="IUK23" s="979"/>
      <c r="IUL23" s="979"/>
      <c r="IUS23" s="979"/>
      <c r="IUT23" s="979"/>
      <c r="IVA23" s="979"/>
      <c r="IVB23" s="979"/>
      <c r="IVI23" s="979"/>
      <c r="IVJ23" s="979"/>
      <c r="IVQ23" s="979"/>
      <c r="IVR23" s="979"/>
      <c r="IVY23" s="979"/>
      <c r="IVZ23" s="979"/>
      <c r="IWG23" s="979"/>
      <c r="IWH23" s="979"/>
      <c r="IWO23" s="979"/>
      <c r="IWP23" s="979"/>
      <c r="IWW23" s="979"/>
      <c r="IWX23" s="979"/>
      <c r="IXE23" s="979"/>
      <c r="IXF23" s="979"/>
      <c r="IXM23" s="979"/>
      <c r="IXN23" s="979"/>
      <c r="IXU23" s="979"/>
      <c r="IXV23" s="979"/>
      <c r="IYC23" s="979"/>
      <c r="IYD23" s="979"/>
      <c r="IYK23" s="979"/>
      <c r="IYL23" s="979"/>
      <c r="IYS23" s="979"/>
      <c r="IYT23" s="979"/>
      <c r="IZA23" s="979"/>
      <c r="IZB23" s="979"/>
      <c r="IZI23" s="979"/>
      <c r="IZJ23" s="979"/>
      <c r="IZQ23" s="979"/>
      <c r="IZR23" s="979"/>
      <c r="IZY23" s="979"/>
      <c r="IZZ23" s="979"/>
      <c r="JAG23" s="979"/>
      <c r="JAH23" s="979"/>
      <c r="JAO23" s="979"/>
      <c r="JAP23" s="979"/>
      <c r="JAW23" s="979"/>
      <c r="JAX23" s="979"/>
      <c r="JBE23" s="979"/>
      <c r="JBF23" s="979"/>
      <c r="JBM23" s="979"/>
      <c r="JBN23" s="979"/>
      <c r="JBU23" s="979"/>
      <c r="JBV23" s="979"/>
      <c r="JCC23" s="979"/>
      <c r="JCD23" s="979"/>
      <c r="JCK23" s="979"/>
      <c r="JCL23" s="979"/>
      <c r="JCS23" s="979"/>
      <c r="JCT23" s="979"/>
      <c r="JDA23" s="979"/>
      <c r="JDB23" s="979"/>
      <c r="JDI23" s="979"/>
      <c r="JDJ23" s="979"/>
      <c r="JDQ23" s="979"/>
      <c r="JDR23" s="979"/>
      <c r="JDY23" s="979"/>
      <c r="JDZ23" s="979"/>
      <c r="JEG23" s="979"/>
      <c r="JEH23" s="979"/>
      <c r="JEO23" s="979"/>
      <c r="JEP23" s="979"/>
      <c r="JEW23" s="979"/>
      <c r="JEX23" s="979"/>
      <c r="JFE23" s="979"/>
      <c r="JFF23" s="979"/>
      <c r="JFM23" s="979"/>
      <c r="JFN23" s="979"/>
      <c r="JFU23" s="979"/>
      <c r="JFV23" s="979"/>
      <c r="JGC23" s="979"/>
      <c r="JGD23" s="979"/>
      <c r="JGK23" s="979"/>
      <c r="JGL23" s="979"/>
      <c r="JGS23" s="979"/>
      <c r="JGT23" s="979"/>
      <c r="JHA23" s="979"/>
      <c r="JHB23" s="979"/>
      <c r="JHI23" s="979"/>
      <c r="JHJ23" s="979"/>
      <c r="JHQ23" s="979"/>
      <c r="JHR23" s="979"/>
      <c r="JHY23" s="979"/>
      <c r="JHZ23" s="979"/>
      <c r="JIG23" s="979"/>
      <c r="JIH23" s="979"/>
      <c r="JIO23" s="979"/>
      <c r="JIP23" s="979"/>
      <c r="JIW23" s="979"/>
      <c r="JIX23" s="979"/>
      <c r="JJE23" s="979"/>
      <c r="JJF23" s="979"/>
      <c r="JJM23" s="979"/>
      <c r="JJN23" s="979"/>
      <c r="JJU23" s="979"/>
      <c r="JJV23" s="979"/>
      <c r="JKC23" s="979"/>
      <c r="JKD23" s="979"/>
      <c r="JKK23" s="979"/>
      <c r="JKL23" s="979"/>
      <c r="JKS23" s="979"/>
      <c r="JKT23" s="979"/>
      <c r="JLA23" s="979"/>
      <c r="JLB23" s="979"/>
      <c r="JLI23" s="979"/>
      <c r="JLJ23" s="979"/>
      <c r="JLQ23" s="979"/>
      <c r="JLR23" s="979"/>
      <c r="JLY23" s="979"/>
      <c r="JLZ23" s="979"/>
      <c r="JMG23" s="979"/>
      <c r="JMH23" s="979"/>
      <c r="JMO23" s="979"/>
      <c r="JMP23" s="979"/>
      <c r="JMW23" s="979"/>
      <c r="JMX23" s="979"/>
      <c r="JNE23" s="979"/>
      <c r="JNF23" s="979"/>
      <c r="JNM23" s="979"/>
      <c r="JNN23" s="979"/>
      <c r="JNU23" s="979"/>
      <c r="JNV23" s="979"/>
      <c r="JOC23" s="979"/>
      <c r="JOD23" s="979"/>
      <c r="JOK23" s="979"/>
      <c r="JOL23" s="979"/>
      <c r="JOS23" s="979"/>
      <c r="JOT23" s="979"/>
      <c r="JPA23" s="979"/>
      <c r="JPB23" s="979"/>
      <c r="JPI23" s="979"/>
      <c r="JPJ23" s="979"/>
      <c r="JPQ23" s="979"/>
      <c r="JPR23" s="979"/>
      <c r="JPY23" s="979"/>
      <c r="JPZ23" s="979"/>
      <c r="JQG23" s="979"/>
      <c r="JQH23" s="979"/>
      <c r="JQO23" s="979"/>
      <c r="JQP23" s="979"/>
      <c r="JQW23" s="979"/>
      <c r="JQX23" s="979"/>
      <c r="JRE23" s="979"/>
      <c r="JRF23" s="979"/>
      <c r="JRM23" s="979"/>
      <c r="JRN23" s="979"/>
      <c r="JRU23" s="979"/>
      <c r="JRV23" s="979"/>
      <c r="JSC23" s="979"/>
      <c r="JSD23" s="979"/>
      <c r="JSK23" s="979"/>
      <c r="JSL23" s="979"/>
      <c r="JSS23" s="979"/>
      <c r="JST23" s="979"/>
      <c r="JTA23" s="979"/>
      <c r="JTB23" s="979"/>
      <c r="JTI23" s="979"/>
      <c r="JTJ23" s="979"/>
      <c r="JTQ23" s="979"/>
      <c r="JTR23" s="979"/>
      <c r="JTY23" s="979"/>
      <c r="JTZ23" s="979"/>
      <c r="JUG23" s="979"/>
      <c r="JUH23" s="979"/>
      <c r="JUO23" s="979"/>
      <c r="JUP23" s="979"/>
      <c r="JUW23" s="979"/>
      <c r="JUX23" s="979"/>
      <c r="JVE23" s="979"/>
      <c r="JVF23" s="979"/>
      <c r="JVM23" s="979"/>
      <c r="JVN23" s="979"/>
      <c r="JVU23" s="979"/>
      <c r="JVV23" s="979"/>
      <c r="JWC23" s="979"/>
      <c r="JWD23" s="979"/>
      <c r="JWK23" s="979"/>
      <c r="JWL23" s="979"/>
      <c r="JWS23" s="979"/>
      <c r="JWT23" s="979"/>
      <c r="JXA23" s="979"/>
      <c r="JXB23" s="979"/>
      <c r="JXI23" s="979"/>
      <c r="JXJ23" s="979"/>
      <c r="JXQ23" s="979"/>
      <c r="JXR23" s="979"/>
      <c r="JXY23" s="979"/>
      <c r="JXZ23" s="979"/>
      <c r="JYG23" s="979"/>
      <c r="JYH23" s="979"/>
      <c r="JYO23" s="979"/>
      <c r="JYP23" s="979"/>
      <c r="JYW23" s="979"/>
      <c r="JYX23" s="979"/>
      <c r="JZE23" s="979"/>
      <c r="JZF23" s="979"/>
      <c r="JZM23" s="979"/>
      <c r="JZN23" s="979"/>
      <c r="JZU23" s="979"/>
      <c r="JZV23" s="979"/>
      <c r="KAC23" s="979"/>
      <c r="KAD23" s="979"/>
      <c r="KAK23" s="979"/>
      <c r="KAL23" s="979"/>
      <c r="KAS23" s="979"/>
      <c r="KAT23" s="979"/>
      <c r="KBA23" s="979"/>
      <c r="KBB23" s="979"/>
      <c r="KBI23" s="979"/>
      <c r="KBJ23" s="979"/>
      <c r="KBQ23" s="979"/>
      <c r="KBR23" s="979"/>
      <c r="KBY23" s="979"/>
      <c r="KBZ23" s="979"/>
      <c r="KCG23" s="979"/>
      <c r="KCH23" s="979"/>
      <c r="KCO23" s="979"/>
      <c r="KCP23" s="979"/>
      <c r="KCW23" s="979"/>
      <c r="KCX23" s="979"/>
      <c r="KDE23" s="979"/>
      <c r="KDF23" s="979"/>
      <c r="KDM23" s="979"/>
      <c r="KDN23" s="979"/>
      <c r="KDU23" s="979"/>
      <c r="KDV23" s="979"/>
      <c r="KEC23" s="979"/>
      <c r="KED23" s="979"/>
      <c r="KEK23" s="979"/>
      <c r="KEL23" s="979"/>
      <c r="KES23" s="979"/>
      <c r="KET23" s="979"/>
      <c r="KFA23" s="979"/>
      <c r="KFB23" s="979"/>
      <c r="KFI23" s="979"/>
      <c r="KFJ23" s="979"/>
      <c r="KFQ23" s="979"/>
      <c r="KFR23" s="979"/>
      <c r="KFY23" s="979"/>
      <c r="KFZ23" s="979"/>
      <c r="KGG23" s="979"/>
      <c r="KGH23" s="979"/>
      <c r="KGO23" s="979"/>
      <c r="KGP23" s="979"/>
      <c r="KGW23" s="979"/>
      <c r="KGX23" s="979"/>
      <c r="KHE23" s="979"/>
      <c r="KHF23" s="979"/>
      <c r="KHM23" s="979"/>
      <c r="KHN23" s="979"/>
      <c r="KHU23" s="979"/>
      <c r="KHV23" s="979"/>
      <c r="KIC23" s="979"/>
      <c r="KID23" s="979"/>
      <c r="KIK23" s="979"/>
      <c r="KIL23" s="979"/>
      <c r="KIS23" s="979"/>
      <c r="KIT23" s="979"/>
      <c r="KJA23" s="979"/>
      <c r="KJB23" s="979"/>
      <c r="KJI23" s="979"/>
      <c r="KJJ23" s="979"/>
      <c r="KJQ23" s="979"/>
      <c r="KJR23" s="979"/>
      <c r="KJY23" s="979"/>
      <c r="KJZ23" s="979"/>
      <c r="KKG23" s="979"/>
      <c r="KKH23" s="979"/>
      <c r="KKO23" s="979"/>
      <c r="KKP23" s="979"/>
      <c r="KKW23" s="979"/>
      <c r="KKX23" s="979"/>
      <c r="KLE23" s="979"/>
      <c r="KLF23" s="979"/>
      <c r="KLM23" s="979"/>
      <c r="KLN23" s="979"/>
      <c r="KLU23" s="979"/>
      <c r="KLV23" s="979"/>
      <c r="KMC23" s="979"/>
      <c r="KMD23" s="979"/>
      <c r="KMK23" s="979"/>
      <c r="KML23" s="979"/>
      <c r="KMS23" s="979"/>
      <c r="KMT23" s="979"/>
      <c r="KNA23" s="979"/>
      <c r="KNB23" s="979"/>
      <c r="KNI23" s="979"/>
      <c r="KNJ23" s="979"/>
      <c r="KNQ23" s="979"/>
      <c r="KNR23" s="979"/>
      <c r="KNY23" s="979"/>
      <c r="KNZ23" s="979"/>
      <c r="KOG23" s="979"/>
      <c r="KOH23" s="979"/>
      <c r="KOO23" s="979"/>
      <c r="KOP23" s="979"/>
      <c r="KOW23" s="979"/>
      <c r="KOX23" s="979"/>
      <c r="KPE23" s="979"/>
      <c r="KPF23" s="979"/>
      <c r="KPM23" s="979"/>
      <c r="KPN23" s="979"/>
      <c r="KPU23" s="979"/>
      <c r="KPV23" s="979"/>
      <c r="KQC23" s="979"/>
      <c r="KQD23" s="979"/>
      <c r="KQK23" s="979"/>
      <c r="KQL23" s="979"/>
      <c r="KQS23" s="979"/>
      <c r="KQT23" s="979"/>
      <c r="KRA23" s="979"/>
      <c r="KRB23" s="979"/>
      <c r="KRI23" s="979"/>
      <c r="KRJ23" s="979"/>
      <c r="KRQ23" s="979"/>
      <c r="KRR23" s="979"/>
      <c r="KRY23" s="979"/>
      <c r="KRZ23" s="979"/>
      <c r="KSG23" s="979"/>
      <c r="KSH23" s="979"/>
      <c r="KSO23" s="979"/>
      <c r="KSP23" s="979"/>
      <c r="KSW23" s="979"/>
      <c r="KSX23" s="979"/>
      <c r="KTE23" s="979"/>
      <c r="KTF23" s="979"/>
      <c r="KTM23" s="979"/>
      <c r="KTN23" s="979"/>
      <c r="KTU23" s="979"/>
      <c r="KTV23" s="979"/>
      <c r="KUC23" s="979"/>
      <c r="KUD23" s="979"/>
      <c r="KUK23" s="979"/>
      <c r="KUL23" s="979"/>
      <c r="KUS23" s="979"/>
      <c r="KUT23" s="979"/>
      <c r="KVA23" s="979"/>
      <c r="KVB23" s="979"/>
      <c r="KVI23" s="979"/>
      <c r="KVJ23" s="979"/>
      <c r="KVQ23" s="979"/>
      <c r="KVR23" s="979"/>
      <c r="KVY23" s="979"/>
      <c r="KVZ23" s="979"/>
      <c r="KWG23" s="979"/>
      <c r="KWH23" s="979"/>
      <c r="KWO23" s="979"/>
      <c r="KWP23" s="979"/>
      <c r="KWW23" s="979"/>
      <c r="KWX23" s="979"/>
      <c r="KXE23" s="979"/>
      <c r="KXF23" s="979"/>
      <c r="KXM23" s="979"/>
      <c r="KXN23" s="979"/>
      <c r="KXU23" s="979"/>
      <c r="KXV23" s="979"/>
      <c r="KYC23" s="979"/>
      <c r="KYD23" s="979"/>
      <c r="KYK23" s="979"/>
      <c r="KYL23" s="979"/>
      <c r="KYS23" s="979"/>
      <c r="KYT23" s="979"/>
      <c r="KZA23" s="979"/>
      <c r="KZB23" s="979"/>
      <c r="KZI23" s="979"/>
      <c r="KZJ23" s="979"/>
      <c r="KZQ23" s="979"/>
      <c r="KZR23" s="979"/>
      <c r="KZY23" s="979"/>
      <c r="KZZ23" s="979"/>
      <c r="LAG23" s="979"/>
      <c r="LAH23" s="979"/>
      <c r="LAO23" s="979"/>
      <c r="LAP23" s="979"/>
      <c r="LAW23" s="979"/>
      <c r="LAX23" s="979"/>
      <c r="LBE23" s="979"/>
      <c r="LBF23" s="979"/>
      <c r="LBM23" s="979"/>
      <c r="LBN23" s="979"/>
      <c r="LBU23" s="979"/>
      <c r="LBV23" s="979"/>
      <c r="LCC23" s="979"/>
      <c r="LCD23" s="979"/>
      <c r="LCK23" s="979"/>
      <c r="LCL23" s="979"/>
      <c r="LCS23" s="979"/>
      <c r="LCT23" s="979"/>
      <c r="LDA23" s="979"/>
      <c r="LDB23" s="979"/>
      <c r="LDI23" s="979"/>
      <c r="LDJ23" s="979"/>
      <c r="LDQ23" s="979"/>
      <c r="LDR23" s="979"/>
      <c r="LDY23" s="979"/>
      <c r="LDZ23" s="979"/>
      <c r="LEG23" s="979"/>
      <c r="LEH23" s="979"/>
      <c r="LEO23" s="979"/>
      <c r="LEP23" s="979"/>
      <c r="LEW23" s="979"/>
      <c r="LEX23" s="979"/>
      <c r="LFE23" s="979"/>
      <c r="LFF23" s="979"/>
      <c r="LFM23" s="979"/>
      <c r="LFN23" s="979"/>
      <c r="LFU23" s="979"/>
      <c r="LFV23" s="979"/>
      <c r="LGC23" s="979"/>
      <c r="LGD23" s="979"/>
      <c r="LGK23" s="979"/>
      <c r="LGL23" s="979"/>
      <c r="LGS23" s="979"/>
      <c r="LGT23" s="979"/>
      <c r="LHA23" s="979"/>
      <c r="LHB23" s="979"/>
      <c r="LHI23" s="979"/>
      <c r="LHJ23" s="979"/>
      <c r="LHQ23" s="979"/>
      <c r="LHR23" s="979"/>
      <c r="LHY23" s="979"/>
      <c r="LHZ23" s="979"/>
      <c r="LIG23" s="979"/>
      <c r="LIH23" s="979"/>
      <c r="LIO23" s="979"/>
      <c r="LIP23" s="979"/>
      <c r="LIW23" s="979"/>
      <c r="LIX23" s="979"/>
      <c r="LJE23" s="979"/>
      <c r="LJF23" s="979"/>
      <c r="LJM23" s="979"/>
      <c r="LJN23" s="979"/>
      <c r="LJU23" s="979"/>
      <c r="LJV23" s="979"/>
      <c r="LKC23" s="979"/>
      <c r="LKD23" s="979"/>
      <c r="LKK23" s="979"/>
      <c r="LKL23" s="979"/>
      <c r="LKS23" s="979"/>
      <c r="LKT23" s="979"/>
      <c r="LLA23" s="979"/>
      <c r="LLB23" s="979"/>
      <c r="LLI23" s="979"/>
      <c r="LLJ23" s="979"/>
      <c r="LLQ23" s="979"/>
      <c r="LLR23" s="979"/>
      <c r="LLY23" s="979"/>
      <c r="LLZ23" s="979"/>
      <c r="LMG23" s="979"/>
      <c r="LMH23" s="979"/>
      <c r="LMO23" s="979"/>
      <c r="LMP23" s="979"/>
      <c r="LMW23" s="979"/>
      <c r="LMX23" s="979"/>
      <c r="LNE23" s="979"/>
      <c r="LNF23" s="979"/>
      <c r="LNM23" s="979"/>
      <c r="LNN23" s="979"/>
      <c r="LNU23" s="979"/>
      <c r="LNV23" s="979"/>
      <c r="LOC23" s="979"/>
      <c r="LOD23" s="979"/>
      <c r="LOK23" s="979"/>
      <c r="LOL23" s="979"/>
      <c r="LOS23" s="979"/>
      <c r="LOT23" s="979"/>
      <c r="LPA23" s="979"/>
      <c r="LPB23" s="979"/>
      <c r="LPI23" s="979"/>
      <c r="LPJ23" s="979"/>
      <c r="LPQ23" s="979"/>
      <c r="LPR23" s="979"/>
      <c r="LPY23" s="979"/>
      <c r="LPZ23" s="979"/>
      <c r="LQG23" s="979"/>
      <c r="LQH23" s="979"/>
      <c r="LQO23" s="979"/>
      <c r="LQP23" s="979"/>
      <c r="LQW23" s="979"/>
      <c r="LQX23" s="979"/>
      <c r="LRE23" s="979"/>
      <c r="LRF23" s="979"/>
      <c r="LRM23" s="979"/>
      <c r="LRN23" s="979"/>
      <c r="LRU23" s="979"/>
      <c r="LRV23" s="979"/>
      <c r="LSC23" s="979"/>
      <c r="LSD23" s="979"/>
      <c r="LSK23" s="979"/>
      <c r="LSL23" s="979"/>
      <c r="LSS23" s="979"/>
      <c r="LST23" s="979"/>
      <c r="LTA23" s="979"/>
      <c r="LTB23" s="979"/>
      <c r="LTI23" s="979"/>
      <c r="LTJ23" s="979"/>
      <c r="LTQ23" s="979"/>
      <c r="LTR23" s="979"/>
      <c r="LTY23" s="979"/>
      <c r="LTZ23" s="979"/>
      <c r="LUG23" s="979"/>
      <c r="LUH23" s="979"/>
      <c r="LUO23" s="979"/>
      <c r="LUP23" s="979"/>
      <c r="LUW23" s="979"/>
      <c r="LUX23" s="979"/>
      <c r="LVE23" s="979"/>
      <c r="LVF23" s="979"/>
      <c r="LVM23" s="979"/>
      <c r="LVN23" s="979"/>
      <c r="LVU23" s="979"/>
      <c r="LVV23" s="979"/>
      <c r="LWC23" s="979"/>
      <c r="LWD23" s="979"/>
      <c r="LWK23" s="979"/>
      <c r="LWL23" s="979"/>
      <c r="LWS23" s="979"/>
      <c r="LWT23" s="979"/>
      <c r="LXA23" s="979"/>
      <c r="LXB23" s="979"/>
      <c r="LXI23" s="979"/>
      <c r="LXJ23" s="979"/>
      <c r="LXQ23" s="979"/>
      <c r="LXR23" s="979"/>
      <c r="LXY23" s="979"/>
      <c r="LXZ23" s="979"/>
      <c r="LYG23" s="979"/>
      <c r="LYH23" s="979"/>
      <c r="LYO23" s="979"/>
      <c r="LYP23" s="979"/>
      <c r="LYW23" s="979"/>
      <c r="LYX23" s="979"/>
      <c r="LZE23" s="979"/>
      <c r="LZF23" s="979"/>
      <c r="LZM23" s="979"/>
      <c r="LZN23" s="979"/>
      <c r="LZU23" s="979"/>
      <c r="LZV23" s="979"/>
      <c r="MAC23" s="979"/>
      <c r="MAD23" s="979"/>
      <c r="MAK23" s="979"/>
      <c r="MAL23" s="979"/>
      <c r="MAS23" s="979"/>
      <c r="MAT23" s="979"/>
      <c r="MBA23" s="979"/>
      <c r="MBB23" s="979"/>
      <c r="MBI23" s="979"/>
      <c r="MBJ23" s="979"/>
      <c r="MBQ23" s="979"/>
      <c r="MBR23" s="979"/>
      <c r="MBY23" s="979"/>
      <c r="MBZ23" s="979"/>
      <c r="MCG23" s="979"/>
      <c r="MCH23" s="979"/>
      <c r="MCO23" s="979"/>
      <c r="MCP23" s="979"/>
      <c r="MCW23" s="979"/>
      <c r="MCX23" s="979"/>
      <c r="MDE23" s="979"/>
      <c r="MDF23" s="979"/>
      <c r="MDM23" s="979"/>
      <c r="MDN23" s="979"/>
      <c r="MDU23" s="979"/>
      <c r="MDV23" s="979"/>
      <c r="MEC23" s="979"/>
      <c r="MED23" s="979"/>
      <c r="MEK23" s="979"/>
      <c r="MEL23" s="979"/>
      <c r="MES23" s="979"/>
      <c r="MET23" s="979"/>
      <c r="MFA23" s="979"/>
      <c r="MFB23" s="979"/>
      <c r="MFI23" s="979"/>
      <c r="MFJ23" s="979"/>
      <c r="MFQ23" s="979"/>
      <c r="MFR23" s="979"/>
      <c r="MFY23" s="979"/>
      <c r="MFZ23" s="979"/>
      <c r="MGG23" s="979"/>
      <c r="MGH23" s="979"/>
      <c r="MGO23" s="979"/>
      <c r="MGP23" s="979"/>
      <c r="MGW23" s="979"/>
      <c r="MGX23" s="979"/>
      <c r="MHE23" s="979"/>
      <c r="MHF23" s="979"/>
      <c r="MHM23" s="979"/>
      <c r="MHN23" s="979"/>
      <c r="MHU23" s="979"/>
      <c r="MHV23" s="979"/>
      <c r="MIC23" s="979"/>
      <c r="MID23" s="979"/>
      <c r="MIK23" s="979"/>
      <c r="MIL23" s="979"/>
      <c r="MIS23" s="979"/>
      <c r="MIT23" s="979"/>
      <c r="MJA23" s="979"/>
      <c r="MJB23" s="979"/>
      <c r="MJI23" s="979"/>
      <c r="MJJ23" s="979"/>
      <c r="MJQ23" s="979"/>
      <c r="MJR23" s="979"/>
      <c r="MJY23" s="979"/>
      <c r="MJZ23" s="979"/>
      <c r="MKG23" s="979"/>
      <c r="MKH23" s="979"/>
      <c r="MKO23" s="979"/>
      <c r="MKP23" s="979"/>
      <c r="MKW23" s="979"/>
      <c r="MKX23" s="979"/>
      <c r="MLE23" s="979"/>
      <c r="MLF23" s="979"/>
      <c r="MLM23" s="979"/>
      <c r="MLN23" s="979"/>
      <c r="MLU23" s="979"/>
      <c r="MLV23" s="979"/>
      <c r="MMC23" s="979"/>
      <c r="MMD23" s="979"/>
      <c r="MMK23" s="979"/>
      <c r="MML23" s="979"/>
      <c r="MMS23" s="979"/>
      <c r="MMT23" s="979"/>
      <c r="MNA23" s="979"/>
      <c r="MNB23" s="979"/>
      <c r="MNI23" s="979"/>
      <c r="MNJ23" s="979"/>
      <c r="MNQ23" s="979"/>
      <c r="MNR23" s="979"/>
      <c r="MNY23" s="979"/>
      <c r="MNZ23" s="979"/>
      <c r="MOG23" s="979"/>
      <c r="MOH23" s="979"/>
      <c r="MOO23" s="979"/>
      <c r="MOP23" s="979"/>
      <c r="MOW23" s="979"/>
      <c r="MOX23" s="979"/>
      <c r="MPE23" s="979"/>
      <c r="MPF23" s="979"/>
      <c r="MPM23" s="979"/>
      <c r="MPN23" s="979"/>
      <c r="MPU23" s="979"/>
      <c r="MPV23" s="979"/>
      <c r="MQC23" s="979"/>
      <c r="MQD23" s="979"/>
      <c r="MQK23" s="979"/>
      <c r="MQL23" s="979"/>
      <c r="MQS23" s="979"/>
      <c r="MQT23" s="979"/>
      <c r="MRA23" s="979"/>
      <c r="MRB23" s="979"/>
      <c r="MRI23" s="979"/>
      <c r="MRJ23" s="979"/>
      <c r="MRQ23" s="979"/>
      <c r="MRR23" s="979"/>
      <c r="MRY23" s="979"/>
      <c r="MRZ23" s="979"/>
      <c r="MSG23" s="979"/>
      <c r="MSH23" s="979"/>
      <c r="MSO23" s="979"/>
      <c r="MSP23" s="979"/>
      <c r="MSW23" s="979"/>
      <c r="MSX23" s="979"/>
      <c r="MTE23" s="979"/>
      <c r="MTF23" s="979"/>
      <c r="MTM23" s="979"/>
      <c r="MTN23" s="979"/>
      <c r="MTU23" s="979"/>
      <c r="MTV23" s="979"/>
      <c r="MUC23" s="979"/>
      <c r="MUD23" s="979"/>
      <c r="MUK23" s="979"/>
      <c r="MUL23" s="979"/>
      <c r="MUS23" s="979"/>
      <c r="MUT23" s="979"/>
      <c r="MVA23" s="979"/>
      <c r="MVB23" s="979"/>
      <c r="MVI23" s="979"/>
      <c r="MVJ23" s="979"/>
      <c r="MVQ23" s="979"/>
      <c r="MVR23" s="979"/>
      <c r="MVY23" s="979"/>
      <c r="MVZ23" s="979"/>
      <c r="MWG23" s="979"/>
      <c r="MWH23" s="979"/>
      <c r="MWO23" s="979"/>
      <c r="MWP23" s="979"/>
      <c r="MWW23" s="979"/>
      <c r="MWX23" s="979"/>
      <c r="MXE23" s="979"/>
      <c r="MXF23" s="979"/>
      <c r="MXM23" s="979"/>
      <c r="MXN23" s="979"/>
      <c r="MXU23" s="979"/>
      <c r="MXV23" s="979"/>
      <c r="MYC23" s="979"/>
      <c r="MYD23" s="979"/>
      <c r="MYK23" s="979"/>
      <c r="MYL23" s="979"/>
      <c r="MYS23" s="979"/>
      <c r="MYT23" s="979"/>
      <c r="MZA23" s="979"/>
      <c r="MZB23" s="979"/>
      <c r="MZI23" s="979"/>
      <c r="MZJ23" s="979"/>
      <c r="MZQ23" s="979"/>
      <c r="MZR23" s="979"/>
      <c r="MZY23" s="979"/>
      <c r="MZZ23" s="979"/>
      <c r="NAG23" s="979"/>
      <c r="NAH23" s="979"/>
      <c r="NAO23" s="979"/>
      <c r="NAP23" s="979"/>
      <c r="NAW23" s="979"/>
      <c r="NAX23" s="979"/>
      <c r="NBE23" s="979"/>
      <c r="NBF23" s="979"/>
      <c r="NBM23" s="979"/>
      <c r="NBN23" s="979"/>
      <c r="NBU23" s="979"/>
      <c r="NBV23" s="979"/>
      <c r="NCC23" s="979"/>
      <c r="NCD23" s="979"/>
      <c r="NCK23" s="979"/>
      <c r="NCL23" s="979"/>
      <c r="NCS23" s="979"/>
      <c r="NCT23" s="979"/>
      <c r="NDA23" s="979"/>
      <c r="NDB23" s="979"/>
      <c r="NDI23" s="979"/>
      <c r="NDJ23" s="979"/>
      <c r="NDQ23" s="979"/>
      <c r="NDR23" s="979"/>
      <c r="NDY23" s="979"/>
      <c r="NDZ23" s="979"/>
      <c r="NEG23" s="979"/>
      <c r="NEH23" s="979"/>
      <c r="NEO23" s="979"/>
      <c r="NEP23" s="979"/>
      <c r="NEW23" s="979"/>
      <c r="NEX23" s="979"/>
      <c r="NFE23" s="979"/>
      <c r="NFF23" s="979"/>
      <c r="NFM23" s="979"/>
      <c r="NFN23" s="979"/>
      <c r="NFU23" s="979"/>
      <c r="NFV23" s="979"/>
      <c r="NGC23" s="979"/>
      <c r="NGD23" s="979"/>
      <c r="NGK23" s="979"/>
      <c r="NGL23" s="979"/>
      <c r="NGS23" s="979"/>
      <c r="NGT23" s="979"/>
      <c r="NHA23" s="979"/>
      <c r="NHB23" s="979"/>
      <c r="NHI23" s="979"/>
      <c r="NHJ23" s="979"/>
      <c r="NHQ23" s="979"/>
      <c r="NHR23" s="979"/>
      <c r="NHY23" s="979"/>
      <c r="NHZ23" s="979"/>
      <c r="NIG23" s="979"/>
      <c r="NIH23" s="979"/>
      <c r="NIO23" s="979"/>
      <c r="NIP23" s="979"/>
      <c r="NIW23" s="979"/>
      <c r="NIX23" s="979"/>
      <c r="NJE23" s="979"/>
      <c r="NJF23" s="979"/>
      <c r="NJM23" s="979"/>
      <c r="NJN23" s="979"/>
      <c r="NJU23" s="979"/>
      <c r="NJV23" s="979"/>
      <c r="NKC23" s="979"/>
      <c r="NKD23" s="979"/>
      <c r="NKK23" s="979"/>
      <c r="NKL23" s="979"/>
      <c r="NKS23" s="979"/>
      <c r="NKT23" s="979"/>
      <c r="NLA23" s="979"/>
      <c r="NLB23" s="979"/>
      <c r="NLI23" s="979"/>
      <c r="NLJ23" s="979"/>
      <c r="NLQ23" s="979"/>
      <c r="NLR23" s="979"/>
      <c r="NLY23" s="979"/>
      <c r="NLZ23" s="979"/>
      <c r="NMG23" s="979"/>
      <c r="NMH23" s="979"/>
      <c r="NMO23" s="979"/>
      <c r="NMP23" s="979"/>
      <c r="NMW23" s="979"/>
      <c r="NMX23" s="979"/>
      <c r="NNE23" s="979"/>
      <c r="NNF23" s="979"/>
      <c r="NNM23" s="979"/>
      <c r="NNN23" s="979"/>
      <c r="NNU23" s="979"/>
      <c r="NNV23" s="979"/>
      <c r="NOC23" s="979"/>
      <c r="NOD23" s="979"/>
      <c r="NOK23" s="979"/>
      <c r="NOL23" s="979"/>
      <c r="NOS23" s="979"/>
      <c r="NOT23" s="979"/>
      <c r="NPA23" s="979"/>
      <c r="NPB23" s="979"/>
      <c r="NPI23" s="979"/>
      <c r="NPJ23" s="979"/>
      <c r="NPQ23" s="979"/>
      <c r="NPR23" s="979"/>
      <c r="NPY23" s="979"/>
      <c r="NPZ23" s="979"/>
      <c r="NQG23" s="979"/>
      <c r="NQH23" s="979"/>
      <c r="NQO23" s="979"/>
      <c r="NQP23" s="979"/>
      <c r="NQW23" s="979"/>
      <c r="NQX23" s="979"/>
      <c r="NRE23" s="979"/>
      <c r="NRF23" s="979"/>
      <c r="NRM23" s="979"/>
      <c r="NRN23" s="979"/>
      <c r="NRU23" s="979"/>
      <c r="NRV23" s="979"/>
      <c r="NSC23" s="979"/>
      <c r="NSD23" s="979"/>
      <c r="NSK23" s="979"/>
      <c r="NSL23" s="979"/>
      <c r="NSS23" s="979"/>
      <c r="NST23" s="979"/>
      <c r="NTA23" s="979"/>
      <c r="NTB23" s="979"/>
      <c r="NTI23" s="979"/>
      <c r="NTJ23" s="979"/>
      <c r="NTQ23" s="979"/>
      <c r="NTR23" s="979"/>
      <c r="NTY23" s="979"/>
      <c r="NTZ23" s="979"/>
      <c r="NUG23" s="979"/>
      <c r="NUH23" s="979"/>
      <c r="NUO23" s="979"/>
      <c r="NUP23" s="979"/>
      <c r="NUW23" s="979"/>
      <c r="NUX23" s="979"/>
      <c r="NVE23" s="979"/>
      <c r="NVF23" s="979"/>
      <c r="NVM23" s="979"/>
      <c r="NVN23" s="979"/>
      <c r="NVU23" s="979"/>
      <c r="NVV23" s="979"/>
      <c r="NWC23" s="979"/>
      <c r="NWD23" s="979"/>
      <c r="NWK23" s="979"/>
      <c r="NWL23" s="979"/>
      <c r="NWS23" s="979"/>
      <c r="NWT23" s="979"/>
      <c r="NXA23" s="979"/>
      <c r="NXB23" s="979"/>
      <c r="NXI23" s="979"/>
      <c r="NXJ23" s="979"/>
      <c r="NXQ23" s="979"/>
      <c r="NXR23" s="979"/>
      <c r="NXY23" s="979"/>
      <c r="NXZ23" s="979"/>
      <c r="NYG23" s="979"/>
      <c r="NYH23" s="979"/>
      <c r="NYO23" s="979"/>
      <c r="NYP23" s="979"/>
      <c r="NYW23" s="979"/>
      <c r="NYX23" s="979"/>
      <c r="NZE23" s="979"/>
      <c r="NZF23" s="979"/>
      <c r="NZM23" s="979"/>
      <c r="NZN23" s="979"/>
      <c r="NZU23" s="979"/>
      <c r="NZV23" s="979"/>
      <c r="OAC23" s="979"/>
      <c r="OAD23" s="979"/>
      <c r="OAK23" s="979"/>
      <c r="OAL23" s="979"/>
      <c r="OAS23" s="979"/>
      <c r="OAT23" s="979"/>
      <c r="OBA23" s="979"/>
      <c r="OBB23" s="979"/>
      <c r="OBI23" s="979"/>
      <c r="OBJ23" s="979"/>
      <c r="OBQ23" s="979"/>
      <c r="OBR23" s="979"/>
      <c r="OBY23" s="979"/>
      <c r="OBZ23" s="979"/>
      <c r="OCG23" s="979"/>
      <c r="OCH23" s="979"/>
      <c r="OCO23" s="979"/>
      <c r="OCP23" s="979"/>
      <c r="OCW23" s="979"/>
      <c r="OCX23" s="979"/>
      <c r="ODE23" s="979"/>
      <c r="ODF23" s="979"/>
      <c r="ODM23" s="979"/>
      <c r="ODN23" s="979"/>
      <c r="ODU23" s="979"/>
      <c r="ODV23" s="979"/>
      <c r="OEC23" s="979"/>
      <c r="OED23" s="979"/>
      <c r="OEK23" s="979"/>
      <c r="OEL23" s="979"/>
      <c r="OES23" s="979"/>
      <c r="OET23" s="979"/>
      <c r="OFA23" s="979"/>
      <c r="OFB23" s="979"/>
      <c r="OFI23" s="979"/>
      <c r="OFJ23" s="979"/>
      <c r="OFQ23" s="979"/>
      <c r="OFR23" s="979"/>
      <c r="OFY23" s="979"/>
      <c r="OFZ23" s="979"/>
      <c r="OGG23" s="979"/>
      <c r="OGH23" s="979"/>
      <c r="OGO23" s="979"/>
      <c r="OGP23" s="979"/>
      <c r="OGW23" s="979"/>
      <c r="OGX23" s="979"/>
      <c r="OHE23" s="979"/>
      <c r="OHF23" s="979"/>
      <c r="OHM23" s="979"/>
      <c r="OHN23" s="979"/>
      <c r="OHU23" s="979"/>
      <c r="OHV23" s="979"/>
      <c r="OIC23" s="979"/>
      <c r="OID23" s="979"/>
      <c r="OIK23" s="979"/>
      <c r="OIL23" s="979"/>
      <c r="OIS23" s="979"/>
      <c r="OIT23" s="979"/>
      <c r="OJA23" s="979"/>
      <c r="OJB23" s="979"/>
      <c r="OJI23" s="979"/>
      <c r="OJJ23" s="979"/>
      <c r="OJQ23" s="979"/>
      <c r="OJR23" s="979"/>
      <c r="OJY23" s="979"/>
      <c r="OJZ23" s="979"/>
      <c r="OKG23" s="979"/>
      <c r="OKH23" s="979"/>
      <c r="OKO23" s="979"/>
      <c r="OKP23" s="979"/>
      <c r="OKW23" s="979"/>
      <c r="OKX23" s="979"/>
      <c r="OLE23" s="979"/>
      <c r="OLF23" s="979"/>
      <c r="OLM23" s="979"/>
      <c r="OLN23" s="979"/>
      <c r="OLU23" s="979"/>
      <c r="OLV23" s="979"/>
      <c r="OMC23" s="979"/>
      <c r="OMD23" s="979"/>
      <c r="OMK23" s="979"/>
      <c r="OML23" s="979"/>
      <c r="OMS23" s="979"/>
      <c r="OMT23" s="979"/>
      <c r="ONA23" s="979"/>
      <c r="ONB23" s="979"/>
      <c r="ONI23" s="979"/>
      <c r="ONJ23" s="979"/>
      <c r="ONQ23" s="979"/>
      <c r="ONR23" s="979"/>
      <c r="ONY23" s="979"/>
      <c r="ONZ23" s="979"/>
      <c r="OOG23" s="979"/>
      <c r="OOH23" s="979"/>
      <c r="OOO23" s="979"/>
      <c r="OOP23" s="979"/>
      <c r="OOW23" s="979"/>
      <c r="OOX23" s="979"/>
      <c r="OPE23" s="979"/>
      <c r="OPF23" s="979"/>
      <c r="OPM23" s="979"/>
      <c r="OPN23" s="979"/>
      <c r="OPU23" s="979"/>
      <c r="OPV23" s="979"/>
      <c r="OQC23" s="979"/>
      <c r="OQD23" s="979"/>
      <c r="OQK23" s="979"/>
      <c r="OQL23" s="979"/>
      <c r="OQS23" s="979"/>
      <c r="OQT23" s="979"/>
      <c r="ORA23" s="979"/>
      <c r="ORB23" s="979"/>
      <c r="ORI23" s="979"/>
      <c r="ORJ23" s="979"/>
      <c r="ORQ23" s="979"/>
      <c r="ORR23" s="979"/>
      <c r="ORY23" s="979"/>
      <c r="ORZ23" s="979"/>
      <c r="OSG23" s="979"/>
      <c r="OSH23" s="979"/>
      <c r="OSO23" s="979"/>
      <c r="OSP23" s="979"/>
      <c r="OSW23" s="979"/>
      <c r="OSX23" s="979"/>
      <c r="OTE23" s="979"/>
      <c r="OTF23" s="979"/>
      <c r="OTM23" s="979"/>
      <c r="OTN23" s="979"/>
      <c r="OTU23" s="979"/>
      <c r="OTV23" s="979"/>
      <c r="OUC23" s="979"/>
      <c r="OUD23" s="979"/>
      <c r="OUK23" s="979"/>
      <c r="OUL23" s="979"/>
      <c r="OUS23" s="979"/>
      <c r="OUT23" s="979"/>
      <c r="OVA23" s="979"/>
      <c r="OVB23" s="979"/>
      <c r="OVI23" s="979"/>
      <c r="OVJ23" s="979"/>
      <c r="OVQ23" s="979"/>
      <c r="OVR23" s="979"/>
      <c r="OVY23" s="979"/>
      <c r="OVZ23" s="979"/>
      <c r="OWG23" s="979"/>
      <c r="OWH23" s="979"/>
      <c r="OWO23" s="979"/>
      <c r="OWP23" s="979"/>
      <c r="OWW23" s="979"/>
      <c r="OWX23" s="979"/>
      <c r="OXE23" s="979"/>
      <c r="OXF23" s="979"/>
      <c r="OXM23" s="979"/>
      <c r="OXN23" s="979"/>
      <c r="OXU23" s="979"/>
      <c r="OXV23" s="979"/>
      <c r="OYC23" s="979"/>
      <c r="OYD23" s="979"/>
      <c r="OYK23" s="979"/>
      <c r="OYL23" s="979"/>
      <c r="OYS23" s="979"/>
      <c r="OYT23" s="979"/>
      <c r="OZA23" s="979"/>
      <c r="OZB23" s="979"/>
      <c r="OZI23" s="979"/>
      <c r="OZJ23" s="979"/>
      <c r="OZQ23" s="979"/>
      <c r="OZR23" s="979"/>
      <c r="OZY23" s="979"/>
      <c r="OZZ23" s="979"/>
      <c r="PAG23" s="979"/>
      <c r="PAH23" s="979"/>
      <c r="PAO23" s="979"/>
      <c r="PAP23" s="979"/>
      <c r="PAW23" s="979"/>
      <c r="PAX23" s="979"/>
      <c r="PBE23" s="979"/>
      <c r="PBF23" s="979"/>
      <c r="PBM23" s="979"/>
      <c r="PBN23" s="979"/>
      <c r="PBU23" s="979"/>
      <c r="PBV23" s="979"/>
      <c r="PCC23" s="979"/>
      <c r="PCD23" s="979"/>
      <c r="PCK23" s="979"/>
      <c r="PCL23" s="979"/>
      <c r="PCS23" s="979"/>
      <c r="PCT23" s="979"/>
      <c r="PDA23" s="979"/>
      <c r="PDB23" s="979"/>
      <c r="PDI23" s="979"/>
      <c r="PDJ23" s="979"/>
      <c r="PDQ23" s="979"/>
      <c r="PDR23" s="979"/>
      <c r="PDY23" s="979"/>
      <c r="PDZ23" s="979"/>
      <c r="PEG23" s="979"/>
      <c r="PEH23" s="979"/>
      <c r="PEO23" s="979"/>
      <c r="PEP23" s="979"/>
      <c r="PEW23" s="979"/>
      <c r="PEX23" s="979"/>
      <c r="PFE23" s="979"/>
      <c r="PFF23" s="979"/>
      <c r="PFM23" s="979"/>
      <c r="PFN23" s="979"/>
      <c r="PFU23" s="979"/>
      <c r="PFV23" s="979"/>
      <c r="PGC23" s="979"/>
      <c r="PGD23" s="979"/>
      <c r="PGK23" s="979"/>
      <c r="PGL23" s="979"/>
      <c r="PGS23" s="979"/>
      <c r="PGT23" s="979"/>
      <c r="PHA23" s="979"/>
      <c r="PHB23" s="979"/>
      <c r="PHI23" s="979"/>
      <c r="PHJ23" s="979"/>
      <c r="PHQ23" s="979"/>
      <c r="PHR23" s="979"/>
      <c r="PHY23" s="979"/>
      <c r="PHZ23" s="979"/>
      <c r="PIG23" s="979"/>
      <c r="PIH23" s="979"/>
      <c r="PIO23" s="979"/>
      <c r="PIP23" s="979"/>
      <c r="PIW23" s="979"/>
      <c r="PIX23" s="979"/>
      <c r="PJE23" s="979"/>
      <c r="PJF23" s="979"/>
      <c r="PJM23" s="979"/>
      <c r="PJN23" s="979"/>
      <c r="PJU23" s="979"/>
      <c r="PJV23" s="979"/>
      <c r="PKC23" s="979"/>
      <c r="PKD23" s="979"/>
      <c r="PKK23" s="979"/>
      <c r="PKL23" s="979"/>
      <c r="PKS23" s="979"/>
      <c r="PKT23" s="979"/>
      <c r="PLA23" s="979"/>
      <c r="PLB23" s="979"/>
      <c r="PLI23" s="979"/>
      <c r="PLJ23" s="979"/>
      <c r="PLQ23" s="979"/>
      <c r="PLR23" s="979"/>
      <c r="PLY23" s="979"/>
      <c r="PLZ23" s="979"/>
      <c r="PMG23" s="979"/>
      <c r="PMH23" s="979"/>
      <c r="PMO23" s="979"/>
      <c r="PMP23" s="979"/>
      <c r="PMW23" s="979"/>
      <c r="PMX23" s="979"/>
      <c r="PNE23" s="979"/>
      <c r="PNF23" s="979"/>
      <c r="PNM23" s="979"/>
      <c r="PNN23" s="979"/>
      <c r="PNU23" s="979"/>
      <c r="PNV23" s="979"/>
      <c r="POC23" s="979"/>
      <c r="POD23" s="979"/>
      <c r="POK23" s="979"/>
      <c r="POL23" s="979"/>
      <c r="POS23" s="979"/>
      <c r="POT23" s="979"/>
      <c r="PPA23" s="979"/>
      <c r="PPB23" s="979"/>
      <c r="PPI23" s="979"/>
      <c r="PPJ23" s="979"/>
      <c r="PPQ23" s="979"/>
      <c r="PPR23" s="979"/>
      <c r="PPY23" s="979"/>
      <c r="PPZ23" s="979"/>
      <c r="PQG23" s="979"/>
      <c r="PQH23" s="979"/>
      <c r="PQO23" s="979"/>
      <c r="PQP23" s="979"/>
      <c r="PQW23" s="979"/>
      <c r="PQX23" s="979"/>
      <c r="PRE23" s="979"/>
      <c r="PRF23" s="979"/>
      <c r="PRM23" s="979"/>
      <c r="PRN23" s="979"/>
      <c r="PRU23" s="979"/>
      <c r="PRV23" s="979"/>
      <c r="PSC23" s="979"/>
      <c r="PSD23" s="979"/>
      <c r="PSK23" s="979"/>
      <c r="PSL23" s="979"/>
      <c r="PSS23" s="979"/>
      <c r="PST23" s="979"/>
      <c r="PTA23" s="979"/>
      <c r="PTB23" s="979"/>
      <c r="PTI23" s="979"/>
      <c r="PTJ23" s="979"/>
      <c r="PTQ23" s="979"/>
      <c r="PTR23" s="979"/>
      <c r="PTY23" s="979"/>
      <c r="PTZ23" s="979"/>
      <c r="PUG23" s="979"/>
      <c r="PUH23" s="979"/>
      <c r="PUO23" s="979"/>
      <c r="PUP23" s="979"/>
      <c r="PUW23" s="979"/>
      <c r="PUX23" s="979"/>
      <c r="PVE23" s="979"/>
      <c r="PVF23" s="979"/>
      <c r="PVM23" s="979"/>
      <c r="PVN23" s="979"/>
      <c r="PVU23" s="979"/>
      <c r="PVV23" s="979"/>
      <c r="PWC23" s="979"/>
      <c r="PWD23" s="979"/>
      <c r="PWK23" s="979"/>
      <c r="PWL23" s="979"/>
      <c r="PWS23" s="979"/>
      <c r="PWT23" s="979"/>
      <c r="PXA23" s="979"/>
      <c r="PXB23" s="979"/>
      <c r="PXI23" s="979"/>
      <c r="PXJ23" s="979"/>
      <c r="PXQ23" s="979"/>
      <c r="PXR23" s="979"/>
      <c r="PXY23" s="979"/>
      <c r="PXZ23" s="979"/>
      <c r="PYG23" s="979"/>
      <c r="PYH23" s="979"/>
      <c r="PYO23" s="979"/>
      <c r="PYP23" s="979"/>
      <c r="PYW23" s="979"/>
      <c r="PYX23" s="979"/>
      <c r="PZE23" s="979"/>
      <c r="PZF23" s="979"/>
      <c r="PZM23" s="979"/>
      <c r="PZN23" s="979"/>
      <c r="PZU23" s="979"/>
      <c r="PZV23" s="979"/>
      <c r="QAC23" s="979"/>
      <c r="QAD23" s="979"/>
      <c r="QAK23" s="979"/>
      <c r="QAL23" s="979"/>
      <c r="QAS23" s="979"/>
      <c r="QAT23" s="979"/>
      <c r="QBA23" s="979"/>
      <c r="QBB23" s="979"/>
      <c r="QBI23" s="979"/>
      <c r="QBJ23" s="979"/>
      <c r="QBQ23" s="979"/>
      <c r="QBR23" s="979"/>
      <c r="QBY23" s="979"/>
      <c r="QBZ23" s="979"/>
      <c r="QCG23" s="979"/>
      <c r="QCH23" s="979"/>
      <c r="QCO23" s="979"/>
      <c r="QCP23" s="979"/>
      <c r="QCW23" s="979"/>
      <c r="QCX23" s="979"/>
      <c r="QDE23" s="979"/>
      <c r="QDF23" s="979"/>
      <c r="QDM23" s="979"/>
      <c r="QDN23" s="979"/>
      <c r="QDU23" s="979"/>
      <c r="QDV23" s="979"/>
      <c r="QEC23" s="979"/>
      <c r="QED23" s="979"/>
      <c r="QEK23" s="979"/>
      <c r="QEL23" s="979"/>
      <c r="QES23" s="979"/>
      <c r="QET23" s="979"/>
      <c r="QFA23" s="979"/>
      <c r="QFB23" s="979"/>
      <c r="QFI23" s="979"/>
      <c r="QFJ23" s="979"/>
      <c r="QFQ23" s="979"/>
      <c r="QFR23" s="979"/>
      <c r="QFY23" s="979"/>
      <c r="QFZ23" s="979"/>
      <c r="QGG23" s="979"/>
      <c r="QGH23" s="979"/>
      <c r="QGO23" s="979"/>
      <c r="QGP23" s="979"/>
      <c r="QGW23" s="979"/>
      <c r="QGX23" s="979"/>
      <c r="QHE23" s="979"/>
      <c r="QHF23" s="979"/>
      <c r="QHM23" s="979"/>
      <c r="QHN23" s="979"/>
      <c r="QHU23" s="979"/>
      <c r="QHV23" s="979"/>
      <c r="QIC23" s="979"/>
      <c r="QID23" s="979"/>
      <c r="QIK23" s="979"/>
      <c r="QIL23" s="979"/>
      <c r="QIS23" s="979"/>
      <c r="QIT23" s="979"/>
      <c r="QJA23" s="979"/>
      <c r="QJB23" s="979"/>
      <c r="QJI23" s="979"/>
      <c r="QJJ23" s="979"/>
      <c r="QJQ23" s="979"/>
      <c r="QJR23" s="979"/>
      <c r="QJY23" s="979"/>
      <c r="QJZ23" s="979"/>
      <c r="QKG23" s="979"/>
      <c r="QKH23" s="979"/>
      <c r="QKO23" s="979"/>
      <c r="QKP23" s="979"/>
      <c r="QKW23" s="979"/>
      <c r="QKX23" s="979"/>
      <c r="QLE23" s="979"/>
      <c r="QLF23" s="979"/>
      <c r="QLM23" s="979"/>
      <c r="QLN23" s="979"/>
      <c r="QLU23" s="979"/>
      <c r="QLV23" s="979"/>
      <c r="QMC23" s="979"/>
      <c r="QMD23" s="979"/>
      <c r="QMK23" s="979"/>
      <c r="QML23" s="979"/>
      <c r="QMS23" s="979"/>
      <c r="QMT23" s="979"/>
      <c r="QNA23" s="979"/>
      <c r="QNB23" s="979"/>
      <c r="QNI23" s="979"/>
      <c r="QNJ23" s="979"/>
      <c r="QNQ23" s="979"/>
      <c r="QNR23" s="979"/>
      <c r="QNY23" s="979"/>
      <c r="QNZ23" s="979"/>
      <c r="QOG23" s="979"/>
      <c r="QOH23" s="979"/>
      <c r="QOO23" s="979"/>
      <c r="QOP23" s="979"/>
      <c r="QOW23" s="979"/>
      <c r="QOX23" s="979"/>
      <c r="QPE23" s="979"/>
      <c r="QPF23" s="979"/>
      <c r="QPM23" s="979"/>
      <c r="QPN23" s="979"/>
      <c r="QPU23" s="979"/>
      <c r="QPV23" s="979"/>
      <c r="QQC23" s="979"/>
      <c r="QQD23" s="979"/>
      <c r="QQK23" s="979"/>
      <c r="QQL23" s="979"/>
      <c r="QQS23" s="979"/>
      <c r="QQT23" s="979"/>
      <c r="QRA23" s="979"/>
      <c r="QRB23" s="979"/>
      <c r="QRI23" s="979"/>
      <c r="QRJ23" s="979"/>
      <c r="QRQ23" s="979"/>
      <c r="QRR23" s="979"/>
      <c r="QRY23" s="979"/>
      <c r="QRZ23" s="979"/>
      <c r="QSG23" s="979"/>
      <c r="QSH23" s="979"/>
      <c r="QSO23" s="979"/>
      <c r="QSP23" s="979"/>
      <c r="QSW23" s="979"/>
      <c r="QSX23" s="979"/>
      <c r="QTE23" s="979"/>
      <c r="QTF23" s="979"/>
      <c r="QTM23" s="979"/>
      <c r="QTN23" s="979"/>
      <c r="QTU23" s="979"/>
      <c r="QTV23" s="979"/>
      <c r="QUC23" s="979"/>
      <c r="QUD23" s="979"/>
      <c r="QUK23" s="979"/>
      <c r="QUL23" s="979"/>
      <c r="QUS23" s="979"/>
      <c r="QUT23" s="979"/>
      <c r="QVA23" s="979"/>
      <c r="QVB23" s="979"/>
      <c r="QVI23" s="979"/>
      <c r="QVJ23" s="979"/>
      <c r="QVQ23" s="979"/>
      <c r="QVR23" s="979"/>
      <c r="QVY23" s="979"/>
      <c r="QVZ23" s="979"/>
      <c r="QWG23" s="979"/>
      <c r="QWH23" s="979"/>
      <c r="QWO23" s="979"/>
      <c r="QWP23" s="979"/>
      <c r="QWW23" s="979"/>
      <c r="QWX23" s="979"/>
      <c r="QXE23" s="979"/>
      <c r="QXF23" s="979"/>
      <c r="QXM23" s="979"/>
      <c r="QXN23" s="979"/>
      <c r="QXU23" s="979"/>
      <c r="QXV23" s="979"/>
      <c r="QYC23" s="979"/>
      <c r="QYD23" s="979"/>
      <c r="QYK23" s="979"/>
      <c r="QYL23" s="979"/>
      <c r="QYS23" s="979"/>
      <c r="QYT23" s="979"/>
      <c r="QZA23" s="979"/>
      <c r="QZB23" s="979"/>
      <c r="QZI23" s="979"/>
      <c r="QZJ23" s="979"/>
      <c r="QZQ23" s="979"/>
      <c r="QZR23" s="979"/>
      <c r="QZY23" s="979"/>
      <c r="QZZ23" s="979"/>
      <c r="RAG23" s="979"/>
      <c r="RAH23" s="979"/>
      <c r="RAO23" s="979"/>
      <c r="RAP23" s="979"/>
      <c r="RAW23" s="979"/>
      <c r="RAX23" s="979"/>
      <c r="RBE23" s="979"/>
      <c r="RBF23" s="979"/>
      <c r="RBM23" s="979"/>
      <c r="RBN23" s="979"/>
      <c r="RBU23" s="979"/>
      <c r="RBV23" s="979"/>
      <c r="RCC23" s="979"/>
      <c r="RCD23" s="979"/>
      <c r="RCK23" s="979"/>
      <c r="RCL23" s="979"/>
      <c r="RCS23" s="979"/>
      <c r="RCT23" s="979"/>
      <c r="RDA23" s="979"/>
      <c r="RDB23" s="979"/>
      <c r="RDI23" s="979"/>
      <c r="RDJ23" s="979"/>
      <c r="RDQ23" s="979"/>
      <c r="RDR23" s="979"/>
      <c r="RDY23" s="979"/>
      <c r="RDZ23" s="979"/>
      <c r="REG23" s="979"/>
      <c r="REH23" s="979"/>
      <c r="REO23" s="979"/>
      <c r="REP23" s="979"/>
      <c r="REW23" s="979"/>
      <c r="REX23" s="979"/>
      <c r="RFE23" s="979"/>
      <c r="RFF23" s="979"/>
      <c r="RFM23" s="979"/>
      <c r="RFN23" s="979"/>
      <c r="RFU23" s="979"/>
      <c r="RFV23" s="979"/>
      <c r="RGC23" s="979"/>
      <c r="RGD23" s="979"/>
      <c r="RGK23" s="979"/>
      <c r="RGL23" s="979"/>
      <c r="RGS23" s="979"/>
      <c r="RGT23" s="979"/>
      <c r="RHA23" s="979"/>
      <c r="RHB23" s="979"/>
      <c r="RHI23" s="979"/>
      <c r="RHJ23" s="979"/>
      <c r="RHQ23" s="979"/>
      <c r="RHR23" s="979"/>
      <c r="RHY23" s="979"/>
      <c r="RHZ23" s="979"/>
      <c r="RIG23" s="979"/>
      <c r="RIH23" s="979"/>
      <c r="RIO23" s="979"/>
      <c r="RIP23" s="979"/>
      <c r="RIW23" s="979"/>
      <c r="RIX23" s="979"/>
      <c r="RJE23" s="979"/>
      <c r="RJF23" s="979"/>
      <c r="RJM23" s="979"/>
      <c r="RJN23" s="979"/>
      <c r="RJU23" s="979"/>
      <c r="RJV23" s="979"/>
      <c r="RKC23" s="979"/>
      <c r="RKD23" s="979"/>
      <c r="RKK23" s="979"/>
      <c r="RKL23" s="979"/>
      <c r="RKS23" s="979"/>
      <c r="RKT23" s="979"/>
      <c r="RLA23" s="979"/>
      <c r="RLB23" s="979"/>
      <c r="RLI23" s="979"/>
      <c r="RLJ23" s="979"/>
      <c r="RLQ23" s="979"/>
      <c r="RLR23" s="979"/>
      <c r="RLY23" s="979"/>
      <c r="RLZ23" s="979"/>
      <c r="RMG23" s="979"/>
      <c r="RMH23" s="979"/>
      <c r="RMO23" s="979"/>
      <c r="RMP23" s="979"/>
      <c r="RMW23" s="979"/>
      <c r="RMX23" s="979"/>
      <c r="RNE23" s="979"/>
      <c r="RNF23" s="979"/>
      <c r="RNM23" s="979"/>
      <c r="RNN23" s="979"/>
      <c r="RNU23" s="979"/>
      <c r="RNV23" s="979"/>
      <c r="ROC23" s="979"/>
      <c r="ROD23" s="979"/>
      <c r="ROK23" s="979"/>
      <c r="ROL23" s="979"/>
      <c r="ROS23" s="979"/>
      <c r="ROT23" s="979"/>
      <c r="RPA23" s="979"/>
      <c r="RPB23" s="979"/>
      <c r="RPI23" s="979"/>
      <c r="RPJ23" s="979"/>
      <c r="RPQ23" s="979"/>
      <c r="RPR23" s="979"/>
      <c r="RPY23" s="979"/>
      <c r="RPZ23" s="979"/>
      <c r="RQG23" s="979"/>
      <c r="RQH23" s="979"/>
      <c r="RQO23" s="979"/>
      <c r="RQP23" s="979"/>
      <c r="RQW23" s="979"/>
      <c r="RQX23" s="979"/>
      <c r="RRE23" s="979"/>
      <c r="RRF23" s="979"/>
      <c r="RRM23" s="979"/>
      <c r="RRN23" s="979"/>
      <c r="RRU23" s="979"/>
      <c r="RRV23" s="979"/>
      <c r="RSC23" s="979"/>
      <c r="RSD23" s="979"/>
      <c r="RSK23" s="979"/>
      <c r="RSL23" s="979"/>
      <c r="RSS23" s="979"/>
      <c r="RST23" s="979"/>
      <c r="RTA23" s="979"/>
      <c r="RTB23" s="979"/>
      <c r="RTI23" s="979"/>
      <c r="RTJ23" s="979"/>
      <c r="RTQ23" s="979"/>
      <c r="RTR23" s="979"/>
      <c r="RTY23" s="979"/>
      <c r="RTZ23" s="979"/>
      <c r="RUG23" s="979"/>
      <c r="RUH23" s="979"/>
      <c r="RUO23" s="979"/>
      <c r="RUP23" s="979"/>
      <c r="RUW23" s="979"/>
      <c r="RUX23" s="979"/>
      <c r="RVE23" s="979"/>
      <c r="RVF23" s="979"/>
      <c r="RVM23" s="979"/>
      <c r="RVN23" s="979"/>
      <c r="RVU23" s="979"/>
      <c r="RVV23" s="979"/>
      <c r="RWC23" s="979"/>
      <c r="RWD23" s="979"/>
      <c r="RWK23" s="979"/>
      <c r="RWL23" s="979"/>
      <c r="RWS23" s="979"/>
      <c r="RWT23" s="979"/>
      <c r="RXA23" s="979"/>
      <c r="RXB23" s="979"/>
      <c r="RXI23" s="979"/>
      <c r="RXJ23" s="979"/>
      <c r="RXQ23" s="979"/>
      <c r="RXR23" s="979"/>
      <c r="RXY23" s="979"/>
      <c r="RXZ23" s="979"/>
      <c r="RYG23" s="979"/>
      <c r="RYH23" s="979"/>
      <c r="RYO23" s="979"/>
      <c r="RYP23" s="979"/>
      <c r="RYW23" s="979"/>
      <c r="RYX23" s="979"/>
      <c r="RZE23" s="979"/>
      <c r="RZF23" s="979"/>
      <c r="RZM23" s="979"/>
      <c r="RZN23" s="979"/>
      <c r="RZU23" s="979"/>
      <c r="RZV23" s="979"/>
      <c r="SAC23" s="979"/>
      <c r="SAD23" s="979"/>
      <c r="SAK23" s="979"/>
      <c r="SAL23" s="979"/>
      <c r="SAS23" s="979"/>
      <c r="SAT23" s="979"/>
      <c r="SBA23" s="979"/>
      <c r="SBB23" s="979"/>
      <c r="SBI23" s="979"/>
      <c r="SBJ23" s="979"/>
      <c r="SBQ23" s="979"/>
      <c r="SBR23" s="979"/>
      <c r="SBY23" s="979"/>
      <c r="SBZ23" s="979"/>
      <c r="SCG23" s="979"/>
      <c r="SCH23" s="979"/>
      <c r="SCO23" s="979"/>
      <c r="SCP23" s="979"/>
      <c r="SCW23" s="979"/>
      <c r="SCX23" s="979"/>
      <c r="SDE23" s="979"/>
      <c r="SDF23" s="979"/>
      <c r="SDM23" s="979"/>
      <c r="SDN23" s="979"/>
      <c r="SDU23" s="979"/>
      <c r="SDV23" s="979"/>
      <c r="SEC23" s="979"/>
      <c r="SED23" s="979"/>
      <c r="SEK23" s="979"/>
      <c r="SEL23" s="979"/>
      <c r="SES23" s="979"/>
      <c r="SET23" s="979"/>
      <c r="SFA23" s="979"/>
      <c r="SFB23" s="979"/>
      <c r="SFI23" s="979"/>
      <c r="SFJ23" s="979"/>
      <c r="SFQ23" s="979"/>
      <c r="SFR23" s="979"/>
      <c r="SFY23" s="979"/>
      <c r="SFZ23" s="979"/>
      <c r="SGG23" s="979"/>
      <c r="SGH23" s="979"/>
      <c r="SGO23" s="979"/>
      <c r="SGP23" s="979"/>
      <c r="SGW23" s="979"/>
      <c r="SGX23" s="979"/>
      <c r="SHE23" s="979"/>
      <c r="SHF23" s="979"/>
      <c r="SHM23" s="979"/>
      <c r="SHN23" s="979"/>
      <c r="SHU23" s="979"/>
      <c r="SHV23" s="979"/>
      <c r="SIC23" s="979"/>
      <c r="SID23" s="979"/>
      <c r="SIK23" s="979"/>
      <c r="SIL23" s="979"/>
      <c r="SIS23" s="979"/>
      <c r="SIT23" s="979"/>
      <c r="SJA23" s="979"/>
      <c r="SJB23" s="979"/>
      <c r="SJI23" s="979"/>
      <c r="SJJ23" s="979"/>
      <c r="SJQ23" s="979"/>
      <c r="SJR23" s="979"/>
      <c r="SJY23" s="979"/>
      <c r="SJZ23" s="979"/>
      <c r="SKG23" s="979"/>
      <c r="SKH23" s="979"/>
      <c r="SKO23" s="979"/>
      <c r="SKP23" s="979"/>
      <c r="SKW23" s="979"/>
      <c r="SKX23" s="979"/>
      <c r="SLE23" s="979"/>
      <c r="SLF23" s="979"/>
      <c r="SLM23" s="979"/>
      <c r="SLN23" s="979"/>
      <c r="SLU23" s="979"/>
      <c r="SLV23" s="979"/>
      <c r="SMC23" s="979"/>
      <c r="SMD23" s="979"/>
      <c r="SMK23" s="979"/>
      <c r="SML23" s="979"/>
      <c r="SMS23" s="979"/>
      <c r="SMT23" s="979"/>
      <c r="SNA23" s="979"/>
      <c r="SNB23" s="979"/>
      <c r="SNI23" s="979"/>
      <c r="SNJ23" s="979"/>
      <c r="SNQ23" s="979"/>
      <c r="SNR23" s="979"/>
      <c r="SNY23" s="979"/>
      <c r="SNZ23" s="979"/>
      <c r="SOG23" s="979"/>
      <c r="SOH23" s="979"/>
      <c r="SOO23" s="979"/>
      <c r="SOP23" s="979"/>
      <c r="SOW23" s="979"/>
      <c r="SOX23" s="979"/>
      <c r="SPE23" s="979"/>
      <c r="SPF23" s="979"/>
      <c r="SPM23" s="979"/>
      <c r="SPN23" s="979"/>
      <c r="SPU23" s="979"/>
      <c r="SPV23" s="979"/>
      <c r="SQC23" s="979"/>
      <c r="SQD23" s="979"/>
      <c r="SQK23" s="979"/>
      <c r="SQL23" s="979"/>
      <c r="SQS23" s="979"/>
      <c r="SQT23" s="979"/>
      <c r="SRA23" s="979"/>
      <c r="SRB23" s="979"/>
      <c r="SRI23" s="979"/>
      <c r="SRJ23" s="979"/>
      <c r="SRQ23" s="979"/>
      <c r="SRR23" s="979"/>
      <c r="SRY23" s="979"/>
      <c r="SRZ23" s="979"/>
      <c r="SSG23" s="979"/>
      <c r="SSH23" s="979"/>
      <c r="SSO23" s="979"/>
      <c r="SSP23" s="979"/>
      <c r="SSW23" s="979"/>
      <c r="SSX23" s="979"/>
      <c r="STE23" s="979"/>
      <c r="STF23" s="979"/>
      <c r="STM23" s="979"/>
      <c r="STN23" s="979"/>
      <c r="STU23" s="979"/>
      <c r="STV23" s="979"/>
      <c r="SUC23" s="979"/>
      <c r="SUD23" s="979"/>
      <c r="SUK23" s="979"/>
      <c r="SUL23" s="979"/>
      <c r="SUS23" s="979"/>
      <c r="SUT23" s="979"/>
      <c r="SVA23" s="979"/>
      <c r="SVB23" s="979"/>
      <c r="SVI23" s="979"/>
      <c r="SVJ23" s="979"/>
      <c r="SVQ23" s="979"/>
      <c r="SVR23" s="979"/>
      <c r="SVY23" s="979"/>
      <c r="SVZ23" s="979"/>
      <c r="SWG23" s="979"/>
      <c r="SWH23" s="979"/>
      <c r="SWO23" s="979"/>
      <c r="SWP23" s="979"/>
      <c r="SWW23" s="979"/>
      <c r="SWX23" s="979"/>
      <c r="SXE23" s="979"/>
      <c r="SXF23" s="979"/>
      <c r="SXM23" s="979"/>
      <c r="SXN23" s="979"/>
      <c r="SXU23" s="979"/>
      <c r="SXV23" s="979"/>
      <c r="SYC23" s="979"/>
      <c r="SYD23" s="979"/>
      <c r="SYK23" s="979"/>
      <c r="SYL23" s="979"/>
      <c r="SYS23" s="979"/>
      <c r="SYT23" s="979"/>
      <c r="SZA23" s="979"/>
      <c r="SZB23" s="979"/>
      <c r="SZI23" s="979"/>
      <c r="SZJ23" s="979"/>
      <c r="SZQ23" s="979"/>
      <c r="SZR23" s="979"/>
      <c r="SZY23" s="979"/>
      <c r="SZZ23" s="979"/>
      <c r="TAG23" s="979"/>
      <c r="TAH23" s="979"/>
      <c r="TAO23" s="979"/>
      <c r="TAP23" s="979"/>
      <c r="TAW23" s="979"/>
      <c r="TAX23" s="979"/>
      <c r="TBE23" s="979"/>
      <c r="TBF23" s="979"/>
      <c r="TBM23" s="979"/>
      <c r="TBN23" s="979"/>
      <c r="TBU23" s="979"/>
      <c r="TBV23" s="979"/>
      <c r="TCC23" s="979"/>
      <c r="TCD23" s="979"/>
      <c r="TCK23" s="979"/>
      <c r="TCL23" s="979"/>
      <c r="TCS23" s="979"/>
      <c r="TCT23" s="979"/>
      <c r="TDA23" s="979"/>
      <c r="TDB23" s="979"/>
      <c r="TDI23" s="979"/>
      <c r="TDJ23" s="979"/>
      <c r="TDQ23" s="979"/>
      <c r="TDR23" s="979"/>
      <c r="TDY23" s="979"/>
      <c r="TDZ23" s="979"/>
      <c r="TEG23" s="979"/>
      <c r="TEH23" s="979"/>
      <c r="TEO23" s="979"/>
      <c r="TEP23" s="979"/>
      <c r="TEW23" s="979"/>
      <c r="TEX23" s="979"/>
      <c r="TFE23" s="979"/>
      <c r="TFF23" s="979"/>
      <c r="TFM23" s="979"/>
      <c r="TFN23" s="979"/>
      <c r="TFU23" s="979"/>
      <c r="TFV23" s="979"/>
      <c r="TGC23" s="979"/>
      <c r="TGD23" s="979"/>
      <c r="TGK23" s="979"/>
      <c r="TGL23" s="979"/>
      <c r="TGS23" s="979"/>
      <c r="TGT23" s="979"/>
      <c r="THA23" s="979"/>
      <c r="THB23" s="979"/>
      <c r="THI23" s="979"/>
      <c r="THJ23" s="979"/>
      <c r="THQ23" s="979"/>
      <c r="THR23" s="979"/>
      <c r="THY23" s="979"/>
      <c r="THZ23" s="979"/>
      <c r="TIG23" s="979"/>
      <c r="TIH23" s="979"/>
      <c r="TIO23" s="979"/>
      <c r="TIP23" s="979"/>
      <c r="TIW23" s="979"/>
      <c r="TIX23" s="979"/>
      <c r="TJE23" s="979"/>
      <c r="TJF23" s="979"/>
      <c r="TJM23" s="979"/>
      <c r="TJN23" s="979"/>
      <c r="TJU23" s="979"/>
      <c r="TJV23" s="979"/>
      <c r="TKC23" s="979"/>
      <c r="TKD23" s="979"/>
      <c r="TKK23" s="979"/>
      <c r="TKL23" s="979"/>
      <c r="TKS23" s="979"/>
      <c r="TKT23" s="979"/>
      <c r="TLA23" s="979"/>
      <c r="TLB23" s="979"/>
      <c r="TLI23" s="979"/>
      <c r="TLJ23" s="979"/>
      <c r="TLQ23" s="979"/>
      <c r="TLR23" s="979"/>
      <c r="TLY23" s="979"/>
      <c r="TLZ23" s="979"/>
      <c r="TMG23" s="979"/>
      <c r="TMH23" s="979"/>
      <c r="TMO23" s="979"/>
      <c r="TMP23" s="979"/>
      <c r="TMW23" s="979"/>
      <c r="TMX23" s="979"/>
      <c r="TNE23" s="979"/>
      <c r="TNF23" s="979"/>
      <c r="TNM23" s="979"/>
      <c r="TNN23" s="979"/>
      <c r="TNU23" s="979"/>
      <c r="TNV23" s="979"/>
      <c r="TOC23" s="979"/>
      <c r="TOD23" s="979"/>
      <c r="TOK23" s="979"/>
      <c r="TOL23" s="979"/>
      <c r="TOS23" s="979"/>
      <c r="TOT23" s="979"/>
      <c r="TPA23" s="979"/>
      <c r="TPB23" s="979"/>
      <c r="TPI23" s="979"/>
      <c r="TPJ23" s="979"/>
      <c r="TPQ23" s="979"/>
      <c r="TPR23" s="979"/>
      <c r="TPY23" s="979"/>
      <c r="TPZ23" s="979"/>
      <c r="TQG23" s="979"/>
      <c r="TQH23" s="979"/>
      <c r="TQO23" s="979"/>
      <c r="TQP23" s="979"/>
      <c r="TQW23" s="979"/>
      <c r="TQX23" s="979"/>
      <c r="TRE23" s="979"/>
      <c r="TRF23" s="979"/>
      <c r="TRM23" s="979"/>
      <c r="TRN23" s="979"/>
      <c r="TRU23" s="979"/>
      <c r="TRV23" s="979"/>
      <c r="TSC23" s="979"/>
      <c r="TSD23" s="979"/>
      <c r="TSK23" s="979"/>
      <c r="TSL23" s="979"/>
      <c r="TSS23" s="979"/>
      <c r="TST23" s="979"/>
      <c r="TTA23" s="979"/>
      <c r="TTB23" s="979"/>
      <c r="TTI23" s="979"/>
      <c r="TTJ23" s="979"/>
      <c r="TTQ23" s="979"/>
      <c r="TTR23" s="979"/>
      <c r="TTY23" s="979"/>
      <c r="TTZ23" s="979"/>
      <c r="TUG23" s="979"/>
      <c r="TUH23" s="979"/>
      <c r="TUO23" s="979"/>
      <c r="TUP23" s="979"/>
      <c r="TUW23" s="979"/>
      <c r="TUX23" s="979"/>
      <c r="TVE23" s="979"/>
      <c r="TVF23" s="979"/>
      <c r="TVM23" s="979"/>
      <c r="TVN23" s="979"/>
      <c r="TVU23" s="979"/>
      <c r="TVV23" s="979"/>
      <c r="TWC23" s="979"/>
      <c r="TWD23" s="979"/>
      <c r="TWK23" s="979"/>
      <c r="TWL23" s="979"/>
      <c r="TWS23" s="979"/>
      <c r="TWT23" s="979"/>
      <c r="TXA23" s="979"/>
      <c r="TXB23" s="979"/>
      <c r="TXI23" s="979"/>
      <c r="TXJ23" s="979"/>
      <c r="TXQ23" s="979"/>
      <c r="TXR23" s="979"/>
      <c r="TXY23" s="979"/>
      <c r="TXZ23" s="979"/>
      <c r="TYG23" s="979"/>
      <c r="TYH23" s="979"/>
      <c r="TYO23" s="979"/>
      <c r="TYP23" s="979"/>
      <c r="TYW23" s="979"/>
      <c r="TYX23" s="979"/>
      <c r="TZE23" s="979"/>
      <c r="TZF23" s="979"/>
      <c r="TZM23" s="979"/>
      <c r="TZN23" s="979"/>
      <c r="TZU23" s="979"/>
      <c r="TZV23" s="979"/>
      <c r="UAC23" s="979"/>
      <c r="UAD23" s="979"/>
      <c r="UAK23" s="979"/>
      <c r="UAL23" s="979"/>
      <c r="UAS23" s="979"/>
      <c r="UAT23" s="979"/>
      <c r="UBA23" s="979"/>
      <c r="UBB23" s="979"/>
      <c r="UBI23" s="979"/>
      <c r="UBJ23" s="979"/>
      <c r="UBQ23" s="979"/>
      <c r="UBR23" s="979"/>
      <c r="UBY23" s="979"/>
      <c r="UBZ23" s="979"/>
      <c r="UCG23" s="979"/>
      <c r="UCH23" s="979"/>
      <c r="UCO23" s="979"/>
      <c r="UCP23" s="979"/>
      <c r="UCW23" s="979"/>
      <c r="UCX23" s="979"/>
      <c r="UDE23" s="979"/>
      <c r="UDF23" s="979"/>
      <c r="UDM23" s="979"/>
      <c r="UDN23" s="979"/>
      <c r="UDU23" s="979"/>
      <c r="UDV23" s="979"/>
      <c r="UEC23" s="979"/>
      <c r="UED23" s="979"/>
      <c r="UEK23" s="979"/>
      <c r="UEL23" s="979"/>
      <c r="UES23" s="979"/>
      <c r="UET23" s="979"/>
      <c r="UFA23" s="979"/>
      <c r="UFB23" s="979"/>
      <c r="UFI23" s="979"/>
      <c r="UFJ23" s="979"/>
      <c r="UFQ23" s="979"/>
      <c r="UFR23" s="979"/>
      <c r="UFY23" s="979"/>
      <c r="UFZ23" s="979"/>
      <c r="UGG23" s="979"/>
      <c r="UGH23" s="979"/>
      <c r="UGO23" s="979"/>
      <c r="UGP23" s="979"/>
      <c r="UGW23" s="979"/>
      <c r="UGX23" s="979"/>
      <c r="UHE23" s="979"/>
      <c r="UHF23" s="979"/>
      <c r="UHM23" s="979"/>
      <c r="UHN23" s="979"/>
      <c r="UHU23" s="979"/>
      <c r="UHV23" s="979"/>
      <c r="UIC23" s="979"/>
      <c r="UID23" s="979"/>
      <c r="UIK23" s="979"/>
      <c r="UIL23" s="979"/>
      <c r="UIS23" s="979"/>
      <c r="UIT23" s="979"/>
      <c r="UJA23" s="979"/>
      <c r="UJB23" s="979"/>
      <c r="UJI23" s="979"/>
      <c r="UJJ23" s="979"/>
      <c r="UJQ23" s="979"/>
      <c r="UJR23" s="979"/>
      <c r="UJY23" s="979"/>
      <c r="UJZ23" s="979"/>
      <c r="UKG23" s="979"/>
      <c r="UKH23" s="979"/>
      <c r="UKO23" s="979"/>
      <c r="UKP23" s="979"/>
      <c r="UKW23" s="979"/>
      <c r="UKX23" s="979"/>
      <c r="ULE23" s="979"/>
      <c r="ULF23" s="979"/>
      <c r="ULM23" s="979"/>
      <c r="ULN23" s="979"/>
      <c r="ULU23" s="979"/>
      <c r="ULV23" s="979"/>
      <c r="UMC23" s="979"/>
      <c r="UMD23" s="979"/>
      <c r="UMK23" s="979"/>
      <c r="UML23" s="979"/>
      <c r="UMS23" s="979"/>
      <c r="UMT23" s="979"/>
      <c r="UNA23" s="979"/>
      <c r="UNB23" s="979"/>
      <c r="UNI23" s="979"/>
      <c r="UNJ23" s="979"/>
      <c r="UNQ23" s="979"/>
      <c r="UNR23" s="979"/>
      <c r="UNY23" s="979"/>
      <c r="UNZ23" s="979"/>
      <c r="UOG23" s="979"/>
      <c r="UOH23" s="979"/>
      <c r="UOO23" s="979"/>
      <c r="UOP23" s="979"/>
      <c r="UOW23" s="979"/>
      <c r="UOX23" s="979"/>
      <c r="UPE23" s="979"/>
      <c r="UPF23" s="979"/>
      <c r="UPM23" s="979"/>
      <c r="UPN23" s="979"/>
      <c r="UPU23" s="979"/>
      <c r="UPV23" s="979"/>
      <c r="UQC23" s="979"/>
      <c r="UQD23" s="979"/>
      <c r="UQK23" s="979"/>
      <c r="UQL23" s="979"/>
      <c r="UQS23" s="979"/>
      <c r="UQT23" s="979"/>
      <c r="URA23" s="979"/>
      <c r="URB23" s="979"/>
      <c r="URI23" s="979"/>
      <c r="URJ23" s="979"/>
      <c r="URQ23" s="979"/>
      <c r="URR23" s="979"/>
      <c r="URY23" s="979"/>
      <c r="URZ23" s="979"/>
      <c r="USG23" s="979"/>
      <c r="USH23" s="979"/>
      <c r="USO23" s="979"/>
      <c r="USP23" s="979"/>
      <c r="USW23" s="979"/>
      <c r="USX23" s="979"/>
      <c r="UTE23" s="979"/>
      <c r="UTF23" s="979"/>
      <c r="UTM23" s="979"/>
      <c r="UTN23" s="979"/>
      <c r="UTU23" s="979"/>
      <c r="UTV23" s="979"/>
      <c r="UUC23" s="979"/>
      <c r="UUD23" s="979"/>
      <c r="UUK23" s="979"/>
      <c r="UUL23" s="979"/>
      <c r="UUS23" s="979"/>
      <c r="UUT23" s="979"/>
      <c r="UVA23" s="979"/>
      <c r="UVB23" s="979"/>
      <c r="UVI23" s="979"/>
      <c r="UVJ23" s="979"/>
      <c r="UVQ23" s="979"/>
      <c r="UVR23" s="979"/>
      <c r="UVY23" s="979"/>
      <c r="UVZ23" s="979"/>
      <c r="UWG23" s="979"/>
      <c r="UWH23" s="979"/>
      <c r="UWO23" s="979"/>
      <c r="UWP23" s="979"/>
      <c r="UWW23" s="979"/>
      <c r="UWX23" s="979"/>
      <c r="UXE23" s="979"/>
      <c r="UXF23" s="979"/>
      <c r="UXM23" s="979"/>
      <c r="UXN23" s="979"/>
      <c r="UXU23" s="979"/>
      <c r="UXV23" s="979"/>
      <c r="UYC23" s="979"/>
      <c r="UYD23" s="979"/>
      <c r="UYK23" s="979"/>
      <c r="UYL23" s="979"/>
      <c r="UYS23" s="979"/>
      <c r="UYT23" s="979"/>
      <c r="UZA23" s="979"/>
      <c r="UZB23" s="979"/>
      <c r="UZI23" s="979"/>
      <c r="UZJ23" s="979"/>
      <c r="UZQ23" s="979"/>
      <c r="UZR23" s="979"/>
      <c r="UZY23" s="979"/>
      <c r="UZZ23" s="979"/>
      <c r="VAG23" s="979"/>
      <c r="VAH23" s="979"/>
      <c r="VAO23" s="979"/>
      <c r="VAP23" s="979"/>
      <c r="VAW23" s="979"/>
      <c r="VAX23" s="979"/>
      <c r="VBE23" s="979"/>
      <c r="VBF23" s="979"/>
      <c r="VBM23" s="979"/>
      <c r="VBN23" s="979"/>
      <c r="VBU23" s="979"/>
      <c r="VBV23" s="979"/>
      <c r="VCC23" s="979"/>
      <c r="VCD23" s="979"/>
      <c r="VCK23" s="979"/>
      <c r="VCL23" s="979"/>
      <c r="VCS23" s="979"/>
      <c r="VCT23" s="979"/>
      <c r="VDA23" s="979"/>
      <c r="VDB23" s="979"/>
      <c r="VDI23" s="979"/>
      <c r="VDJ23" s="979"/>
      <c r="VDQ23" s="979"/>
      <c r="VDR23" s="979"/>
      <c r="VDY23" s="979"/>
      <c r="VDZ23" s="979"/>
      <c r="VEG23" s="979"/>
      <c r="VEH23" s="979"/>
      <c r="VEO23" s="979"/>
      <c r="VEP23" s="979"/>
      <c r="VEW23" s="979"/>
      <c r="VEX23" s="979"/>
      <c r="VFE23" s="979"/>
      <c r="VFF23" s="979"/>
      <c r="VFM23" s="979"/>
      <c r="VFN23" s="979"/>
      <c r="VFU23" s="979"/>
      <c r="VFV23" s="979"/>
      <c r="VGC23" s="979"/>
      <c r="VGD23" s="979"/>
      <c r="VGK23" s="979"/>
      <c r="VGL23" s="979"/>
      <c r="VGS23" s="979"/>
      <c r="VGT23" s="979"/>
      <c r="VHA23" s="979"/>
      <c r="VHB23" s="979"/>
      <c r="VHI23" s="979"/>
      <c r="VHJ23" s="979"/>
      <c r="VHQ23" s="979"/>
      <c r="VHR23" s="979"/>
      <c r="VHY23" s="979"/>
      <c r="VHZ23" s="979"/>
      <c r="VIG23" s="979"/>
      <c r="VIH23" s="979"/>
      <c r="VIO23" s="979"/>
      <c r="VIP23" s="979"/>
      <c r="VIW23" s="979"/>
      <c r="VIX23" s="979"/>
      <c r="VJE23" s="979"/>
      <c r="VJF23" s="979"/>
      <c r="VJM23" s="979"/>
      <c r="VJN23" s="979"/>
      <c r="VJU23" s="979"/>
      <c r="VJV23" s="979"/>
      <c r="VKC23" s="979"/>
      <c r="VKD23" s="979"/>
      <c r="VKK23" s="979"/>
      <c r="VKL23" s="979"/>
      <c r="VKS23" s="979"/>
      <c r="VKT23" s="979"/>
      <c r="VLA23" s="979"/>
      <c r="VLB23" s="979"/>
      <c r="VLI23" s="979"/>
      <c r="VLJ23" s="979"/>
      <c r="VLQ23" s="979"/>
      <c r="VLR23" s="979"/>
      <c r="VLY23" s="979"/>
      <c r="VLZ23" s="979"/>
      <c r="VMG23" s="979"/>
      <c r="VMH23" s="979"/>
      <c r="VMO23" s="979"/>
      <c r="VMP23" s="979"/>
      <c r="VMW23" s="979"/>
      <c r="VMX23" s="979"/>
      <c r="VNE23" s="979"/>
      <c r="VNF23" s="979"/>
      <c r="VNM23" s="979"/>
      <c r="VNN23" s="979"/>
      <c r="VNU23" s="979"/>
      <c r="VNV23" s="979"/>
      <c r="VOC23" s="979"/>
      <c r="VOD23" s="979"/>
      <c r="VOK23" s="979"/>
      <c r="VOL23" s="979"/>
      <c r="VOS23" s="979"/>
      <c r="VOT23" s="979"/>
      <c r="VPA23" s="979"/>
      <c r="VPB23" s="979"/>
      <c r="VPI23" s="979"/>
      <c r="VPJ23" s="979"/>
      <c r="VPQ23" s="979"/>
      <c r="VPR23" s="979"/>
      <c r="VPY23" s="979"/>
      <c r="VPZ23" s="979"/>
      <c r="VQG23" s="979"/>
      <c r="VQH23" s="979"/>
      <c r="VQO23" s="979"/>
      <c r="VQP23" s="979"/>
      <c r="VQW23" s="979"/>
      <c r="VQX23" s="979"/>
      <c r="VRE23" s="979"/>
      <c r="VRF23" s="979"/>
      <c r="VRM23" s="979"/>
      <c r="VRN23" s="979"/>
      <c r="VRU23" s="979"/>
      <c r="VRV23" s="979"/>
      <c r="VSC23" s="979"/>
      <c r="VSD23" s="979"/>
      <c r="VSK23" s="979"/>
      <c r="VSL23" s="979"/>
      <c r="VSS23" s="979"/>
      <c r="VST23" s="979"/>
      <c r="VTA23" s="979"/>
      <c r="VTB23" s="979"/>
      <c r="VTI23" s="979"/>
      <c r="VTJ23" s="979"/>
      <c r="VTQ23" s="979"/>
      <c r="VTR23" s="979"/>
      <c r="VTY23" s="979"/>
      <c r="VTZ23" s="979"/>
      <c r="VUG23" s="979"/>
      <c r="VUH23" s="979"/>
      <c r="VUO23" s="979"/>
      <c r="VUP23" s="979"/>
      <c r="VUW23" s="979"/>
      <c r="VUX23" s="979"/>
      <c r="VVE23" s="979"/>
      <c r="VVF23" s="979"/>
      <c r="VVM23" s="979"/>
      <c r="VVN23" s="979"/>
      <c r="VVU23" s="979"/>
      <c r="VVV23" s="979"/>
      <c r="VWC23" s="979"/>
      <c r="VWD23" s="979"/>
      <c r="VWK23" s="979"/>
      <c r="VWL23" s="979"/>
      <c r="VWS23" s="979"/>
      <c r="VWT23" s="979"/>
      <c r="VXA23" s="979"/>
      <c r="VXB23" s="979"/>
      <c r="VXI23" s="979"/>
      <c r="VXJ23" s="979"/>
      <c r="VXQ23" s="979"/>
      <c r="VXR23" s="979"/>
      <c r="VXY23" s="979"/>
      <c r="VXZ23" s="979"/>
      <c r="VYG23" s="979"/>
      <c r="VYH23" s="979"/>
      <c r="VYO23" s="979"/>
      <c r="VYP23" s="979"/>
      <c r="VYW23" s="979"/>
      <c r="VYX23" s="979"/>
      <c r="VZE23" s="979"/>
      <c r="VZF23" s="979"/>
      <c r="VZM23" s="979"/>
      <c r="VZN23" s="979"/>
      <c r="VZU23" s="979"/>
      <c r="VZV23" s="979"/>
      <c r="WAC23" s="979"/>
      <c r="WAD23" s="979"/>
      <c r="WAK23" s="979"/>
      <c r="WAL23" s="979"/>
      <c r="WAS23" s="979"/>
      <c r="WAT23" s="979"/>
      <c r="WBA23" s="979"/>
      <c r="WBB23" s="979"/>
      <c r="WBI23" s="979"/>
      <c r="WBJ23" s="979"/>
      <c r="WBQ23" s="979"/>
      <c r="WBR23" s="979"/>
      <c r="WBY23" s="979"/>
      <c r="WBZ23" s="979"/>
      <c r="WCG23" s="979"/>
      <c r="WCH23" s="979"/>
      <c r="WCO23" s="979"/>
      <c r="WCP23" s="979"/>
      <c r="WCW23" s="979"/>
      <c r="WCX23" s="979"/>
      <c r="WDE23" s="979"/>
      <c r="WDF23" s="979"/>
      <c r="WDM23" s="979"/>
      <c r="WDN23" s="979"/>
      <c r="WDU23" s="979"/>
      <c r="WDV23" s="979"/>
      <c r="WEC23" s="979"/>
      <c r="WED23" s="979"/>
      <c r="WEK23" s="979"/>
      <c r="WEL23" s="979"/>
      <c r="WES23" s="979"/>
      <c r="WET23" s="979"/>
      <c r="WFA23" s="979"/>
      <c r="WFB23" s="979"/>
      <c r="WFI23" s="979"/>
      <c r="WFJ23" s="979"/>
      <c r="WFQ23" s="979"/>
      <c r="WFR23" s="979"/>
      <c r="WFY23" s="979"/>
      <c r="WFZ23" s="979"/>
      <c r="WGG23" s="979"/>
      <c r="WGH23" s="979"/>
      <c r="WGO23" s="979"/>
      <c r="WGP23" s="979"/>
      <c r="WGW23" s="979"/>
      <c r="WGX23" s="979"/>
      <c r="WHE23" s="979"/>
      <c r="WHF23" s="979"/>
      <c r="WHM23" s="979"/>
      <c r="WHN23" s="979"/>
      <c r="WHU23" s="979"/>
      <c r="WHV23" s="979"/>
      <c r="WIC23" s="979"/>
      <c r="WID23" s="979"/>
      <c r="WIK23" s="979"/>
      <c r="WIL23" s="979"/>
      <c r="WIS23" s="979"/>
      <c r="WIT23" s="979"/>
      <c r="WJA23" s="979"/>
      <c r="WJB23" s="979"/>
      <c r="WJI23" s="979"/>
      <c r="WJJ23" s="979"/>
      <c r="WJQ23" s="979"/>
      <c r="WJR23" s="979"/>
      <c r="WJY23" s="979"/>
      <c r="WJZ23" s="979"/>
      <c r="WKG23" s="979"/>
      <c r="WKH23" s="979"/>
      <c r="WKO23" s="979"/>
      <c r="WKP23" s="979"/>
      <c r="WKW23" s="979"/>
      <c r="WKX23" s="979"/>
      <c r="WLE23" s="979"/>
      <c r="WLF23" s="979"/>
      <c r="WLM23" s="979"/>
      <c r="WLN23" s="979"/>
      <c r="WLU23" s="979"/>
      <c r="WLV23" s="979"/>
      <c r="WMC23" s="979"/>
      <c r="WMD23" s="979"/>
      <c r="WMK23" s="979"/>
      <c r="WML23" s="979"/>
      <c r="WMS23" s="979"/>
      <c r="WMT23" s="979"/>
      <c r="WNA23" s="979"/>
      <c r="WNB23" s="979"/>
      <c r="WNI23" s="979"/>
      <c r="WNJ23" s="979"/>
      <c r="WNQ23" s="979"/>
      <c r="WNR23" s="979"/>
      <c r="WNY23" s="979"/>
      <c r="WNZ23" s="979"/>
      <c r="WOG23" s="979"/>
      <c r="WOH23" s="979"/>
      <c r="WOO23" s="979"/>
      <c r="WOP23" s="979"/>
      <c r="WOW23" s="979"/>
      <c r="WOX23" s="979"/>
      <c r="WPE23" s="979"/>
      <c r="WPF23" s="979"/>
      <c r="WPM23" s="979"/>
      <c r="WPN23" s="979"/>
      <c r="WPU23" s="979"/>
      <c r="WPV23" s="979"/>
      <c r="WQC23" s="979"/>
      <c r="WQD23" s="979"/>
      <c r="WQK23" s="979"/>
      <c r="WQL23" s="979"/>
      <c r="WQS23" s="979"/>
      <c r="WQT23" s="979"/>
      <c r="WRA23" s="979"/>
      <c r="WRB23" s="979"/>
      <c r="WRI23" s="979"/>
      <c r="WRJ23" s="979"/>
      <c r="WRQ23" s="979"/>
      <c r="WRR23" s="979"/>
      <c r="WRY23" s="979"/>
      <c r="WRZ23" s="979"/>
      <c r="WSG23" s="979"/>
      <c r="WSH23" s="979"/>
      <c r="WSO23" s="979"/>
      <c r="WSP23" s="979"/>
      <c r="WSW23" s="979"/>
      <c r="WSX23" s="979"/>
      <c r="WTE23" s="979"/>
      <c r="WTF23" s="979"/>
      <c r="WTM23" s="979"/>
      <c r="WTN23" s="979"/>
      <c r="WTU23" s="979"/>
      <c r="WTV23" s="979"/>
      <c r="WUC23" s="979"/>
      <c r="WUD23" s="979"/>
      <c r="WUK23" s="979"/>
      <c r="WUL23" s="979"/>
      <c r="WUS23" s="979"/>
      <c r="WUT23" s="979"/>
      <c r="WVA23" s="979"/>
      <c r="WVB23" s="979"/>
      <c r="WVI23" s="979"/>
      <c r="WVJ23" s="979"/>
      <c r="WVQ23" s="979"/>
      <c r="WVR23" s="979"/>
      <c r="WVY23" s="979"/>
      <c r="WVZ23" s="979"/>
      <c r="WWG23" s="979"/>
      <c r="WWH23" s="979"/>
      <c r="WWO23" s="979"/>
      <c r="WWP23" s="979"/>
      <c r="WWW23" s="979"/>
      <c r="WWX23" s="979"/>
      <c r="WXE23" s="979"/>
      <c r="WXF23" s="979"/>
      <c r="WXM23" s="979"/>
      <c r="WXN23" s="979"/>
      <c r="WXU23" s="979"/>
      <c r="WXV23" s="979"/>
      <c r="WYC23" s="979"/>
      <c r="WYD23" s="979"/>
      <c r="WYK23" s="979"/>
      <c r="WYL23" s="979"/>
      <c r="WYS23" s="979"/>
      <c r="WYT23" s="979"/>
      <c r="WZA23" s="979"/>
      <c r="WZB23" s="979"/>
      <c r="WZI23" s="979"/>
      <c r="WZJ23" s="979"/>
      <c r="WZQ23" s="979"/>
      <c r="WZR23" s="979"/>
      <c r="WZY23" s="979"/>
      <c r="WZZ23" s="979"/>
      <c r="XAG23" s="979"/>
      <c r="XAH23" s="979"/>
      <c r="XAO23" s="979"/>
      <c r="XAP23" s="979"/>
      <c r="XAW23" s="979"/>
      <c r="XAX23" s="979"/>
      <c r="XBE23" s="979"/>
      <c r="XBF23" s="979"/>
      <c r="XBM23" s="979"/>
      <c r="XBN23" s="979"/>
      <c r="XBU23" s="979"/>
      <c r="XBV23" s="979"/>
      <c r="XCC23" s="979"/>
      <c r="XCD23" s="979"/>
      <c r="XCK23" s="979"/>
      <c r="XCL23" s="979"/>
      <c r="XCS23" s="979"/>
      <c r="XCT23" s="979"/>
      <c r="XDA23" s="979"/>
      <c r="XDB23" s="979"/>
      <c r="XDI23" s="979"/>
      <c r="XDJ23" s="979"/>
      <c r="XDQ23" s="979"/>
      <c r="XDR23" s="979"/>
      <c r="XDY23" s="979"/>
      <c r="XDZ23" s="979"/>
      <c r="XEG23" s="979"/>
      <c r="XEH23" s="979"/>
      <c r="XEO23" s="979"/>
      <c r="XEP23" s="979"/>
      <c r="XEW23" s="979"/>
      <c r="XEX23" s="979"/>
    </row>
    <row r="24" spans="1:1018 1025:2042 2049:3066 3073:4090 4097:5114 5121:6138 6145:7162 7169:8186 8193:9210 9217:10234 10241:11258 11265:12282 12289:13306 13313:14330 14337:15354 15361:16378" s="977" customFormat="1" ht="13.5" customHeight="1">
      <c r="A24" s="980" t="s">
        <v>664</v>
      </c>
    </row>
    <row r="25" spans="1:1018 1025:2042 2049:3066 3073:4090 4097:5114 5121:6138 6145:7162 7169:8186 8193:9210 9217:10234 10241:11258 11265:12282 12289:13306 13313:14330 14337:15354 15361:16378" s="932" customFormat="1" ht="25.5" customHeight="1"/>
    <row r="26" spans="1:1018 1025:2042 2049:3066 3073:4090 4097:5114 5121:6138 6145:7162 7169:8186 8193:9210 9217:10234 10241:11258 11265:12282 12289:13306 13313:14330 14337:15354 15361:16378" s="932" customFormat="1" ht="16.5" customHeight="1" thickBot="1">
      <c r="A26" s="981" t="s">
        <v>665</v>
      </c>
      <c r="H26" s="931" t="s">
        <v>666</v>
      </c>
    </row>
    <row r="27" spans="1:1018 1025:2042 2049:3066 3073:4090 4097:5114 5121:6138 6145:7162 7169:8186 8193:9210 9217:10234 10241:11258 11265:12282 12289:13306 13313:14330 14337:15354 15361:16378" s="932" customFormat="1" ht="44.25" customHeight="1">
      <c r="A27" s="982" t="s">
        <v>667</v>
      </c>
      <c r="B27" s="983" t="s">
        <v>668</v>
      </c>
      <c r="C27" s="984" t="s">
        <v>669</v>
      </c>
      <c r="D27" s="984" t="s">
        <v>670</v>
      </c>
      <c r="E27" s="985" t="s">
        <v>671</v>
      </c>
      <c r="F27" s="983" t="s">
        <v>672</v>
      </c>
      <c r="G27" s="983" t="s">
        <v>673</v>
      </c>
      <c r="H27" s="986" t="s">
        <v>674</v>
      </c>
    </row>
    <row r="28" spans="1:1018 1025:2042 2049:3066 3073:4090 4097:5114 5121:6138 6145:7162 7169:8186 8193:9210 9217:10234 10241:11258 11265:12282 12289:13306 13313:14330 14337:15354 15361:16378" s="932" customFormat="1" ht="18.75" customHeight="1">
      <c r="A28" s="987" t="s">
        <v>652</v>
      </c>
      <c r="B28" s="961" t="s">
        <v>458</v>
      </c>
      <c r="C28" s="988" t="s">
        <v>458</v>
      </c>
      <c r="D28" s="988" t="s">
        <v>458</v>
      </c>
      <c r="E28" s="988" t="s">
        <v>458</v>
      </c>
      <c r="F28" s="988" t="s">
        <v>458</v>
      </c>
      <c r="G28" s="988" t="s">
        <v>458</v>
      </c>
      <c r="H28" s="988" t="s">
        <v>458</v>
      </c>
      <c r="I28" s="931"/>
    </row>
    <row r="29" spans="1:1018 1025:2042 2049:3066 3073:4090 4097:5114 5121:6138 6145:7162 7169:8186 8193:9210 9217:10234 10241:11258 11265:12282 12289:13306 13313:14330 14337:15354 15361:16378" s="932" customFormat="1" ht="18.75" customHeight="1">
      <c r="A29" s="954" t="s">
        <v>675</v>
      </c>
      <c r="B29" s="961" t="s">
        <v>320</v>
      </c>
      <c r="C29" s="931" t="s">
        <v>458</v>
      </c>
      <c r="D29" s="931" t="s">
        <v>458</v>
      </c>
      <c r="E29" s="931" t="s">
        <v>458</v>
      </c>
      <c r="F29" s="931" t="s">
        <v>458</v>
      </c>
      <c r="G29" s="931" t="s">
        <v>458</v>
      </c>
      <c r="H29" s="931" t="s">
        <v>458</v>
      </c>
      <c r="I29" s="931"/>
    </row>
    <row r="30" spans="1:1018 1025:2042 2049:3066 3073:4090 4097:5114 5121:6138 6145:7162 7169:8186 8193:9210 9217:10234 10241:11258 11265:12282 12289:13306 13313:14330 14337:15354 15361:16378" s="932" customFormat="1" ht="18.75" customHeight="1">
      <c r="A30" s="954" t="s">
        <v>654</v>
      </c>
      <c r="B30" s="961" t="s">
        <v>320</v>
      </c>
      <c r="C30" s="931" t="s">
        <v>458</v>
      </c>
      <c r="D30" s="931" t="s">
        <v>458</v>
      </c>
      <c r="E30" s="931" t="s">
        <v>458</v>
      </c>
      <c r="F30" s="931" t="s">
        <v>458</v>
      </c>
      <c r="G30" s="931" t="s">
        <v>458</v>
      </c>
      <c r="H30" s="931" t="s">
        <v>458</v>
      </c>
      <c r="I30" s="931"/>
    </row>
    <row r="31" spans="1:1018 1025:2042 2049:3066 3073:4090 4097:5114 5121:6138 6145:7162 7169:8186 8193:9210 9217:10234 10241:11258 11265:12282 12289:13306 13313:14330 14337:15354 15361:16378" s="932" customFormat="1" ht="18.75" customHeight="1">
      <c r="A31" s="954" t="s">
        <v>655</v>
      </c>
      <c r="B31" s="961" t="s">
        <v>458</v>
      </c>
      <c r="C31" s="931" t="s">
        <v>458</v>
      </c>
      <c r="D31" s="931" t="s">
        <v>458</v>
      </c>
      <c r="E31" s="931" t="s">
        <v>458</v>
      </c>
      <c r="F31" s="931" t="s">
        <v>458</v>
      </c>
      <c r="G31" s="931" t="s">
        <v>458</v>
      </c>
      <c r="H31" s="931" t="s">
        <v>458</v>
      </c>
      <c r="I31" s="931"/>
    </row>
    <row r="32" spans="1:1018 1025:2042 2049:3066 3073:4090 4097:5114 5121:6138 6145:7162 7169:8186 8193:9210 9217:10234 10241:11258 11265:12282 12289:13306 13313:14330 14337:15354 15361:16378" s="959" customFormat="1" ht="18.75" customHeight="1" thickBot="1">
      <c r="A32" s="989" t="s">
        <v>656</v>
      </c>
      <c r="B32" s="974" t="s">
        <v>458</v>
      </c>
      <c r="C32" s="958" t="s">
        <v>458</v>
      </c>
      <c r="D32" s="958" t="s">
        <v>458</v>
      </c>
      <c r="E32" s="958" t="s">
        <v>458</v>
      </c>
      <c r="F32" s="958" t="s">
        <v>458</v>
      </c>
      <c r="G32" s="958" t="s">
        <v>458</v>
      </c>
      <c r="H32" s="958" t="s">
        <v>458</v>
      </c>
      <c r="I32" s="958"/>
    </row>
    <row r="33" spans="1:9" s="932" customFormat="1" ht="45" customHeight="1" thickTop="1">
      <c r="A33" s="990" t="s">
        <v>667</v>
      </c>
      <c r="B33" s="991" t="s">
        <v>676</v>
      </c>
      <c r="C33" s="991" t="s">
        <v>677</v>
      </c>
      <c r="D33" s="992" t="s">
        <v>678</v>
      </c>
      <c r="E33" s="992" t="s">
        <v>679</v>
      </c>
      <c r="F33" s="991" t="s">
        <v>680</v>
      </c>
      <c r="G33" s="993" t="s">
        <v>681</v>
      </c>
      <c r="H33" s="994" t="s">
        <v>682</v>
      </c>
      <c r="I33" s="995" t="s">
        <v>356</v>
      </c>
    </row>
    <row r="34" spans="1:9" s="932" customFormat="1" ht="18.75" customHeight="1">
      <c r="A34" s="987" t="s">
        <v>652</v>
      </c>
      <c r="B34" s="996" t="s">
        <v>458</v>
      </c>
      <c r="C34" s="988" t="s">
        <v>458</v>
      </c>
      <c r="D34" s="988" t="s">
        <v>458</v>
      </c>
      <c r="E34" s="988" t="s">
        <v>458</v>
      </c>
      <c r="F34" s="988" t="s">
        <v>458</v>
      </c>
      <c r="G34" s="988" t="s">
        <v>458</v>
      </c>
      <c r="H34" s="988" t="s">
        <v>458</v>
      </c>
      <c r="I34" s="988" t="s">
        <v>458</v>
      </c>
    </row>
    <row r="35" spans="1:9" s="932" customFormat="1" ht="18.75" customHeight="1">
      <c r="A35" s="954" t="s">
        <v>683</v>
      </c>
      <c r="B35" s="961" t="s">
        <v>458</v>
      </c>
      <c r="C35" s="931" t="s">
        <v>458</v>
      </c>
      <c r="D35" s="931" t="s">
        <v>458</v>
      </c>
      <c r="E35" s="931" t="s">
        <v>458</v>
      </c>
      <c r="F35" s="931" t="s">
        <v>458</v>
      </c>
      <c r="G35" s="931" t="s">
        <v>458</v>
      </c>
      <c r="H35" s="931" t="s">
        <v>458</v>
      </c>
      <c r="I35" s="931" t="s">
        <v>458</v>
      </c>
    </row>
    <row r="36" spans="1:9" s="932" customFormat="1" ht="18.75" customHeight="1">
      <c r="A36" s="954" t="s">
        <v>684</v>
      </c>
      <c r="B36" s="961" t="s">
        <v>458</v>
      </c>
      <c r="C36" s="931" t="s">
        <v>458</v>
      </c>
      <c r="D36" s="931" t="s">
        <v>458</v>
      </c>
      <c r="E36" s="931" t="s">
        <v>458</v>
      </c>
      <c r="F36" s="931" t="s">
        <v>458</v>
      </c>
      <c r="G36" s="931" t="s">
        <v>458</v>
      </c>
      <c r="H36" s="931" t="s">
        <v>458</v>
      </c>
      <c r="I36" s="931" t="s">
        <v>458</v>
      </c>
    </row>
    <row r="37" spans="1:9" s="932" customFormat="1" ht="18.75" customHeight="1">
      <c r="A37" s="954" t="s">
        <v>685</v>
      </c>
      <c r="B37" s="961" t="s">
        <v>458</v>
      </c>
      <c r="C37" s="931" t="s">
        <v>458</v>
      </c>
      <c r="D37" s="931" t="s">
        <v>458</v>
      </c>
      <c r="E37" s="931" t="s">
        <v>458</v>
      </c>
      <c r="F37" s="931" t="s">
        <v>458</v>
      </c>
      <c r="G37" s="931" t="s">
        <v>458</v>
      </c>
      <c r="H37" s="931" t="s">
        <v>458</v>
      </c>
      <c r="I37" s="931" t="s">
        <v>458</v>
      </c>
    </row>
    <row r="38" spans="1:9" s="959" customFormat="1" ht="18.75" customHeight="1" thickBot="1">
      <c r="A38" s="997" t="s">
        <v>656</v>
      </c>
      <c r="B38" s="998" t="s">
        <v>458</v>
      </c>
      <c r="C38" s="999" t="s">
        <v>458</v>
      </c>
      <c r="D38" s="999" t="s">
        <v>458</v>
      </c>
      <c r="E38" s="999" t="s">
        <v>458</v>
      </c>
      <c r="F38" s="999" t="s">
        <v>458</v>
      </c>
      <c r="G38" s="999" t="s">
        <v>458</v>
      </c>
      <c r="H38" s="999" t="s">
        <v>458</v>
      </c>
      <c r="I38" s="999" t="s">
        <v>320</v>
      </c>
    </row>
    <row r="39" spans="1:9" s="977" customFormat="1" ht="15" customHeight="1">
      <c r="A39" s="977" t="s">
        <v>686</v>
      </c>
    </row>
    <row r="40" spans="1:9" s="980" customFormat="1" ht="13.5" customHeight="1">
      <c r="A40" s="980" t="s">
        <v>687</v>
      </c>
    </row>
    <row r="41" spans="1:9" s="977" customFormat="1" ht="11.25"/>
    <row r="42" spans="1:9" s="977" customFormat="1" ht="11.25"/>
    <row r="43" spans="1:9" s="977" customFormat="1" ht="11.25"/>
    <row r="44" spans="1:9" s="977" customFormat="1" ht="11.25"/>
    <row r="45" spans="1:9" s="977" customFormat="1" ht="11.25"/>
    <row r="46" spans="1:9" s="977" customFormat="1" ht="11.25"/>
    <row r="47" spans="1:9" s="977" customFormat="1" ht="11.25"/>
    <row r="48" spans="1:9" s="977" customFormat="1" ht="11.25"/>
    <row r="49" s="977" customFormat="1" ht="11.25"/>
    <row r="50" s="977" customFormat="1" ht="11.25"/>
    <row r="51" s="977" customFormat="1" ht="11.25"/>
    <row r="52" s="977" customFormat="1" ht="11.25"/>
    <row r="53" s="977" customFormat="1" ht="11.25"/>
    <row r="54" s="977" customFormat="1" ht="11.25"/>
    <row r="55" s="977" customFormat="1" ht="11.25"/>
    <row r="56" s="977" customFormat="1" ht="11.25"/>
    <row r="57" s="977" customFormat="1" ht="11.25"/>
    <row r="58" s="977" customFormat="1" ht="11.25"/>
    <row r="59" s="977" customFormat="1" ht="11.25"/>
    <row r="60" s="977" customFormat="1" ht="11.25"/>
    <row r="61" s="977" customFormat="1" ht="11.25"/>
    <row r="62" s="977" customFormat="1" ht="11.25"/>
    <row r="63" s="977" customFormat="1" ht="11.25"/>
    <row r="64" s="977" customFormat="1" ht="11.25"/>
    <row r="65" s="977" customFormat="1" ht="11.25"/>
    <row r="66" s="977" customFormat="1" ht="11.25"/>
    <row r="67" s="977" customFormat="1" ht="11.25"/>
    <row r="68" s="977" customFormat="1" ht="11.25"/>
    <row r="69" s="977" customFormat="1" ht="11.25"/>
    <row r="70" s="977" customFormat="1" ht="11.25"/>
    <row r="71" s="977" customFormat="1" ht="11.25"/>
    <row r="72" s="977" customFormat="1" ht="11.25"/>
    <row r="73" s="977" customFormat="1" ht="11.25"/>
    <row r="74" s="977" customFormat="1" ht="11.25"/>
    <row r="75" s="977" customFormat="1" ht="11.25"/>
    <row r="76" s="977" customFormat="1" ht="11.25"/>
    <row r="77" s="977" customFormat="1" ht="11.25"/>
    <row r="78" s="977" customFormat="1" ht="11.25"/>
    <row r="79" s="977" customFormat="1" ht="11.25"/>
    <row r="80" s="977" customFormat="1" ht="11.25"/>
    <row r="81" s="977" customFormat="1" ht="11.25"/>
    <row r="82" s="977" customFormat="1" ht="11.25"/>
    <row r="83" s="977" customFormat="1" ht="11.25"/>
    <row r="84" s="977" customFormat="1" ht="11.25"/>
    <row r="85" s="977" customFormat="1" ht="11.25"/>
  </sheetData>
  <mergeCells count="12">
    <mergeCell ref="A12:A14"/>
    <mergeCell ref="B12:H12"/>
    <mergeCell ref="I12:I13"/>
    <mergeCell ref="B13:C13"/>
    <mergeCell ref="D13:E13"/>
    <mergeCell ref="F13:H13"/>
    <mergeCell ref="A3:A5"/>
    <mergeCell ref="B3:C4"/>
    <mergeCell ref="D3:H3"/>
    <mergeCell ref="D4:E4"/>
    <mergeCell ref="F4:G4"/>
    <mergeCell ref="H4:H5"/>
  </mergeCells>
  <phoneticPr fontId="9"/>
  <printOptions horizontalCentered="1"/>
  <pageMargins left="0.39370078740157483" right="0.39370078740157483" top="0.59055118110236227" bottom="0.39370078740157483" header="0.23622047244094491" footer="0.19685039370078741"/>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B322B-E88E-4CD2-8120-1CE9C448B533}">
  <sheetPr>
    <tabColor rgb="FF92D050"/>
    <pageSetUpPr fitToPage="1"/>
  </sheetPr>
  <dimension ref="A1:R153"/>
  <sheetViews>
    <sheetView showGridLines="0" view="pageBreakPreview" topLeftCell="A22" zoomScaleNormal="100" zoomScaleSheetLayoutView="100" workbookViewId="0">
      <selection activeCell="D2" sqref="D2"/>
    </sheetView>
  </sheetViews>
  <sheetFormatPr defaultColWidth="8" defaultRowHeight="12"/>
  <cols>
    <col min="1" max="1" width="3.125" style="1064" customWidth="1"/>
    <col min="2" max="2" width="9" style="1064" customWidth="1"/>
    <col min="3" max="3" width="12.625" style="1064" customWidth="1"/>
    <col min="4" max="9" width="11.875" style="1064" customWidth="1"/>
    <col min="10" max="12" width="11.125" style="1064" customWidth="1"/>
    <col min="13" max="13" width="11.625" style="1064" customWidth="1"/>
    <col min="14" max="17" width="11.125" style="1064" customWidth="1"/>
    <col min="18" max="18" width="7.125" style="1064" customWidth="1"/>
    <col min="19" max="16384" width="8" style="1064"/>
  </cols>
  <sheetData>
    <row r="1" spans="1:18" s="1001" customFormat="1" ht="18.75" customHeight="1">
      <c r="E1" s="1002"/>
      <c r="I1" s="1003" t="s">
        <v>688</v>
      </c>
      <c r="J1" s="1002" t="s">
        <v>689</v>
      </c>
    </row>
    <row r="2" spans="1:18" s="1001" customFormat="1" ht="22.5" customHeight="1" thickBot="1">
      <c r="A2" s="1004" t="s">
        <v>690</v>
      </c>
      <c r="E2" s="1005"/>
      <c r="R2" s="1006" t="s">
        <v>447</v>
      </c>
    </row>
    <row r="3" spans="1:18" s="1004" customFormat="1" ht="22.5" customHeight="1">
      <c r="A3" s="1007" t="s">
        <v>691</v>
      </c>
      <c r="B3" s="1008"/>
      <c r="C3" s="1009" t="s">
        <v>692</v>
      </c>
      <c r="D3" s="1010"/>
      <c r="E3" s="1010"/>
      <c r="F3" s="1010"/>
      <c r="G3" s="1011"/>
      <c r="H3" s="1012"/>
      <c r="I3" s="1013"/>
      <c r="J3" s="1014" t="s">
        <v>693</v>
      </c>
      <c r="K3" s="1014"/>
      <c r="L3" s="1015"/>
      <c r="M3" s="1016" t="s">
        <v>63</v>
      </c>
      <c r="N3" s="1016"/>
      <c r="O3" s="1016"/>
      <c r="P3" s="1016"/>
      <c r="Q3" s="1016"/>
      <c r="R3" s="1017" t="s">
        <v>691</v>
      </c>
    </row>
    <row r="4" spans="1:18" s="1004" customFormat="1" ht="22.5" customHeight="1">
      <c r="A4" s="1018"/>
      <c r="B4" s="1019"/>
      <c r="C4" s="1020" t="s">
        <v>692</v>
      </c>
      <c r="D4" s="1021" t="s">
        <v>694</v>
      </c>
      <c r="E4" s="1022"/>
      <c r="F4" s="1023"/>
      <c r="G4" s="1024" t="s">
        <v>695</v>
      </c>
      <c r="H4" s="1020" t="s">
        <v>692</v>
      </c>
      <c r="I4" s="1025" t="s">
        <v>696</v>
      </c>
      <c r="J4" s="1026" t="s">
        <v>697</v>
      </c>
      <c r="K4" s="1027"/>
      <c r="L4" s="1024" t="s">
        <v>695</v>
      </c>
      <c r="M4" s="1020" t="s">
        <v>692</v>
      </c>
      <c r="N4" s="1028" t="s">
        <v>694</v>
      </c>
      <c r="O4" s="1029"/>
      <c r="P4" s="1030"/>
      <c r="Q4" s="1024" t="s">
        <v>695</v>
      </c>
      <c r="R4" s="1031"/>
    </row>
    <row r="5" spans="1:18" s="1004" customFormat="1" ht="22.5" customHeight="1">
      <c r="A5" s="1032"/>
      <c r="B5" s="1033"/>
      <c r="C5" s="28"/>
      <c r="D5" s="1034" t="s">
        <v>61</v>
      </c>
      <c r="E5" s="1035" t="s">
        <v>698</v>
      </c>
      <c r="F5" s="1034" t="s">
        <v>699</v>
      </c>
      <c r="G5" s="1036" t="s">
        <v>700</v>
      </c>
      <c r="H5" s="28"/>
      <c r="I5" s="1034" t="s">
        <v>61</v>
      </c>
      <c r="J5" s="1035" t="s">
        <v>698</v>
      </c>
      <c r="K5" s="1034" t="s">
        <v>699</v>
      </c>
      <c r="L5" s="1036" t="s">
        <v>700</v>
      </c>
      <c r="M5" s="28"/>
      <c r="N5" s="1034" t="s">
        <v>61</v>
      </c>
      <c r="O5" s="1035" t="s">
        <v>698</v>
      </c>
      <c r="P5" s="1034" t="s">
        <v>699</v>
      </c>
      <c r="Q5" s="1036" t="s">
        <v>700</v>
      </c>
      <c r="R5" s="1037"/>
    </row>
    <row r="6" spans="1:18" s="1004" customFormat="1" ht="20.25" customHeight="1">
      <c r="A6" s="1038" t="s">
        <v>701</v>
      </c>
      <c r="B6" s="1039"/>
      <c r="C6" s="1040">
        <v>724000</v>
      </c>
      <c r="D6" s="1040">
        <v>459209</v>
      </c>
      <c r="E6" s="1040">
        <v>443037</v>
      </c>
      <c r="F6" s="1040">
        <v>16172</v>
      </c>
      <c r="G6" s="1040">
        <v>264368</v>
      </c>
      <c r="H6" s="1040">
        <v>336289</v>
      </c>
      <c r="I6" s="1040">
        <v>258806</v>
      </c>
      <c r="J6" s="1040">
        <v>248264</v>
      </c>
      <c r="K6" s="1040">
        <v>10542</v>
      </c>
      <c r="L6" s="1040">
        <v>77280</v>
      </c>
      <c r="M6" s="1040">
        <v>387711</v>
      </c>
      <c r="N6" s="1040">
        <v>200403</v>
      </c>
      <c r="O6" s="1040">
        <v>194773</v>
      </c>
      <c r="P6" s="1040">
        <v>5630</v>
      </c>
      <c r="Q6" s="1040">
        <v>187088</v>
      </c>
      <c r="R6" s="1041" t="s">
        <v>702</v>
      </c>
    </row>
    <row r="7" spans="1:18" s="1004" customFormat="1" ht="20.25" customHeight="1">
      <c r="A7" s="1042" t="s">
        <v>703</v>
      </c>
      <c r="B7" s="1043"/>
      <c r="C7" s="1040">
        <v>732483</v>
      </c>
      <c r="D7" s="1040">
        <v>451432</v>
      </c>
      <c r="E7" s="1040">
        <v>431457</v>
      </c>
      <c r="F7" s="1040">
        <v>19975</v>
      </c>
      <c r="G7" s="1040">
        <v>279314</v>
      </c>
      <c r="H7" s="1040">
        <v>340148</v>
      </c>
      <c r="I7" s="1040">
        <v>252020</v>
      </c>
      <c r="J7" s="1040">
        <v>239609</v>
      </c>
      <c r="K7" s="1040">
        <v>12411</v>
      </c>
      <c r="L7" s="1040">
        <v>86995</v>
      </c>
      <c r="M7" s="1040">
        <v>392335</v>
      </c>
      <c r="N7" s="1040">
        <v>199412</v>
      </c>
      <c r="O7" s="1040">
        <v>191848</v>
      </c>
      <c r="P7" s="1040">
        <v>7564</v>
      </c>
      <c r="Q7" s="1040">
        <v>192319</v>
      </c>
      <c r="R7" s="1044" t="s">
        <v>704</v>
      </c>
    </row>
    <row r="8" spans="1:18" s="1004" customFormat="1" ht="20.25" customHeight="1">
      <c r="A8" s="1042" t="s">
        <v>705</v>
      </c>
      <c r="B8" s="1043"/>
      <c r="C8" s="1040">
        <v>733972</v>
      </c>
      <c r="D8" s="1040">
        <v>449091</v>
      </c>
      <c r="E8" s="1040">
        <v>423379</v>
      </c>
      <c r="F8" s="1040">
        <v>25712</v>
      </c>
      <c r="G8" s="1040">
        <v>280200</v>
      </c>
      <c r="H8" s="1040">
        <v>340063</v>
      </c>
      <c r="I8" s="1040">
        <v>248782</v>
      </c>
      <c r="J8" s="1040">
        <v>232173</v>
      </c>
      <c r="K8" s="1040">
        <v>16609</v>
      </c>
      <c r="L8" s="1040">
        <v>88140</v>
      </c>
      <c r="M8" s="1040">
        <v>393909</v>
      </c>
      <c r="N8" s="1040">
        <v>200309</v>
      </c>
      <c r="O8" s="1040">
        <v>191206</v>
      </c>
      <c r="P8" s="1040">
        <v>9103</v>
      </c>
      <c r="Q8" s="1040">
        <v>192060</v>
      </c>
      <c r="R8" s="1044" t="s">
        <v>706</v>
      </c>
    </row>
    <row r="9" spans="1:18" s="1004" customFormat="1" ht="20.25" customHeight="1">
      <c r="A9" s="1042" t="s">
        <v>707</v>
      </c>
      <c r="B9" s="1043"/>
      <c r="C9" s="1040">
        <v>723302</v>
      </c>
      <c r="D9" s="1040">
        <v>436916</v>
      </c>
      <c r="E9" s="1040">
        <v>409277</v>
      </c>
      <c r="F9" s="1040">
        <v>27639</v>
      </c>
      <c r="G9" s="1040">
        <v>280064</v>
      </c>
      <c r="H9" s="1040">
        <v>335015</v>
      </c>
      <c r="I9" s="1040">
        <v>240904</v>
      </c>
      <c r="J9" s="1040">
        <v>222437</v>
      </c>
      <c r="K9" s="1040">
        <v>18467</v>
      </c>
      <c r="L9" s="1040">
        <v>91148</v>
      </c>
      <c r="M9" s="1040">
        <v>388287</v>
      </c>
      <c r="N9" s="1040">
        <v>196012</v>
      </c>
      <c r="O9" s="1040">
        <v>186840</v>
      </c>
      <c r="P9" s="1040">
        <v>9172</v>
      </c>
      <c r="Q9" s="1040">
        <v>188916</v>
      </c>
      <c r="R9" s="1044" t="s">
        <v>708</v>
      </c>
    </row>
    <row r="10" spans="1:18" s="1049" customFormat="1" ht="20.25" customHeight="1">
      <c r="A10" s="1045" t="s">
        <v>709</v>
      </c>
      <c r="B10" s="1046"/>
      <c r="C10" s="1047">
        <v>712354</v>
      </c>
      <c r="D10" s="1047">
        <v>427864</v>
      </c>
      <c r="E10" s="1047">
        <v>410237</v>
      </c>
      <c r="F10" s="1047">
        <v>17627</v>
      </c>
      <c r="G10" s="1047">
        <v>275999</v>
      </c>
      <c r="H10" s="1047">
        <v>331157</v>
      </c>
      <c r="I10" s="1047">
        <v>231344</v>
      </c>
      <c r="J10" s="1047">
        <v>219866</v>
      </c>
      <c r="K10" s="1047">
        <v>11478</v>
      </c>
      <c r="L10" s="1047">
        <v>95595</v>
      </c>
      <c r="M10" s="1047">
        <v>381197</v>
      </c>
      <c r="N10" s="1047">
        <v>196520</v>
      </c>
      <c r="O10" s="1047">
        <v>190371</v>
      </c>
      <c r="P10" s="1047">
        <v>6149</v>
      </c>
      <c r="Q10" s="1047">
        <v>180404</v>
      </c>
      <c r="R10" s="1048" t="s">
        <v>710</v>
      </c>
    </row>
    <row r="11" spans="1:18" s="1049" customFormat="1" ht="11.25" customHeight="1">
      <c r="B11" s="1050"/>
      <c r="C11" s="1047"/>
      <c r="D11" s="1047"/>
      <c r="E11" s="1047"/>
      <c r="F11" s="1047"/>
      <c r="G11" s="1047"/>
      <c r="H11" s="1047"/>
      <c r="I11" s="1047"/>
      <c r="J11" s="1047"/>
      <c r="K11" s="1047"/>
      <c r="L11" s="1047"/>
      <c r="M11" s="1047"/>
      <c r="N11" s="1047"/>
      <c r="O11" s="1047"/>
      <c r="P11" s="1047"/>
      <c r="Q11" s="1047"/>
      <c r="R11" s="1051"/>
    </row>
    <row r="12" spans="1:18" s="1049" customFormat="1" ht="20.25" customHeight="1">
      <c r="B12" s="1052" t="s">
        <v>711</v>
      </c>
      <c r="C12" s="1047">
        <v>587942</v>
      </c>
      <c r="D12" s="1047">
        <v>353106</v>
      </c>
      <c r="E12" s="1047">
        <v>338427</v>
      </c>
      <c r="F12" s="1047">
        <v>14679</v>
      </c>
      <c r="G12" s="1047">
        <v>227409</v>
      </c>
      <c r="H12" s="1047">
        <v>273045</v>
      </c>
      <c r="I12" s="1047">
        <v>190590</v>
      </c>
      <c r="J12" s="1047">
        <v>181053</v>
      </c>
      <c r="K12" s="1047">
        <v>9537</v>
      </c>
      <c r="L12" s="1047">
        <v>78777</v>
      </c>
      <c r="M12" s="1047">
        <v>314897</v>
      </c>
      <c r="N12" s="1047">
        <v>162516</v>
      </c>
      <c r="O12" s="1047">
        <v>157374</v>
      </c>
      <c r="P12" s="1047">
        <v>5142</v>
      </c>
      <c r="Q12" s="1047">
        <v>148632</v>
      </c>
      <c r="R12" s="1053" t="s">
        <v>712</v>
      </c>
    </row>
    <row r="13" spans="1:18" s="1049" customFormat="1" ht="20.25" customHeight="1">
      <c r="B13" s="1052" t="s">
        <v>713</v>
      </c>
      <c r="C13" s="1047">
        <v>124412</v>
      </c>
      <c r="D13" s="1047">
        <v>74758</v>
      </c>
      <c r="E13" s="1047">
        <v>71810</v>
      </c>
      <c r="F13" s="1047">
        <v>2948</v>
      </c>
      <c r="G13" s="1047">
        <v>48590</v>
      </c>
      <c r="H13" s="1047">
        <v>58112</v>
      </c>
      <c r="I13" s="1047">
        <v>40754</v>
      </c>
      <c r="J13" s="1047">
        <v>38813</v>
      </c>
      <c r="K13" s="1047">
        <v>1941</v>
      </c>
      <c r="L13" s="1047">
        <v>16818</v>
      </c>
      <c r="M13" s="1047">
        <v>66300</v>
      </c>
      <c r="N13" s="1047">
        <v>34004</v>
      </c>
      <c r="O13" s="1047">
        <v>32997</v>
      </c>
      <c r="P13" s="1047">
        <v>1007</v>
      </c>
      <c r="Q13" s="1047">
        <v>31772</v>
      </c>
      <c r="R13" s="1053" t="s">
        <v>714</v>
      </c>
    </row>
    <row r="14" spans="1:18" s="1004" customFormat="1" ht="11.25" customHeight="1">
      <c r="B14" s="1054"/>
      <c r="C14" s="1040"/>
      <c r="D14" s="1040"/>
      <c r="E14" s="1040"/>
      <c r="F14" s="1040"/>
      <c r="G14" s="1040"/>
      <c r="H14" s="1040"/>
      <c r="I14" s="1040"/>
      <c r="J14" s="1040"/>
      <c r="K14" s="1040"/>
      <c r="L14" s="1040"/>
      <c r="M14" s="1040"/>
      <c r="N14" s="1040"/>
      <c r="O14" s="1040"/>
      <c r="P14" s="1040"/>
      <c r="Q14" s="1040"/>
      <c r="R14" s="1055"/>
    </row>
    <row r="15" spans="1:18" s="1004" customFormat="1" ht="20.25" customHeight="1">
      <c r="A15" s="1004">
        <v>1</v>
      </c>
      <c r="B15" s="1054" t="s">
        <v>715</v>
      </c>
      <c r="C15" s="1040">
        <v>201839</v>
      </c>
      <c r="D15" s="1040">
        <v>120117</v>
      </c>
      <c r="E15" s="1040">
        <v>115222</v>
      </c>
      <c r="F15" s="1040">
        <v>4895</v>
      </c>
      <c r="G15" s="1040">
        <v>77977</v>
      </c>
      <c r="H15" s="1040">
        <v>93646</v>
      </c>
      <c r="I15" s="1040">
        <v>64728</v>
      </c>
      <c r="J15" s="1040">
        <v>61614</v>
      </c>
      <c r="K15" s="1040">
        <v>3114</v>
      </c>
      <c r="L15" s="1040">
        <v>27076</v>
      </c>
      <c r="M15" s="1040">
        <v>108193</v>
      </c>
      <c r="N15" s="1040">
        <v>55389</v>
      </c>
      <c r="O15" s="1040">
        <v>53608</v>
      </c>
      <c r="P15" s="1040">
        <v>1781</v>
      </c>
      <c r="Q15" s="1040">
        <v>50901</v>
      </c>
      <c r="R15" s="1056">
        <v>1</v>
      </c>
    </row>
    <row r="16" spans="1:18" s="1004" customFormat="1" ht="20.25" customHeight="1">
      <c r="A16" s="1004">
        <v>2</v>
      </c>
      <c r="B16" s="1054" t="s">
        <v>716</v>
      </c>
      <c r="C16" s="1040">
        <v>104894</v>
      </c>
      <c r="D16" s="1040">
        <v>61714</v>
      </c>
      <c r="E16" s="1040">
        <v>58832</v>
      </c>
      <c r="F16" s="1040">
        <v>2882</v>
      </c>
      <c r="G16" s="1040">
        <v>42097</v>
      </c>
      <c r="H16" s="1040">
        <v>48286</v>
      </c>
      <c r="I16" s="1040">
        <v>32920</v>
      </c>
      <c r="J16" s="1040">
        <v>31004</v>
      </c>
      <c r="K16" s="1040">
        <v>1916</v>
      </c>
      <c r="L16" s="1040">
        <v>14894</v>
      </c>
      <c r="M16" s="1040">
        <v>56608</v>
      </c>
      <c r="N16" s="1040">
        <v>28794</v>
      </c>
      <c r="O16" s="1040">
        <v>27828</v>
      </c>
      <c r="P16" s="1040">
        <v>966</v>
      </c>
      <c r="Q16" s="1040">
        <v>27203</v>
      </c>
      <c r="R16" s="1056">
        <v>2</v>
      </c>
    </row>
    <row r="17" spans="1:18" s="1004" customFormat="1" ht="20.25" customHeight="1">
      <c r="A17" s="1004">
        <v>3</v>
      </c>
      <c r="B17" s="1054" t="s">
        <v>717</v>
      </c>
      <c r="C17" s="1040">
        <v>60440</v>
      </c>
      <c r="D17" s="1040">
        <v>36196</v>
      </c>
      <c r="E17" s="1040">
        <v>34761</v>
      </c>
      <c r="F17" s="1040">
        <v>1435</v>
      </c>
      <c r="G17" s="1040">
        <v>22935</v>
      </c>
      <c r="H17" s="1040">
        <v>28383</v>
      </c>
      <c r="I17" s="1040">
        <v>20018</v>
      </c>
      <c r="J17" s="1040">
        <v>19104</v>
      </c>
      <c r="K17" s="1040">
        <v>914</v>
      </c>
      <c r="L17" s="1040">
        <v>7646</v>
      </c>
      <c r="M17" s="1040">
        <v>32057</v>
      </c>
      <c r="N17" s="1040">
        <v>16178</v>
      </c>
      <c r="O17" s="1040">
        <v>15657</v>
      </c>
      <c r="P17" s="1040">
        <v>521</v>
      </c>
      <c r="Q17" s="1040">
        <v>15289</v>
      </c>
      <c r="R17" s="1056">
        <v>3</v>
      </c>
    </row>
    <row r="18" spans="1:18" s="1004" customFormat="1" ht="20.25" customHeight="1">
      <c r="A18" s="1004">
        <v>4</v>
      </c>
      <c r="B18" s="1054" t="s">
        <v>718</v>
      </c>
      <c r="C18" s="1040">
        <v>17281</v>
      </c>
      <c r="D18" s="1040">
        <v>9999</v>
      </c>
      <c r="E18" s="1040">
        <v>9525</v>
      </c>
      <c r="F18" s="1040">
        <v>474</v>
      </c>
      <c r="G18" s="1040">
        <v>7261</v>
      </c>
      <c r="H18" s="1040">
        <v>7952</v>
      </c>
      <c r="I18" s="1040">
        <v>5403</v>
      </c>
      <c r="J18" s="1040">
        <v>5077</v>
      </c>
      <c r="K18" s="1040">
        <v>326</v>
      </c>
      <c r="L18" s="1040">
        <v>2534</v>
      </c>
      <c r="M18" s="1040">
        <v>9329</v>
      </c>
      <c r="N18" s="1040">
        <v>4596</v>
      </c>
      <c r="O18" s="1040">
        <v>4448</v>
      </c>
      <c r="P18" s="1040">
        <v>148</v>
      </c>
      <c r="Q18" s="1040">
        <v>4727</v>
      </c>
      <c r="R18" s="1056">
        <v>4</v>
      </c>
    </row>
    <row r="19" spans="1:18" s="1004" customFormat="1" ht="20.25" customHeight="1">
      <c r="A19" s="1004">
        <v>5</v>
      </c>
      <c r="B19" s="1054" t="s">
        <v>719</v>
      </c>
      <c r="C19" s="1040">
        <v>47012</v>
      </c>
      <c r="D19" s="1040">
        <v>29173</v>
      </c>
      <c r="E19" s="1040">
        <v>27920</v>
      </c>
      <c r="F19" s="1040">
        <v>1253</v>
      </c>
      <c r="G19" s="1040">
        <v>17747</v>
      </c>
      <c r="H19" s="1040">
        <v>22212</v>
      </c>
      <c r="I19" s="1040">
        <v>15999</v>
      </c>
      <c r="J19" s="1040">
        <v>15135</v>
      </c>
      <c r="K19" s="1040">
        <v>864</v>
      </c>
      <c r="L19" s="1040">
        <v>6169</v>
      </c>
      <c r="M19" s="1040">
        <v>24800</v>
      </c>
      <c r="N19" s="1040">
        <v>13174</v>
      </c>
      <c r="O19" s="1040">
        <v>12785</v>
      </c>
      <c r="P19" s="1040">
        <v>389</v>
      </c>
      <c r="Q19" s="1040">
        <v>11578</v>
      </c>
      <c r="R19" s="1056">
        <v>5</v>
      </c>
    </row>
    <row r="20" spans="1:18" s="1004" customFormat="1" ht="20.25" customHeight="1">
      <c r="A20" s="1004">
        <v>6</v>
      </c>
      <c r="B20" s="1054" t="s">
        <v>720</v>
      </c>
      <c r="C20" s="1040">
        <v>42106</v>
      </c>
      <c r="D20" s="1040">
        <v>25354</v>
      </c>
      <c r="E20" s="1040">
        <v>24396</v>
      </c>
      <c r="F20" s="1040">
        <v>958</v>
      </c>
      <c r="G20" s="1040">
        <v>16247</v>
      </c>
      <c r="H20" s="1040">
        <v>19603</v>
      </c>
      <c r="I20" s="1040">
        <v>13679</v>
      </c>
      <c r="J20" s="1040">
        <v>13045</v>
      </c>
      <c r="K20" s="1040">
        <v>634</v>
      </c>
      <c r="L20" s="1040">
        <v>5651</v>
      </c>
      <c r="M20" s="1040">
        <v>22503</v>
      </c>
      <c r="N20" s="1040">
        <v>11675</v>
      </c>
      <c r="O20" s="1040">
        <v>11351</v>
      </c>
      <c r="P20" s="1040">
        <v>324</v>
      </c>
      <c r="Q20" s="1040">
        <v>10596</v>
      </c>
      <c r="R20" s="1056">
        <v>6</v>
      </c>
    </row>
    <row r="21" spans="1:18" s="1004" customFormat="1" ht="20.25" customHeight="1">
      <c r="A21" s="1004">
        <v>7</v>
      </c>
      <c r="B21" s="1054" t="s">
        <v>721</v>
      </c>
      <c r="C21" s="1040">
        <v>25477</v>
      </c>
      <c r="D21" s="1040">
        <v>16234</v>
      </c>
      <c r="E21" s="1040">
        <v>15748</v>
      </c>
      <c r="F21" s="1040">
        <v>486</v>
      </c>
      <c r="G21" s="1040">
        <v>9152</v>
      </c>
      <c r="H21" s="1040">
        <v>11717</v>
      </c>
      <c r="I21" s="1040">
        <v>8549</v>
      </c>
      <c r="J21" s="1040">
        <v>8238</v>
      </c>
      <c r="K21" s="1040">
        <v>311</v>
      </c>
      <c r="L21" s="1040">
        <v>3126</v>
      </c>
      <c r="M21" s="1040">
        <v>13760</v>
      </c>
      <c r="N21" s="1040">
        <v>7685</v>
      </c>
      <c r="O21" s="1040">
        <v>7510</v>
      </c>
      <c r="P21" s="1040">
        <v>175</v>
      </c>
      <c r="Q21" s="1040">
        <v>6026</v>
      </c>
      <c r="R21" s="1056">
        <v>7</v>
      </c>
    </row>
    <row r="22" spans="1:18" s="1004" customFormat="1" ht="20.25" customHeight="1">
      <c r="A22" s="1004">
        <v>8</v>
      </c>
      <c r="B22" s="1054" t="s">
        <v>722</v>
      </c>
      <c r="C22" s="1040">
        <v>37581</v>
      </c>
      <c r="D22" s="1040">
        <v>23309</v>
      </c>
      <c r="E22" s="1040">
        <v>22262</v>
      </c>
      <c r="F22" s="1040">
        <v>1047</v>
      </c>
      <c r="G22" s="1040">
        <v>14173</v>
      </c>
      <c r="H22" s="1040">
        <v>17470</v>
      </c>
      <c r="I22" s="1040">
        <v>12603</v>
      </c>
      <c r="J22" s="1040">
        <v>11945</v>
      </c>
      <c r="K22" s="1040">
        <v>658</v>
      </c>
      <c r="L22" s="1040">
        <v>4824</v>
      </c>
      <c r="M22" s="1040">
        <v>20111</v>
      </c>
      <c r="N22" s="1040">
        <v>10706</v>
      </c>
      <c r="O22" s="1040">
        <v>10317</v>
      </c>
      <c r="P22" s="1040">
        <v>389</v>
      </c>
      <c r="Q22" s="1040">
        <v>9349</v>
      </c>
      <c r="R22" s="1056">
        <v>8</v>
      </c>
    </row>
    <row r="23" spans="1:18" s="1049" customFormat="1" ht="20.25" customHeight="1">
      <c r="A23" s="1004">
        <v>9</v>
      </c>
      <c r="B23" s="1054" t="s">
        <v>723</v>
      </c>
      <c r="C23" s="1040">
        <v>23878</v>
      </c>
      <c r="D23" s="1040">
        <v>14484</v>
      </c>
      <c r="E23" s="1040">
        <v>13924</v>
      </c>
      <c r="F23" s="1040">
        <v>560</v>
      </c>
      <c r="G23" s="1040">
        <v>9270</v>
      </c>
      <c r="H23" s="1040">
        <v>10889</v>
      </c>
      <c r="I23" s="1040">
        <v>7580</v>
      </c>
      <c r="J23" s="1040">
        <v>7224</v>
      </c>
      <c r="K23" s="1040">
        <v>356</v>
      </c>
      <c r="L23" s="1040">
        <v>3260</v>
      </c>
      <c r="M23" s="1040">
        <v>12989</v>
      </c>
      <c r="N23" s="1040">
        <v>6904</v>
      </c>
      <c r="O23" s="1040">
        <v>6700</v>
      </c>
      <c r="P23" s="1040">
        <v>204</v>
      </c>
      <c r="Q23" s="1040">
        <v>6010</v>
      </c>
      <c r="R23" s="1056">
        <v>9</v>
      </c>
    </row>
    <row r="24" spans="1:18" s="1004" customFormat="1" ht="20.25" customHeight="1">
      <c r="A24" s="1004">
        <v>10</v>
      </c>
      <c r="B24" s="1054" t="s">
        <v>724</v>
      </c>
      <c r="C24" s="1040">
        <v>27434</v>
      </c>
      <c r="D24" s="1040">
        <v>16526</v>
      </c>
      <c r="E24" s="1040">
        <v>15837</v>
      </c>
      <c r="F24" s="1040">
        <v>689</v>
      </c>
      <c r="G24" s="1040">
        <v>10550</v>
      </c>
      <c r="H24" s="1040">
        <v>12887</v>
      </c>
      <c r="I24" s="1040">
        <v>9111</v>
      </c>
      <c r="J24" s="1040">
        <v>8667</v>
      </c>
      <c r="K24" s="1040">
        <v>444</v>
      </c>
      <c r="L24" s="1040">
        <v>3597</v>
      </c>
      <c r="M24" s="1040">
        <v>14547</v>
      </c>
      <c r="N24" s="1040">
        <v>7415</v>
      </c>
      <c r="O24" s="1040">
        <v>7170</v>
      </c>
      <c r="P24" s="1040">
        <v>245</v>
      </c>
      <c r="Q24" s="1040">
        <v>6953</v>
      </c>
      <c r="R24" s="1056">
        <v>10</v>
      </c>
    </row>
    <row r="25" spans="1:18" s="1004" customFormat="1" ht="20.25" customHeight="1">
      <c r="B25" s="1052" t="s">
        <v>725</v>
      </c>
      <c r="C25" s="1047">
        <v>13650</v>
      </c>
      <c r="D25" s="1047">
        <v>8424</v>
      </c>
      <c r="E25" s="1047">
        <v>8067</v>
      </c>
      <c r="F25" s="1047">
        <v>357</v>
      </c>
      <c r="G25" s="1047">
        <v>4978</v>
      </c>
      <c r="H25" s="1047">
        <v>6685</v>
      </c>
      <c r="I25" s="1047">
        <v>4807</v>
      </c>
      <c r="J25" s="1047">
        <v>4585</v>
      </c>
      <c r="K25" s="1047">
        <v>222</v>
      </c>
      <c r="L25" s="1047">
        <v>1748</v>
      </c>
      <c r="M25" s="1047">
        <v>6965</v>
      </c>
      <c r="N25" s="1047">
        <v>3617</v>
      </c>
      <c r="O25" s="1047">
        <v>3482</v>
      </c>
      <c r="P25" s="1047">
        <v>135</v>
      </c>
      <c r="Q25" s="1047">
        <v>3230</v>
      </c>
      <c r="R25" s="1053" t="s">
        <v>726</v>
      </c>
    </row>
    <row r="26" spans="1:18" s="1004" customFormat="1" ht="20.25" customHeight="1">
      <c r="A26" s="1004">
        <v>11</v>
      </c>
      <c r="B26" s="1054" t="s">
        <v>727</v>
      </c>
      <c r="C26" s="1040">
        <v>13650</v>
      </c>
      <c r="D26" s="1040">
        <v>8424</v>
      </c>
      <c r="E26" s="1040">
        <v>8067</v>
      </c>
      <c r="F26" s="1040">
        <v>357</v>
      </c>
      <c r="G26" s="1040">
        <v>4978</v>
      </c>
      <c r="H26" s="1040">
        <v>6685</v>
      </c>
      <c r="I26" s="1040">
        <v>4807</v>
      </c>
      <c r="J26" s="1040">
        <v>4585</v>
      </c>
      <c r="K26" s="1040">
        <v>222</v>
      </c>
      <c r="L26" s="1040">
        <v>1748</v>
      </c>
      <c r="M26" s="1040">
        <v>6965</v>
      </c>
      <c r="N26" s="1040">
        <v>3617</v>
      </c>
      <c r="O26" s="1040">
        <v>3482</v>
      </c>
      <c r="P26" s="1040">
        <v>135</v>
      </c>
      <c r="Q26" s="1040">
        <v>3230</v>
      </c>
      <c r="R26" s="1056">
        <v>11</v>
      </c>
    </row>
    <row r="27" spans="1:18" s="1049" customFormat="1" ht="20.25" customHeight="1">
      <c r="B27" s="1052" t="s">
        <v>728</v>
      </c>
      <c r="C27" s="1047">
        <v>45329</v>
      </c>
      <c r="D27" s="1047">
        <v>25668</v>
      </c>
      <c r="E27" s="1047">
        <v>24487</v>
      </c>
      <c r="F27" s="1047">
        <v>1181</v>
      </c>
      <c r="G27" s="1047">
        <v>19180</v>
      </c>
      <c r="H27" s="1047">
        <v>21147</v>
      </c>
      <c r="I27" s="1047">
        <v>14136</v>
      </c>
      <c r="J27" s="1047">
        <v>13348</v>
      </c>
      <c r="K27" s="1047">
        <v>788</v>
      </c>
      <c r="L27" s="1047">
        <v>6760</v>
      </c>
      <c r="M27" s="1047">
        <v>24182</v>
      </c>
      <c r="N27" s="1047">
        <v>11532</v>
      </c>
      <c r="O27" s="1047">
        <v>11139</v>
      </c>
      <c r="P27" s="1047">
        <v>393</v>
      </c>
      <c r="Q27" s="1047">
        <v>12420</v>
      </c>
      <c r="R27" s="1053" t="s">
        <v>729</v>
      </c>
    </row>
    <row r="28" spans="1:18" s="1004" customFormat="1" ht="20.25" customHeight="1">
      <c r="A28" s="1004">
        <v>12</v>
      </c>
      <c r="B28" s="1054" t="s">
        <v>730</v>
      </c>
      <c r="C28" s="1040">
        <v>15256</v>
      </c>
      <c r="D28" s="1040">
        <v>8800</v>
      </c>
      <c r="E28" s="1040">
        <v>8440</v>
      </c>
      <c r="F28" s="1040">
        <v>360</v>
      </c>
      <c r="G28" s="1040">
        <v>6248</v>
      </c>
      <c r="H28" s="1040">
        <v>7107</v>
      </c>
      <c r="I28" s="1040">
        <v>4812</v>
      </c>
      <c r="J28" s="1040">
        <v>4565</v>
      </c>
      <c r="K28" s="1040">
        <v>247</v>
      </c>
      <c r="L28" s="1040">
        <v>2176</v>
      </c>
      <c r="M28" s="1040">
        <v>8149</v>
      </c>
      <c r="N28" s="1040">
        <v>3988</v>
      </c>
      <c r="O28" s="1040">
        <v>3875</v>
      </c>
      <c r="P28" s="1040">
        <v>113</v>
      </c>
      <c r="Q28" s="1040">
        <v>4072</v>
      </c>
      <c r="R28" s="1056">
        <v>12</v>
      </c>
    </row>
    <row r="29" spans="1:18" s="1004" customFormat="1" ht="20.25" customHeight="1">
      <c r="A29" s="1004">
        <v>13</v>
      </c>
      <c r="B29" s="1054" t="s">
        <v>731</v>
      </c>
      <c r="C29" s="1040">
        <v>7793</v>
      </c>
      <c r="D29" s="1040">
        <v>4718</v>
      </c>
      <c r="E29" s="1040">
        <v>4455</v>
      </c>
      <c r="F29" s="1040">
        <v>263</v>
      </c>
      <c r="G29" s="1040">
        <v>3069</v>
      </c>
      <c r="H29" s="1040">
        <v>3608</v>
      </c>
      <c r="I29" s="1040">
        <v>2603</v>
      </c>
      <c r="J29" s="1040">
        <v>2434</v>
      </c>
      <c r="K29" s="1040">
        <v>169</v>
      </c>
      <c r="L29" s="1040">
        <v>1001</v>
      </c>
      <c r="M29" s="1040">
        <v>4185</v>
      </c>
      <c r="N29" s="1040">
        <v>2115</v>
      </c>
      <c r="O29" s="1040">
        <v>2021</v>
      </c>
      <c r="P29" s="1040">
        <v>94</v>
      </c>
      <c r="Q29" s="1040">
        <v>2068</v>
      </c>
      <c r="R29" s="1056">
        <v>13</v>
      </c>
    </row>
    <row r="30" spans="1:18" s="1004" customFormat="1" ht="20.25" customHeight="1">
      <c r="A30" s="1004">
        <v>14</v>
      </c>
      <c r="B30" s="1054" t="s">
        <v>732</v>
      </c>
      <c r="C30" s="1040">
        <v>22280</v>
      </c>
      <c r="D30" s="1040">
        <v>12150</v>
      </c>
      <c r="E30" s="1040">
        <v>11592</v>
      </c>
      <c r="F30" s="1040">
        <v>558</v>
      </c>
      <c r="G30" s="1040">
        <v>9863</v>
      </c>
      <c r="H30" s="1040">
        <v>10432</v>
      </c>
      <c r="I30" s="1040">
        <v>6721</v>
      </c>
      <c r="J30" s="1040">
        <v>6349</v>
      </c>
      <c r="K30" s="1040">
        <v>372</v>
      </c>
      <c r="L30" s="1040">
        <v>3583</v>
      </c>
      <c r="M30" s="1040">
        <v>11848</v>
      </c>
      <c r="N30" s="1040">
        <v>5429</v>
      </c>
      <c r="O30" s="1040">
        <v>5243</v>
      </c>
      <c r="P30" s="1040">
        <v>186</v>
      </c>
      <c r="Q30" s="1040">
        <v>6280</v>
      </c>
      <c r="R30" s="1056">
        <v>14</v>
      </c>
    </row>
    <row r="31" spans="1:18" s="1004" customFormat="1" ht="20.25" customHeight="1">
      <c r="A31" s="1049"/>
      <c r="B31" s="1052" t="s">
        <v>733</v>
      </c>
      <c r="C31" s="1047">
        <v>5061</v>
      </c>
      <c r="D31" s="1047">
        <v>3441</v>
      </c>
      <c r="E31" s="1047">
        <v>3334</v>
      </c>
      <c r="F31" s="1047">
        <v>107</v>
      </c>
      <c r="G31" s="1047">
        <v>1620</v>
      </c>
      <c r="H31" s="1047">
        <v>2601</v>
      </c>
      <c r="I31" s="1047">
        <v>2015</v>
      </c>
      <c r="J31" s="1047">
        <v>1944</v>
      </c>
      <c r="K31" s="1047">
        <v>71</v>
      </c>
      <c r="L31" s="1047">
        <v>586</v>
      </c>
      <c r="M31" s="1047">
        <v>2460</v>
      </c>
      <c r="N31" s="1047">
        <v>1426</v>
      </c>
      <c r="O31" s="1047">
        <v>1390</v>
      </c>
      <c r="P31" s="1047">
        <v>36</v>
      </c>
      <c r="Q31" s="1047">
        <v>1034</v>
      </c>
      <c r="R31" s="1053" t="s">
        <v>734</v>
      </c>
    </row>
    <row r="32" spans="1:18" s="1004" customFormat="1" ht="20.25" customHeight="1">
      <c r="A32" s="1004">
        <v>15</v>
      </c>
      <c r="B32" s="1054" t="s">
        <v>735</v>
      </c>
      <c r="C32" s="1040">
        <v>5061</v>
      </c>
      <c r="D32" s="1040">
        <v>3441</v>
      </c>
      <c r="E32" s="1040">
        <v>3334</v>
      </c>
      <c r="F32" s="1040">
        <v>107</v>
      </c>
      <c r="G32" s="1040">
        <v>1620</v>
      </c>
      <c r="H32" s="1040">
        <v>2601</v>
      </c>
      <c r="I32" s="1040">
        <v>2015</v>
      </c>
      <c r="J32" s="1040">
        <v>1944</v>
      </c>
      <c r="K32" s="1040">
        <v>71</v>
      </c>
      <c r="L32" s="1040">
        <v>586</v>
      </c>
      <c r="M32" s="1040">
        <v>2460</v>
      </c>
      <c r="N32" s="1040">
        <v>1426</v>
      </c>
      <c r="O32" s="1040">
        <v>1390</v>
      </c>
      <c r="P32" s="1040">
        <v>36</v>
      </c>
      <c r="Q32" s="1040">
        <v>1034</v>
      </c>
      <c r="R32" s="1056">
        <v>15</v>
      </c>
    </row>
    <row r="33" spans="1:18" s="1049" customFormat="1" ht="20.25" customHeight="1">
      <c r="B33" s="1052" t="s">
        <v>736</v>
      </c>
      <c r="C33" s="1047">
        <v>17397</v>
      </c>
      <c r="D33" s="1047">
        <v>10485</v>
      </c>
      <c r="E33" s="1047">
        <v>10097</v>
      </c>
      <c r="F33" s="1047">
        <v>388</v>
      </c>
      <c r="G33" s="1047">
        <v>6884</v>
      </c>
      <c r="H33" s="1047">
        <v>7970</v>
      </c>
      <c r="I33" s="1047">
        <v>5523</v>
      </c>
      <c r="J33" s="1047">
        <v>5268</v>
      </c>
      <c r="K33" s="1047">
        <v>255</v>
      </c>
      <c r="L33" s="1047">
        <v>2429</v>
      </c>
      <c r="M33" s="1047">
        <v>9427</v>
      </c>
      <c r="N33" s="1047">
        <v>4962</v>
      </c>
      <c r="O33" s="1047">
        <v>4829</v>
      </c>
      <c r="P33" s="1047">
        <v>133</v>
      </c>
      <c r="Q33" s="1047">
        <v>4455</v>
      </c>
      <c r="R33" s="1053" t="s">
        <v>737</v>
      </c>
    </row>
    <row r="34" spans="1:18" s="1004" customFormat="1" ht="20.25" customHeight="1">
      <c r="A34" s="1004">
        <v>16</v>
      </c>
      <c r="B34" s="1054" t="s">
        <v>738</v>
      </c>
      <c r="C34" s="1040">
        <v>17397</v>
      </c>
      <c r="D34" s="1040">
        <v>10485</v>
      </c>
      <c r="E34" s="1040">
        <v>10097</v>
      </c>
      <c r="F34" s="1040">
        <v>388</v>
      </c>
      <c r="G34" s="1040">
        <v>6884</v>
      </c>
      <c r="H34" s="1040">
        <v>7970</v>
      </c>
      <c r="I34" s="1040">
        <v>5523</v>
      </c>
      <c r="J34" s="1040">
        <v>5268</v>
      </c>
      <c r="K34" s="1040">
        <v>255</v>
      </c>
      <c r="L34" s="1040">
        <v>2429</v>
      </c>
      <c r="M34" s="1040">
        <v>9427</v>
      </c>
      <c r="N34" s="1040">
        <v>4962</v>
      </c>
      <c r="O34" s="1040">
        <v>4829</v>
      </c>
      <c r="P34" s="1040">
        <v>133</v>
      </c>
      <c r="Q34" s="1040">
        <v>4455</v>
      </c>
      <c r="R34" s="1056">
        <v>16</v>
      </c>
    </row>
    <row r="35" spans="1:18" s="1004" customFormat="1" ht="20.25" customHeight="1">
      <c r="B35" s="1052" t="s">
        <v>739</v>
      </c>
      <c r="C35" s="1047">
        <v>35234</v>
      </c>
      <c r="D35" s="1047">
        <v>21743</v>
      </c>
      <c r="E35" s="1047">
        <v>20979</v>
      </c>
      <c r="F35" s="1047">
        <v>764</v>
      </c>
      <c r="G35" s="1047">
        <v>13189</v>
      </c>
      <c r="H35" s="1047">
        <v>16105</v>
      </c>
      <c r="I35" s="1047">
        <v>11602</v>
      </c>
      <c r="J35" s="1047">
        <v>11093</v>
      </c>
      <c r="K35" s="1047">
        <v>509</v>
      </c>
      <c r="L35" s="1047">
        <v>4364</v>
      </c>
      <c r="M35" s="1047">
        <v>19129</v>
      </c>
      <c r="N35" s="1047">
        <v>10141</v>
      </c>
      <c r="O35" s="1047">
        <v>9886</v>
      </c>
      <c r="P35" s="1047">
        <v>255</v>
      </c>
      <c r="Q35" s="1047">
        <v>8825</v>
      </c>
      <c r="R35" s="1053" t="s">
        <v>740</v>
      </c>
    </row>
    <row r="36" spans="1:18" s="1004" customFormat="1" ht="20.25" customHeight="1">
      <c r="A36" s="1004">
        <v>17</v>
      </c>
      <c r="B36" s="1054" t="s">
        <v>741</v>
      </c>
      <c r="C36" s="1040">
        <v>6041</v>
      </c>
      <c r="D36" s="1040">
        <v>3175</v>
      </c>
      <c r="E36" s="1040">
        <v>2948</v>
      </c>
      <c r="F36" s="1040">
        <v>227</v>
      </c>
      <c r="G36" s="1040">
        <v>2832</v>
      </c>
      <c r="H36" s="1040">
        <v>2715</v>
      </c>
      <c r="I36" s="1040">
        <v>1709</v>
      </c>
      <c r="J36" s="1040">
        <v>1545</v>
      </c>
      <c r="K36" s="1040">
        <v>164</v>
      </c>
      <c r="L36" s="1040">
        <v>993</v>
      </c>
      <c r="M36" s="1040">
        <v>3326</v>
      </c>
      <c r="N36" s="1040">
        <v>1466</v>
      </c>
      <c r="O36" s="1040">
        <v>1403</v>
      </c>
      <c r="P36" s="1040">
        <v>63</v>
      </c>
      <c r="Q36" s="1040">
        <v>1839</v>
      </c>
      <c r="R36" s="1056">
        <v>17</v>
      </c>
    </row>
    <row r="37" spans="1:18" s="1049" customFormat="1" ht="20.25" customHeight="1">
      <c r="A37" s="1004">
        <v>18</v>
      </c>
      <c r="B37" s="1054" t="s">
        <v>742</v>
      </c>
      <c r="C37" s="1040">
        <v>8222</v>
      </c>
      <c r="D37" s="1040">
        <v>5159</v>
      </c>
      <c r="E37" s="1040">
        <v>4965</v>
      </c>
      <c r="F37" s="1040">
        <v>194</v>
      </c>
      <c r="G37" s="1040">
        <v>3044</v>
      </c>
      <c r="H37" s="1040">
        <v>3787</v>
      </c>
      <c r="I37" s="1040">
        <v>2770</v>
      </c>
      <c r="J37" s="1040">
        <v>2644</v>
      </c>
      <c r="K37" s="1040">
        <v>126</v>
      </c>
      <c r="L37" s="1040">
        <v>1005</v>
      </c>
      <c r="M37" s="1040">
        <v>4435</v>
      </c>
      <c r="N37" s="1040">
        <v>2389</v>
      </c>
      <c r="O37" s="1040">
        <v>2321</v>
      </c>
      <c r="P37" s="1040">
        <v>68</v>
      </c>
      <c r="Q37" s="1040">
        <v>2039</v>
      </c>
      <c r="R37" s="1056">
        <v>18</v>
      </c>
    </row>
    <row r="38" spans="1:18" s="1004" customFormat="1" ht="20.25" customHeight="1">
      <c r="A38" s="1004">
        <v>19</v>
      </c>
      <c r="B38" s="1054" t="s">
        <v>743</v>
      </c>
      <c r="C38" s="1040">
        <v>20971</v>
      </c>
      <c r="D38" s="1040">
        <v>13409</v>
      </c>
      <c r="E38" s="1040">
        <v>13066</v>
      </c>
      <c r="F38" s="1040">
        <v>343</v>
      </c>
      <c r="G38" s="1040">
        <v>7313</v>
      </c>
      <c r="H38" s="1040">
        <v>9603</v>
      </c>
      <c r="I38" s="1040">
        <v>7123</v>
      </c>
      <c r="J38" s="1040">
        <v>6904</v>
      </c>
      <c r="K38" s="1040">
        <v>219</v>
      </c>
      <c r="L38" s="1040">
        <v>2366</v>
      </c>
      <c r="M38" s="1040">
        <v>11368</v>
      </c>
      <c r="N38" s="1040">
        <v>6286</v>
      </c>
      <c r="O38" s="1040">
        <v>6162</v>
      </c>
      <c r="P38" s="1040">
        <v>124</v>
      </c>
      <c r="Q38" s="1040">
        <v>4947</v>
      </c>
      <c r="R38" s="1056">
        <v>19</v>
      </c>
    </row>
    <row r="39" spans="1:18" s="1004" customFormat="1" ht="20.25" customHeight="1">
      <c r="A39" s="1049"/>
      <c r="B39" s="1052" t="s">
        <v>744</v>
      </c>
      <c r="C39" s="1047">
        <v>7741</v>
      </c>
      <c r="D39" s="1047">
        <v>4997</v>
      </c>
      <c r="E39" s="1047">
        <v>4846</v>
      </c>
      <c r="F39" s="1047">
        <v>151</v>
      </c>
      <c r="G39" s="1047">
        <v>2739</v>
      </c>
      <c r="H39" s="1047">
        <v>3604</v>
      </c>
      <c r="I39" s="1047">
        <v>2671</v>
      </c>
      <c r="J39" s="1047">
        <v>2575</v>
      </c>
      <c r="K39" s="1047">
        <v>96</v>
      </c>
      <c r="L39" s="1047">
        <v>931</v>
      </c>
      <c r="M39" s="1047">
        <v>4137</v>
      </c>
      <c r="N39" s="1047">
        <v>2326</v>
      </c>
      <c r="O39" s="1047">
        <v>2271</v>
      </c>
      <c r="P39" s="1047">
        <v>55</v>
      </c>
      <c r="Q39" s="1047">
        <v>1808</v>
      </c>
      <c r="R39" s="1053" t="s">
        <v>745</v>
      </c>
    </row>
    <row r="40" spans="1:18" s="1004" customFormat="1" ht="20.25" customHeight="1" thickBot="1">
      <c r="A40" s="1057">
        <v>20</v>
      </c>
      <c r="B40" s="1058" t="s">
        <v>746</v>
      </c>
      <c r="C40" s="1059">
        <v>7741</v>
      </c>
      <c r="D40" s="1059">
        <v>4997</v>
      </c>
      <c r="E40" s="1059">
        <v>4846</v>
      </c>
      <c r="F40" s="1059">
        <v>151</v>
      </c>
      <c r="G40" s="1059">
        <v>2739</v>
      </c>
      <c r="H40" s="1059">
        <v>3604</v>
      </c>
      <c r="I40" s="1059">
        <v>2671</v>
      </c>
      <c r="J40" s="1059">
        <v>2575</v>
      </c>
      <c r="K40" s="1059">
        <v>96</v>
      </c>
      <c r="L40" s="1059">
        <v>931</v>
      </c>
      <c r="M40" s="1059">
        <v>4137</v>
      </c>
      <c r="N40" s="1059">
        <v>2326</v>
      </c>
      <c r="O40" s="1059">
        <v>2271</v>
      </c>
      <c r="P40" s="1059">
        <v>55</v>
      </c>
      <c r="Q40" s="1059">
        <v>1808</v>
      </c>
      <c r="R40" s="1060">
        <v>20</v>
      </c>
    </row>
    <row r="41" spans="1:18" s="1061" customFormat="1" ht="15" customHeight="1">
      <c r="A41" s="1061" t="s">
        <v>747</v>
      </c>
      <c r="D41" s="1062"/>
    </row>
    <row r="42" spans="1:18" s="1063" customFormat="1" ht="13.5" customHeight="1">
      <c r="A42" s="1063" t="s">
        <v>748</v>
      </c>
    </row>
    <row r="43" spans="1:18" s="1061" customFormat="1" ht="11.25">
      <c r="A43" s="1063"/>
    </row>
    <row r="44" spans="1:18" s="1061" customFormat="1" ht="11.25"/>
    <row r="45" spans="1:18" s="1061" customFormat="1" ht="11.25"/>
    <row r="46" spans="1:18" s="1061" customFormat="1" ht="11.25"/>
    <row r="47" spans="1:18" s="1061" customFormat="1" ht="11.25"/>
    <row r="48" spans="1:18" s="1061" customFormat="1" ht="11.25"/>
    <row r="49" s="1061" customFormat="1" ht="11.25"/>
    <row r="50" s="1061" customFormat="1" ht="11.25"/>
    <row r="51" s="1061" customFormat="1" ht="11.25"/>
    <row r="52" s="1061" customFormat="1" ht="11.25"/>
    <row r="53" s="1061" customFormat="1" ht="11.25"/>
    <row r="54" s="1061" customFormat="1" ht="11.25"/>
    <row r="55" s="1061" customFormat="1" ht="11.25"/>
    <row r="56" s="1061" customFormat="1" ht="11.25"/>
    <row r="57" s="1061" customFormat="1" ht="11.25"/>
    <row r="58" s="1061" customFormat="1" ht="11.25"/>
    <row r="59" s="1061" customFormat="1" ht="11.25"/>
    <row r="60" s="1061" customFormat="1" ht="11.25"/>
    <row r="61" s="1061" customFormat="1" ht="11.25"/>
    <row r="62" s="1061" customFormat="1" ht="11.25"/>
    <row r="63" s="1061" customFormat="1" ht="11.25"/>
    <row r="64" s="1061" customFormat="1" ht="11.25"/>
    <row r="65" s="1061" customFormat="1" ht="11.25"/>
    <row r="66" s="1061" customFormat="1" ht="11.25"/>
    <row r="67" s="1061" customFormat="1" ht="11.25"/>
    <row r="68" s="1061" customFormat="1" ht="11.25"/>
    <row r="69" s="1061" customFormat="1" ht="11.25"/>
    <row r="70" s="1061" customFormat="1" ht="11.25"/>
    <row r="71" s="1061" customFormat="1" ht="11.25"/>
    <row r="72" s="1061" customFormat="1" ht="11.25"/>
    <row r="73" s="1061" customFormat="1" ht="11.25"/>
    <row r="74" s="1061" customFormat="1" ht="11.25"/>
    <row r="75" s="1061" customFormat="1" ht="11.25"/>
    <row r="76" s="1061" customFormat="1" ht="11.25"/>
    <row r="77" s="1061" customFormat="1" ht="11.25"/>
    <row r="78" s="1061" customFormat="1" ht="11.25"/>
    <row r="79" s="1061" customFormat="1" ht="11.25"/>
    <row r="80" s="1061" customFormat="1" ht="11.25"/>
    <row r="81" s="1061" customFormat="1" ht="11.25"/>
    <row r="82" s="1061" customFormat="1" ht="11.25"/>
    <row r="83" s="1061" customFormat="1" ht="11.25"/>
    <row r="84" s="1061" customFormat="1" ht="11.25"/>
    <row r="85" s="1061" customFormat="1" ht="11.25"/>
    <row r="86" s="1061" customFormat="1" ht="11.25"/>
    <row r="87" s="1061" customFormat="1" ht="11.25"/>
    <row r="88" s="1061" customFormat="1" ht="11.25"/>
    <row r="89" s="1061" customFormat="1" ht="11.25"/>
    <row r="90" s="1061" customFormat="1" ht="11.25"/>
    <row r="91" s="1061" customFormat="1" ht="11.25"/>
    <row r="92" s="1061" customFormat="1" ht="11.25"/>
    <row r="93" s="1061" customFormat="1" ht="11.25"/>
    <row r="94" s="1061" customFormat="1" ht="11.25"/>
    <row r="95" s="1061" customFormat="1" ht="11.25"/>
    <row r="96" s="1061" customFormat="1" ht="11.25"/>
    <row r="97" s="1061" customFormat="1" ht="11.25"/>
    <row r="98" s="1061" customFormat="1" ht="11.25"/>
    <row r="99" s="1061" customFormat="1" ht="11.25"/>
    <row r="100" s="1061" customFormat="1" ht="11.25"/>
    <row r="101" s="1061" customFormat="1" ht="11.25"/>
    <row r="102" s="1061" customFormat="1" ht="11.25"/>
    <row r="103" s="1061" customFormat="1" ht="11.25"/>
    <row r="104" s="1061" customFormat="1" ht="11.25"/>
    <row r="105" s="1061" customFormat="1" ht="11.25"/>
    <row r="106" s="1061" customFormat="1" ht="11.25"/>
    <row r="107" s="1061" customFormat="1" ht="11.25"/>
    <row r="108" s="1061" customFormat="1" ht="11.25"/>
    <row r="109" s="1061" customFormat="1" ht="11.25"/>
    <row r="110" s="1061" customFormat="1" ht="11.25"/>
    <row r="111" s="1061" customFormat="1" ht="11.25"/>
    <row r="112" s="1061" customFormat="1" ht="11.25"/>
    <row r="113" s="1061" customFormat="1" ht="11.25"/>
    <row r="114" s="1061" customFormat="1" ht="11.25"/>
    <row r="115" s="1061" customFormat="1" ht="11.25"/>
    <row r="116" s="1061" customFormat="1" ht="11.25"/>
    <row r="117" s="1061" customFormat="1" ht="11.25"/>
    <row r="118" s="1061" customFormat="1" ht="11.25"/>
    <row r="119" s="1061" customFormat="1" ht="11.25"/>
    <row r="120" s="1061" customFormat="1" ht="11.25"/>
    <row r="121" s="1061" customFormat="1" ht="11.25"/>
    <row r="122" s="1061" customFormat="1" ht="11.25"/>
    <row r="123" s="1061" customFormat="1" ht="11.25"/>
    <row r="124" s="1061" customFormat="1" ht="11.25"/>
    <row r="125" s="1061" customFormat="1" ht="11.25"/>
    <row r="126" s="1061" customFormat="1" ht="11.25"/>
    <row r="127" s="1061" customFormat="1" ht="11.25"/>
    <row r="128" s="1061" customFormat="1" ht="11.25"/>
    <row r="129" s="1061" customFormat="1" ht="11.25"/>
    <row r="130" s="1061" customFormat="1" ht="11.25"/>
    <row r="131" s="1061" customFormat="1" ht="11.25"/>
    <row r="132" s="1061" customFormat="1" ht="11.25"/>
    <row r="133" s="1061" customFormat="1" ht="11.25"/>
    <row r="134" s="1061" customFormat="1" ht="11.25"/>
    <row r="135" s="1061" customFormat="1" ht="11.25"/>
    <row r="136" s="1061" customFormat="1" ht="11.25"/>
    <row r="137" s="1061" customFormat="1" ht="11.25"/>
    <row r="138" s="1061" customFormat="1" ht="11.25"/>
    <row r="139" s="1061" customFormat="1" ht="11.25"/>
    <row r="140" s="1061" customFormat="1" ht="11.25"/>
    <row r="141" s="1061" customFormat="1" ht="11.25"/>
    <row r="142" s="1061" customFormat="1" ht="11.25"/>
    <row r="143" s="1061" customFormat="1" ht="11.25"/>
    <row r="144" s="1061" customFormat="1" ht="11.25"/>
    <row r="145" s="1061" customFormat="1" ht="11.25"/>
    <row r="146" s="1061" customFormat="1" ht="11.25"/>
    <row r="147" s="1061" customFormat="1" ht="11.25"/>
    <row r="148" s="1061" customFormat="1" ht="11.25"/>
    <row r="149" s="1061" customFormat="1" ht="11.25"/>
    <row r="150" s="1061" customFormat="1" ht="11.25"/>
    <row r="151" s="1061" customFormat="1" ht="11.25"/>
    <row r="152" s="1061" customFormat="1" ht="11.25"/>
    <row r="153" s="1061" customFormat="1" ht="11.25"/>
  </sheetData>
  <mergeCells count="15">
    <mergeCell ref="A6:B6"/>
    <mergeCell ref="A7:B7"/>
    <mergeCell ref="A8:B8"/>
    <mergeCell ref="A9:B9"/>
    <mergeCell ref="A10:B10"/>
    <mergeCell ref="A3:B5"/>
    <mergeCell ref="C3:G3"/>
    <mergeCell ref="H3:I3"/>
    <mergeCell ref="J3:L3"/>
    <mergeCell ref="R3:R5"/>
    <mergeCell ref="C4:C5"/>
    <mergeCell ref="D4:F4"/>
    <mergeCell ref="H4:H5"/>
    <mergeCell ref="M4:M5"/>
    <mergeCell ref="N4:P4"/>
  </mergeCells>
  <phoneticPr fontId="9"/>
  <printOptions horizontalCentered="1" gridLinesSet="0"/>
  <pageMargins left="0.39370078740157483" right="0.39370078740157483" top="0.59055118110236227" bottom="0.39370078740157483" header="0.39370078740157483" footer="0.15748031496062992"/>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007AF-5594-455F-95E5-78A124005302}">
  <sheetPr>
    <tabColor rgb="FF92D050"/>
    <pageSetUpPr fitToPage="1"/>
  </sheetPr>
  <dimension ref="A1:AA44"/>
  <sheetViews>
    <sheetView showGridLines="0" view="pageBreakPreview" zoomScaleNormal="100" zoomScaleSheetLayoutView="100" workbookViewId="0">
      <selection activeCell="I33" sqref="I33"/>
    </sheetView>
  </sheetViews>
  <sheetFormatPr defaultColWidth="8" defaultRowHeight="12"/>
  <cols>
    <col min="1" max="1" width="3.125" style="1112" customWidth="1"/>
    <col min="2" max="2" width="9.125" style="1112" customWidth="1"/>
    <col min="3" max="12" width="8.5" style="1112" customWidth="1"/>
    <col min="13" max="16" width="6.625" style="1112" customWidth="1"/>
    <col min="17" max="20" width="6" style="1112" customWidth="1"/>
    <col min="21" max="24" width="6.625" style="1112" customWidth="1"/>
    <col min="25" max="26" width="6" style="1112" customWidth="1"/>
    <col min="27" max="27" width="8.125" style="1112" customWidth="1"/>
    <col min="28" max="16384" width="8" style="1112"/>
  </cols>
  <sheetData>
    <row r="1" spans="1:27" s="1065" customFormat="1" ht="18.75" customHeight="1">
      <c r="C1" s="1066"/>
      <c r="D1" s="1066"/>
      <c r="E1" s="1066"/>
      <c r="F1" s="1066"/>
      <c r="G1" s="1066"/>
      <c r="H1" s="1066"/>
      <c r="K1" s="1066"/>
      <c r="L1" s="1067" t="s">
        <v>749</v>
      </c>
      <c r="M1" s="1066" t="s">
        <v>750</v>
      </c>
      <c r="O1" s="1066"/>
      <c r="P1" s="1066"/>
      <c r="Q1" s="1066"/>
      <c r="R1" s="1066"/>
      <c r="S1" s="1066"/>
      <c r="T1" s="1066"/>
      <c r="V1" s="1066"/>
      <c r="W1" s="1066"/>
      <c r="X1" s="1066"/>
      <c r="Y1" s="1066"/>
      <c r="AA1" s="1068"/>
    </row>
    <row r="2" spans="1:27" s="1070" customFormat="1" ht="22.5" customHeight="1" thickBot="1">
      <c r="A2" s="1069" t="s">
        <v>751</v>
      </c>
      <c r="C2" s="1071"/>
      <c r="D2" s="1071"/>
      <c r="E2" s="1071"/>
      <c r="F2" s="1071"/>
      <c r="G2" s="1071"/>
      <c r="H2" s="1071"/>
      <c r="I2" s="1071"/>
      <c r="J2" s="1071"/>
      <c r="K2" s="1071"/>
      <c r="L2" s="1071"/>
      <c r="M2" s="1071"/>
      <c r="N2" s="1071"/>
      <c r="O2" s="1071"/>
      <c r="P2" s="1071"/>
      <c r="Q2" s="1071"/>
      <c r="R2" s="1071"/>
      <c r="S2" s="1071"/>
      <c r="T2" s="1071"/>
      <c r="U2" s="1071"/>
      <c r="V2" s="1071"/>
      <c r="W2" s="1071"/>
      <c r="X2" s="1071"/>
      <c r="Y2" s="1071"/>
      <c r="Z2" s="1071"/>
      <c r="AA2" s="1072" t="s">
        <v>752</v>
      </c>
    </row>
    <row r="3" spans="1:27" s="1070" customFormat="1" ht="22.5" customHeight="1">
      <c r="A3" s="1073" t="s">
        <v>691</v>
      </c>
      <c r="B3" s="1074"/>
      <c r="C3" s="1075" t="s">
        <v>692</v>
      </c>
      <c r="D3" s="1076"/>
      <c r="E3" s="1077"/>
      <c r="F3" s="1078" t="s">
        <v>753</v>
      </c>
      <c r="G3" s="1079" t="s">
        <v>754</v>
      </c>
      <c r="H3" s="1080"/>
      <c r="I3" s="1079" t="s">
        <v>755</v>
      </c>
      <c r="J3" s="1080"/>
      <c r="K3" s="1081" t="s">
        <v>756</v>
      </c>
      <c r="L3" s="1082"/>
      <c r="M3" s="1079" t="s">
        <v>757</v>
      </c>
      <c r="N3" s="1080"/>
      <c r="O3" s="1079" t="s">
        <v>758</v>
      </c>
      <c r="P3" s="1080"/>
      <c r="Q3" s="1081" t="s">
        <v>759</v>
      </c>
      <c r="R3" s="1082"/>
      <c r="S3" s="1083" t="s">
        <v>634</v>
      </c>
      <c r="T3" s="1084"/>
      <c r="U3" s="1079" t="s">
        <v>760</v>
      </c>
      <c r="V3" s="1080"/>
      <c r="W3" s="1079" t="s">
        <v>761</v>
      </c>
      <c r="X3" s="1080"/>
      <c r="Y3" s="1085" t="s">
        <v>762</v>
      </c>
      <c r="Z3" s="1086"/>
      <c r="AA3" s="1083" t="s">
        <v>691</v>
      </c>
    </row>
    <row r="4" spans="1:27" s="1070" customFormat="1" ht="22.5" customHeight="1">
      <c r="A4" s="1087"/>
      <c r="B4" s="1088"/>
      <c r="C4" s="1089" t="s">
        <v>61</v>
      </c>
      <c r="D4" s="1089" t="s">
        <v>62</v>
      </c>
      <c r="E4" s="1089" t="s">
        <v>63</v>
      </c>
      <c r="F4" s="1090" t="s">
        <v>763</v>
      </c>
      <c r="G4" s="1091"/>
      <c r="H4" s="1092" t="s">
        <v>764</v>
      </c>
      <c r="I4" s="1091"/>
      <c r="J4" s="1093" t="s">
        <v>764</v>
      </c>
      <c r="K4" s="1091"/>
      <c r="L4" s="1093" t="s">
        <v>764</v>
      </c>
      <c r="M4" s="1091"/>
      <c r="N4" s="1093" t="s">
        <v>764</v>
      </c>
      <c r="O4" s="1091"/>
      <c r="P4" s="1093" t="s">
        <v>764</v>
      </c>
      <c r="Q4" s="1091"/>
      <c r="R4" s="1093" t="s">
        <v>764</v>
      </c>
      <c r="S4" s="1091"/>
      <c r="T4" s="1093" t="s">
        <v>764</v>
      </c>
      <c r="U4" s="1091"/>
      <c r="V4" s="1093" t="s">
        <v>764</v>
      </c>
      <c r="W4" s="1094"/>
      <c r="X4" s="1093" t="s">
        <v>764</v>
      </c>
      <c r="Y4" s="1091"/>
      <c r="Z4" s="1093" t="s">
        <v>764</v>
      </c>
      <c r="AA4" s="1095"/>
    </row>
    <row r="5" spans="1:27" s="1070" customFormat="1" ht="20.25" customHeight="1">
      <c r="A5" s="1038" t="s">
        <v>701</v>
      </c>
      <c r="B5" s="1039"/>
      <c r="C5" s="1096">
        <v>443037</v>
      </c>
      <c r="D5" s="1097">
        <v>248264</v>
      </c>
      <c r="E5" s="1097">
        <v>194773</v>
      </c>
      <c r="F5" s="1098">
        <v>50.1</v>
      </c>
      <c r="G5" s="1072" t="s">
        <v>765</v>
      </c>
      <c r="H5" s="1072" t="s">
        <v>765</v>
      </c>
      <c r="I5" s="1072" t="s">
        <v>765</v>
      </c>
      <c r="J5" s="1072" t="s">
        <v>765</v>
      </c>
      <c r="K5" s="1072" t="s">
        <v>765</v>
      </c>
      <c r="L5" s="1072" t="s">
        <v>765</v>
      </c>
      <c r="M5" s="1072" t="s">
        <v>765</v>
      </c>
      <c r="N5" s="1072" t="s">
        <v>765</v>
      </c>
      <c r="O5" s="1072" t="s">
        <v>765</v>
      </c>
      <c r="P5" s="1072" t="s">
        <v>765</v>
      </c>
      <c r="Q5" s="1072" t="s">
        <v>765</v>
      </c>
      <c r="R5" s="1072" t="s">
        <v>765</v>
      </c>
      <c r="S5" s="1072" t="s">
        <v>765</v>
      </c>
      <c r="T5" s="1072" t="s">
        <v>765</v>
      </c>
      <c r="U5" s="1072" t="s">
        <v>765</v>
      </c>
      <c r="V5" s="1072" t="s">
        <v>765</v>
      </c>
      <c r="W5" s="1072" t="s">
        <v>765</v>
      </c>
      <c r="X5" s="1072" t="s">
        <v>765</v>
      </c>
      <c r="Y5" s="1072" t="s">
        <v>765</v>
      </c>
      <c r="Z5" s="1072" t="s">
        <v>765</v>
      </c>
      <c r="AA5" s="1044" t="s">
        <v>702</v>
      </c>
    </row>
    <row r="6" spans="1:27" s="1070" customFormat="1" ht="20.25" customHeight="1">
      <c r="A6" s="1042" t="s">
        <v>703</v>
      </c>
      <c r="B6" s="1043"/>
      <c r="C6" s="1096">
        <v>431457</v>
      </c>
      <c r="D6" s="1097">
        <v>239609</v>
      </c>
      <c r="E6" s="1097">
        <v>191848</v>
      </c>
      <c r="F6" s="1098">
        <v>49.2</v>
      </c>
      <c r="G6" s="1072" t="s">
        <v>765</v>
      </c>
      <c r="H6" s="1072" t="s">
        <v>765</v>
      </c>
      <c r="I6" s="1072" t="s">
        <v>765</v>
      </c>
      <c r="J6" s="1072" t="s">
        <v>765</v>
      </c>
      <c r="K6" s="1072" t="s">
        <v>765</v>
      </c>
      <c r="L6" s="1072" t="s">
        <v>765</v>
      </c>
      <c r="M6" s="1072" t="s">
        <v>765</v>
      </c>
      <c r="N6" s="1072" t="s">
        <v>765</v>
      </c>
      <c r="O6" s="1072" t="s">
        <v>765</v>
      </c>
      <c r="P6" s="1072" t="s">
        <v>765</v>
      </c>
      <c r="Q6" s="1072" t="s">
        <v>765</v>
      </c>
      <c r="R6" s="1072" t="s">
        <v>765</v>
      </c>
      <c r="S6" s="1072" t="s">
        <v>765</v>
      </c>
      <c r="T6" s="1072" t="s">
        <v>765</v>
      </c>
      <c r="U6" s="1072" t="s">
        <v>765</v>
      </c>
      <c r="V6" s="1072" t="s">
        <v>765</v>
      </c>
      <c r="W6" s="1072" t="s">
        <v>765</v>
      </c>
      <c r="X6" s="1072" t="s">
        <v>765</v>
      </c>
      <c r="Y6" s="1072" t="s">
        <v>765</v>
      </c>
      <c r="Z6" s="1072" t="s">
        <v>765</v>
      </c>
      <c r="AA6" s="1044" t="s">
        <v>766</v>
      </c>
    </row>
    <row r="7" spans="1:27" s="1070" customFormat="1" ht="20.25" customHeight="1">
      <c r="A7" s="1042" t="s">
        <v>705</v>
      </c>
      <c r="B7" s="1043"/>
      <c r="C7" s="1096">
        <v>423379</v>
      </c>
      <c r="D7" s="1097">
        <v>232173</v>
      </c>
      <c r="E7" s="1097">
        <v>191206</v>
      </c>
      <c r="F7" s="1098">
        <v>48.9</v>
      </c>
      <c r="G7" s="1072" t="s">
        <v>765</v>
      </c>
      <c r="H7" s="1072" t="s">
        <v>765</v>
      </c>
      <c r="I7" s="1072" t="s">
        <v>765</v>
      </c>
      <c r="J7" s="1072" t="s">
        <v>765</v>
      </c>
      <c r="K7" s="1072" t="s">
        <v>765</v>
      </c>
      <c r="L7" s="1072" t="s">
        <v>765</v>
      </c>
      <c r="M7" s="1072" t="s">
        <v>765</v>
      </c>
      <c r="N7" s="1072" t="s">
        <v>765</v>
      </c>
      <c r="O7" s="1072" t="s">
        <v>765</v>
      </c>
      <c r="P7" s="1072" t="s">
        <v>765</v>
      </c>
      <c r="Q7" s="1072" t="s">
        <v>765</v>
      </c>
      <c r="R7" s="1072" t="s">
        <v>765</v>
      </c>
      <c r="S7" s="1072" t="s">
        <v>765</v>
      </c>
      <c r="T7" s="1072" t="s">
        <v>765</v>
      </c>
      <c r="U7" s="1072" t="s">
        <v>765</v>
      </c>
      <c r="V7" s="1072" t="s">
        <v>765</v>
      </c>
      <c r="W7" s="1072" t="s">
        <v>765</v>
      </c>
      <c r="X7" s="1072" t="s">
        <v>765</v>
      </c>
      <c r="Y7" s="1072" t="s">
        <v>765</v>
      </c>
      <c r="Z7" s="1072" t="s">
        <v>765</v>
      </c>
      <c r="AA7" s="1044" t="s">
        <v>767</v>
      </c>
    </row>
    <row r="8" spans="1:27" s="1070" customFormat="1" ht="20.25" customHeight="1">
      <c r="A8" s="1042" t="s">
        <v>707</v>
      </c>
      <c r="B8" s="1043"/>
      <c r="C8" s="1096">
        <v>409277</v>
      </c>
      <c r="D8" s="1097">
        <v>222437</v>
      </c>
      <c r="E8" s="1097">
        <v>186840</v>
      </c>
      <c r="F8" s="1098">
        <v>48.2</v>
      </c>
      <c r="G8" s="1097">
        <v>33974</v>
      </c>
      <c r="H8" s="1097">
        <v>19516</v>
      </c>
      <c r="I8" s="1097">
        <v>3864</v>
      </c>
      <c r="J8" s="1097">
        <v>2585</v>
      </c>
      <c r="K8" s="1097">
        <v>164</v>
      </c>
      <c r="L8" s="1097">
        <v>144</v>
      </c>
      <c r="M8" s="1097">
        <v>34221</v>
      </c>
      <c r="N8" s="1097">
        <v>29516</v>
      </c>
      <c r="O8" s="1097">
        <v>61803</v>
      </c>
      <c r="P8" s="1097">
        <v>39244</v>
      </c>
      <c r="Q8" s="1097">
        <v>2424</v>
      </c>
      <c r="R8" s="1097">
        <v>2140</v>
      </c>
      <c r="S8" s="1097">
        <v>3827</v>
      </c>
      <c r="T8" s="1097">
        <v>2457</v>
      </c>
      <c r="U8" s="1097">
        <v>18899</v>
      </c>
      <c r="V8" s="1097">
        <v>15304</v>
      </c>
      <c r="W8" s="1097">
        <v>63574</v>
      </c>
      <c r="X8" s="1097">
        <v>30248</v>
      </c>
      <c r="Y8" s="1097">
        <v>8571</v>
      </c>
      <c r="Z8" s="1097">
        <v>3629</v>
      </c>
      <c r="AA8" s="1044" t="s">
        <v>768</v>
      </c>
    </row>
    <row r="9" spans="1:27" s="1102" customFormat="1" ht="20.25" customHeight="1">
      <c r="A9" s="1045" t="s">
        <v>709</v>
      </c>
      <c r="B9" s="1046"/>
      <c r="C9" s="1099">
        <v>410237</v>
      </c>
      <c r="D9" s="1100">
        <v>219866</v>
      </c>
      <c r="E9" s="1100">
        <v>190371</v>
      </c>
      <c r="F9" s="1101">
        <v>49.258073657112114</v>
      </c>
      <c r="G9" s="1100">
        <v>31181</v>
      </c>
      <c r="H9" s="1100">
        <v>18237</v>
      </c>
      <c r="I9" s="1100">
        <v>3453</v>
      </c>
      <c r="J9" s="1100">
        <v>2343</v>
      </c>
      <c r="K9" s="1100">
        <v>150</v>
      </c>
      <c r="L9" s="1100">
        <v>125</v>
      </c>
      <c r="M9" s="1100">
        <v>33866</v>
      </c>
      <c r="N9" s="1100">
        <v>29056</v>
      </c>
      <c r="O9" s="1100">
        <v>62239</v>
      </c>
      <c r="P9" s="1100">
        <v>39686</v>
      </c>
      <c r="Q9" s="1100">
        <v>2434</v>
      </c>
      <c r="R9" s="1100">
        <v>2162</v>
      </c>
      <c r="S9" s="1100">
        <v>4055</v>
      </c>
      <c r="T9" s="1100">
        <v>2816</v>
      </c>
      <c r="U9" s="1100">
        <v>18424</v>
      </c>
      <c r="V9" s="1100">
        <v>14701</v>
      </c>
      <c r="W9" s="1100">
        <v>59385</v>
      </c>
      <c r="X9" s="1100">
        <v>27674</v>
      </c>
      <c r="Y9" s="1100">
        <v>8338</v>
      </c>
      <c r="Z9" s="1100">
        <v>3424</v>
      </c>
      <c r="AA9" s="1048" t="s">
        <v>769</v>
      </c>
    </row>
    <row r="10" spans="1:27" s="1102" customFormat="1" ht="11.25" customHeight="1">
      <c r="A10" s="1049"/>
      <c r="B10" s="1050"/>
      <c r="C10" s="1100"/>
      <c r="D10" s="1100"/>
      <c r="E10" s="1100"/>
      <c r="F10" s="1101"/>
      <c r="G10" s="1100"/>
      <c r="H10" s="1100"/>
      <c r="I10" s="1100"/>
      <c r="J10" s="1100"/>
      <c r="K10" s="1100"/>
      <c r="L10" s="1100"/>
      <c r="M10" s="1100"/>
      <c r="N10" s="1100"/>
      <c r="O10" s="1100"/>
      <c r="P10" s="1100"/>
      <c r="Q10" s="1100"/>
      <c r="R10" s="1100"/>
      <c r="S10" s="1100"/>
      <c r="T10" s="1100"/>
      <c r="U10" s="1100"/>
      <c r="V10" s="1100"/>
      <c r="W10" s="1100"/>
      <c r="X10" s="1100"/>
      <c r="Y10" s="1100"/>
      <c r="Z10" s="1100"/>
      <c r="AA10" s="1051"/>
    </row>
    <row r="11" spans="1:27" s="1102" customFormat="1" ht="20.25" customHeight="1">
      <c r="A11" s="1049"/>
      <c r="B11" s="1052" t="s">
        <v>711</v>
      </c>
      <c r="C11" s="1100">
        <v>338427</v>
      </c>
      <c r="D11" s="1100">
        <v>181053</v>
      </c>
      <c r="E11" s="1100">
        <v>157374</v>
      </c>
      <c r="F11" s="1101">
        <v>49.102257740170543</v>
      </c>
      <c r="G11" s="1100">
        <v>23035</v>
      </c>
      <c r="H11" s="1100">
        <v>13522</v>
      </c>
      <c r="I11" s="1100">
        <v>2910</v>
      </c>
      <c r="J11" s="1100">
        <v>1997</v>
      </c>
      <c r="K11" s="1100">
        <v>137</v>
      </c>
      <c r="L11" s="1100">
        <v>114</v>
      </c>
      <c r="M11" s="1100">
        <v>28243</v>
      </c>
      <c r="N11" s="1100">
        <v>24239</v>
      </c>
      <c r="O11" s="1100">
        <v>49370</v>
      </c>
      <c r="P11" s="1100">
        <v>31736</v>
      </c>
      <c r="Q11" s="1100">
        <v>2041</v>
      </c>
      <c r="R11" s="1100">
        <v>1794</v>
      </c>
      <c r="S11" s="1100">
        <v>3498</v>
      </c>
      <c r="T11" s="1100">
        <v>2423</v>
      </c>
      <c r="U11" s="1100">
        <v>14960</v>
      </c>
      <c r="V11" s="1100">
        <v>12106</v>
      </c>
      <c r="W11" s="1100">
        <v>49796</v>
      </c>
      <c r="X11" s="1100">
        <v>23296</v>
      </c>
      <c r="Y11" s="1100">
        <v>7188</v>
      </c>
      <c r="Z11" s="1100">
        <v>2980</v>
      </c>
      <c r="AA11" s="1053" t="s">
        <v>712</v>
      </c>
    </row>
    <row r="12" spans="1:27" s="1102" customFormat="1" ht="20.25" customHeight="1">
      <c r="A12" s="1049"/>
      <c r="B12" s="1052" t="s">
        <v>713</v>
      </c>
      <c r="C12" s="1100">
        <v>71810</v>
      </c>
      <c r="D12" s="1100">
        <v>38813</v>
      </c>
      <c r="E12" s="1100">
        <v>32997</v>
      </c>
      <c r="F12" s="1101">
        <v>50.005919096397712</v>
      </c>
      <c r="G12" s="1100">
        <v>8146</v>
      </c>
      <c r="H12" s="1100">
        <v>4715</v>
      </c>
      <c r="I12" s="1100">
        <v>543</v>
      </c>
      <c r="J12" s="1100">
        <v>346</v>
      </c>
      <c r="K12" s="1100">
        <v>13</v>
      </c>
      <c r="L12" s="1100">
        <v>11</v>
      </c>
      <c r="M12" s="1100">
        <v>5623</v>
      </c>
      <c r="N12" s="1100">
        <v>4817</v>
      </c>
      <c r="O12" s="1100">
        <v>12869</v>
      </c>
      <c r="P12" s="1100">
        <v>7950</v>
      </c>
      <c r="Q12" s="1100">
        <v>393</v>
      </c>
      <c r="R12" s="1100">
        <v>368</v>
      </c>
      <c r="S12" s="1100">
        <v>557</v>
      </c>
      <c r="T12" s="1100">
        <v>393</v>
      </c>
      <c r="U12" s="1100">
        <v>3464</v>
      </c>
      <c r="V12" s="1100">
        <v>2595</v>
      </c>
      <c r="W12" s="1100">
        <v>9589</v>
      </c>
      <c r="X12" s="1100">
        <v>4378</v>
      </c>
      <c r="Y12" s="1100">
        <v>1150</v>
      </c>
      <c r="Z12" s="1100">
        <v>444</v>
      </c>
      <c r="AA12" s="1053" t="s">
        <v>714</v>
      </c>
    </row>
    <row r="13" spans="1:27" s="1070" customFormat="1" ht="11.25" customHeight="1">
      <c r="A13" s="1004"/>
      <c r="B13" s="1054"/>
      <c r="C13" s="1097"/>
      <c r="D13" s="1097"/>
      <c r="E13" s="1097"/>
      <c r="F13" s="1098"/>
      <c r="G13" s="1097"/>
      <c r="H13" s="1097"/>
      <c r="I13" s="1097"/>
      <c r="J13" s="1097"/>
      <c r="K13" s="1097"/>
      <c r="L13" s="1097"/>
      <c r="M13" s="1097"/>
      <c r="N13" s="1097"/>
      <c r="O13" s="1097"/>
      <c r="P13" s="1097"/>
      <c r="Q13" s="1097"/>
      <c r="R13" s="1097"/>
      <c r="S13" s="1097"/>
      <c r="T13" s="1097"/>
      <c r="U13" s="1097"/>
      <c r="V13" s="1097"/>
      <c r="W13" s="1097"/>
      <c r="X13" s="1097"/>
      <c r="Y13" s="1097"/>
      <c r="Z13" s="1097"/>
      <c r="AA13" s="1055"/>
    </row>
    <row r="14" spans="1:27" s="1070" customFormat="1" ht="20.25" customHeight="1">
      <c r="A14" s="1004">
        <v>1</v>
      </c>
      <c r="B14" s="1054" t="s">
        <v>715</v>
      </c>
      <c r="C14" s="1097">
        <v>115222</v>
      </c>
      <c r="D14" s="1103">
        <v>61614</v>
      </c>
      <c r="E14" s="1103">
        <v>53608</v>
      </c>
      <c r="F14" s="1104">
        <v>48.74604437073765</v>
      </c>
      <c r="G14" s="1103">
        <v>5283</v>
      </c>
      <c r="H14" s="1103">
        <v>3266</v>
      </c>
      <c r="I14" s="1103">
        <v>1385</v>
      </c>
      <c r="J14" s="1103">
        <v>888</v>
      </c>
      <c r="K14" s="1103">
        <v>20</v>
      </c>
      <c r="L14" s="1103">
        <v>13</v>
      </c>
      <c r="M14" s="1103">
        <v>8279</v>
      </c>
      <c r="N14" s="1103">
        <v>6957</v>
      </c>
      <c r="O14" s="1103">
        <v>12857</v>
      </c>
      <c r="P14" s="1103">
        <v>8521</v>
      </c>
      <c r="Q14" s="1103">
        <v>665</v>
      </c>
      <c r="R14" s="1103">
        <v>573</v>
      </c>
      <c r="S14" s="1103">
        <v>1833</v>
      </c>
      <c r="T14" s="1103">
        <v>1241</v>
      </c>
      <c r="U14" s="1103">
        <v>4135</v>
      </c>
      <c r="V14" s="1103">
        <v>3444</v>
      </c>
      <c r="W14" s="1103">
        <v>17930</v>
      </c>
      <c r="X14" s="1103">
        <v>8651</v>
      </c>
      <c r="Y14" s="1103">
        <v>3501</v>
      </c>
      <c r="Z14" s="1103">
        <v>1602</v>
      </c>
      <c r="AA14" s="1056">
        <v>1</v>
      </c>
    </row>
    <row r="15" spans="1:27" s="1070" customFormat="1" ht="20.25" customHeight="1">
      <c r="A15" s="1004">
        <v>2</v>
      </c>
      <c r="B15" s="1054" t="s">
        <v>716</v>
      </c>
      <c r="C15" s="1097">
        <v>58832</v>
      </c>
      <c r="D15" s="1103">
        <v>31004</v>
      </c>
      <c r="E15" s="1103">
        <v>27828</v>
      </c>
      <c r="F15" s="1104">
        <v>47.914647554668733</v>
      </c>
      <c r="G15" s="1103">
        <v>6168</v>
      </c>
      <c r="H15" s="1103">
        <v>3299</v>
      </c>
      <c r="I15" s="1103">
        <v>840</v>
      </c>
      <c r="J15" s="1103">
        <v>692</v>
      </c>
      <c r="K15" s="1103">
        <v>69</v>
      </c>
      <c r="L15" s="1103">
        <v>61</v>
      </c>
      <c r="M15" s="1103">
        <v>6069</v>
      </c>
      <c r="N15" s="1103">
        <v>5350</v>
      </c>
      <c r="O15" s="1103">
        <v>7339</v>
      </c>
      <c r="P15" s="1103">
        <v>4120</v>
      </c>
      <c r="Q15" s="1103">
        <v>633</v>
      </c>
      <c r="R15" s="1103">
        <v>592</v>
      </c>
      <c r="S15" s="1103">
        <v>357</v>
      </c>
      <c r="T15" s="1103">
        <v>241</v>
      </c>
      <c r="U15" s="1103">
        <v>2275</v>
      </c>
      <c r="V15" s="1103">
        <v>1956</v>
      </c>
      <c r="W15" s="1103">
        <v>8431</v>
      </c>
      <c r="X15" s="1103">
        <v>3748</v>
      </c>
      <c r="Y15" s="1103">
        <v>834</v>
      </c>
      <c r="Z15" s="1103">
        <v>310</v>
      </c>
      <c r="AA15" s="1056">
        <v>2</v>
      </c>
    </row>
    <row r="16" spans="1:27" s="1070" customFormat="1" ht="20.25" customHeight="1">
      <c r="A16" s="1004">
        <v>3</v>
      </c>
      <c r="B16" s="1054" t="s">
        <v>717</v>
      </c>
      <c r="C16" s="1097">
        <v>34761</v>
      </c>
      <c r="D16" s="1103">
        <v>19104</v>
      </c>
      <c r="E16" s="1103">
        <v>15657</v>
      </c>
      <c r="F16" s="1104">
        <v>47.681819428822251</v>
      </c>
      <c r="G16" s="1103">
        <v>661</v>
      </c>
      <c r="H16" s="1103">
        <v>435</v>
      </c>
      <c r="I16" s="1103">
        <v>4</v>
      </c>
      <c r="J16" s="1103">
        <v>4</v>
      </c>
      <c r="K16" s="1103">
        <v>6</v>
      </c>
      <c r="L16" s="1103">
        <v>5</v>
      </c>
      <c r="M16" s="1103">
        <v>1945</v>
      </c>
      <c r="N16" s="1103">
        <v>1614</v>
      </c>
      <c r="O16" s="1103">
        <v>6030</v>
      </c>
      <c r="P16" s="1103">
        <v>3987</v>
      </c>
      <c r="Q16" s="1103">
        <v>229</v>
      </c>
      <c r="R16" s="1103">
        <v>196</v>
      </c>
      <c r="S16" s="1103">
        <v>440</v>
      </c>
      <c r="T16" s="1103">
        <v>341</v>
      </c>
      <c r="U16" s="1103">
        <v>3495</v>
      </c>
      <c r="V16" s="1103">
        <v>2440</v>
      </c>
      <c r="W16" s="1103">
        <v>5241</v>
      </c>
      <c r="X16" s="1103">
        <v>2549</v>
      </c>
      <c r="Y16" s="1103">
        <v>650</v>
      </c>
      <c r="Z16" s="1103">
        <v>238</v>
      </c>
      <c r="AA16" s="1056">
        <v>3</v>
      </c>
    </row>
    <row r="17" spans="1:27" s="1070" customFormat="1" ht="20.25" customHeight="1">
      <c r="A17" s="1004">
        <v>4</v>
      </c>
      <c r="B17" s="1054" t="s">
        <v>718</v>
      </c>
      <c r="C17" s="1097">
        <v>9525</v>
      </c>
      <c r="D17" s="1103">
        <v>5077</v>
      </c>
      <c r="E17" s="1103">
        <v>4448</v>
      </c>
      <c r="F17" s="1104">
        <v>48.230290141272974</v>
      </c>
      <c r="G17" s="1103">
        <v>817</v>
      </c>
      <c r="H17" s="1103">
        <v>480</v>
      </c>
      <c r="I17" s="1103">
        <v>6</v>
      </c>
      <c r="J17" s="1103">
        <v>3</v>
      </c>
      <c r="K17" s="1103">
        <v>14</v>
      </c>
      <c r="L17" s="1103">
        <v>13</v>
      </c>
      <c r="M17" s="1103">
        <v>943</v>
      </c>
      <c r="N17" s="1103">
        <v>817</v>
      </c>
      <c r="O17" s="1103">
        <v>1695</v>
      </c>
      <c r="P17" s="1103">
        <v>1055</v>
      </c>
      <c r="Q17" s="1103">
        <v>30</v>
      </c>
      <c r="R17" s="1103">
        <v>26</v>
      </c>
      <c r="S17" s="1103">
        <v>78</v>
      </c>
      <c r="T17" s="1103">
        <v>52</v>
      </c>
      <c r="U17" s="1103">
        <v>476</v>
      </c>
      <c r="V17" s="1103">
        <v>397</v>
      </c>
      <c r="W17" s="1103">
        <v>1279</v>
      </c>
      <c r="X17" s="1103">
        <v>595</v>
      </c>
      <c r="Y17" s="1103">
        <v>127</v>
      </c>
      <c r="Z17" s="1103">
        <v>41</v>
      </c>
      <c r="AA17" s="1056">
        <v>4</v>
      </c>
    </row>
    <row r="18" spans="1:27" s="1070" customFormat="1" ht="20.25" customHeight="1">
      <c r="A18" s="1004">
        <v>5</v>
      </c>
      <c r="B18" s="1054" t="s">
        <v>719</v>
      </c>
      <c r="C18" s="1097">
        <v>27920</v>
      </c>
      <c r="D18" s="1103">
        <v>15135</v>
      </c>
      <c r="E18" s="1103">
        <v>12785</v>
      </c>
      <c r="F18" s="1104">
        <v>50.544914732611609</v>
      </c>
      <c r="G18" s="1103">
        <v>2527</v>
      </c>
      <c r="H18" s="1103">
        <v>1450</v>
      </c>
      <c r="I18" s="1103">
        <v>55</v>
      </c>
      <c r="J18" s="1103">
        <v>40</v>
      </c>
      <c r="K18" s="1103">
        <v>9</v>
      </c>
      <c r="L18" s="1103">
        <v>5</v>
      </c>
      <c r="M18" s="1103">
        <v>2518</v>
      </c>
      <c r="N18" s="1103">
        <v>2171</v>
      </c>
      <c r="O18" s="1103">
        <v>6364</v>
      </c>
      <c r="P18" s="1103">
        <v>4361</v>
      </c>
      <c r="Q18" s="1103">
        <v>148</v>
      </c>
      <c r="R18" s="1103">
        <v>127</v>
      </c>
      <c r="S18" s="1103">
        <v>141</v>
      </c>
      <c r="T18" s="1103">
        <v>102</v>
      </c>
      <c r="U18" s="1103">
        <v>1099</v>
      </c>
      <c r="V18" s="1103">
        <v>918</v>
      </c>
      <c r="W18" s="1103">
        <v>3582</v>
      </c>
      <c r="X18" s="1103">
        <v>1624</v>
      </c>
      <c r="Y18" s="1103">
        <v>418</v>
      </c>
      <c r="Z18" s="1103">
        <v>164</v>
      </c>
      <c r="AA18" s="1056">
        <v>5</v>
      </c>
    </row>
    <row r="19" spans="1:27" s="1070" customFormat="1" ht="20.25" customHeight="1">
      <c r="A19" s="1004">
        <v>6</v>
      </c>
      <c r="B19" s="1054" t="s">
        <v>720</v>
      </c>
      <c r="C19" s="1097">
        <v>24396</v>
      </c>
      <c r="D19" s="1103">
        <v>13045</v>
      </c>
      <c r="E19" s="1103">
        <v>11351</v>
      </c>
      <c r="F19" s="1104">
        <v>49.724837960132078</v>
      </c>
      <c r="G19" s="1103">
        <v>1471</v>
      </c>
      <c r="H19" s="1103">
        <v>954</v>
      </c>
      <c r="I19" s="1103">
        <v>1</v>
      </c>
      <c r="J19" s="1103">
        <v>1</v>
      </c>
      <c r="K19" s="1103">
        <v>11</v>
      </c>
      <c r="L19" s="1103">
        <v>10</v>
      </c>
      <c r="M19" s="1103">
        <v>2145</v>
      </c>
      <c r="N19" s="1103">
        <v>1844</v>
      </c>
      <c r="O19" s="1103">
        <v>4506</v>
      </c>
      <c r="P19" s="1103">
        <v>2973</v>
      </c>
      <c r="Q19" s="1103">
        <v>104</v>
      </c>
      <c r="R19" s="1103">
        <v>84</v>
      </c>
      <c r="S19" s="1103">
        <v>152</v>
      </c>
      <c r="T19" s="1103">
        <v>106</v>
      </c>
      <c r="U19" s="1103">
        <v>841</v>
      </c>
      <c r="V19" s="1103">
        <v>728</v>
      </c>
      <c r="W19" s="1103">
        <v>3360</v>
      </c>
      <c r="X19" s="1103">
        <v>1497</v>
      </c>
      <c r="Y19" s="1103">
        <v>449</v>
      </c>
      <c r="Z19" s="1103">
        <v>167</v>
      </c>
      <c r="AA19" s="1056">
        <v>6</v>
      </c>
    </row>
    <row r="20" spans="1:27" s="1070" customFormat="1" ht="20.25" customHeight="1">
      <c r="A20" s="1004">
        <v>7</v>
      </c>
      <c r="B20" s="1054" t="s">
        <v>721</v>
      </c>
      <c r="C20" s="1097">
        <v>15748</v>
      </c>
      <c r="D20" s="1103">
        <v>8238</v>
      </c>
      <c r="E20" s="1103">
        <v>7510</v>
      </c>
      <c r="F20" s="1104">
        <v>53.052149306023445</v>
      </c>
      <c r="G20" s="1103">
        <v>1826</v>
      </c>
      <c r="H20" s="1103">
        <v>1020</v>
      </c>
      <c r="I20" s="1103">
        <v>394</v>
      </c>
      <c r="J20" s="1103">
        <v>234</v>
      </c>
      <c r="K20" s="1103">
        <v>2</v>
      </c>
      <c r="L20" s="1103">
        <v>2</v>
      </c>
      <c r="M20" s="1103">
        <v>1564</v>
      </c>
      <c r="N20" s="1103">
        <v>1362</v>
      </c>
      <c r="O20" s="1103">
        <v>2441</v>
      </c>
      <c r="P20" s="1103">
        <v>1487</v>
      </c>
      <c r="Q20" s="1103">
        <v>40</v>
      </c>
      <c r="R20" s="1103">
        <v>30</v>
      </c>
      <c r="S20" s="1103">
        <v>87</v>
      </c>
      <c r="T20" s="1103">
        <v>59</v>
      </c>
      <c r="U20" s="1103">
        <v>493</v>
      </c>
      <c r="V20" s="1103">
        <v>421</v>
      </c>
      <c r="W20" s="1103">
        <v>2299</v>
      </c>
      <c r="X20" s="1103">
        <v>1049</v>
      </c>
      <c r="Y20" s="1103">
        <v>281</v>
      </c>
      <c r="Z20" s="1103">
        <v>115</v>
      </c>
      <c r="AA20" s="1056">
        <v>7</v>
      </c>
    </row>
    <row r="21" spans="1:27" s="1070" customFormat="1" ht="20.25" customHeight="1">
      <c r="A21" s="1004">
        <v>8</v>
      </c>
      <c r="B21" s="1054" t="s">
        <v>722</v>
      </c>
      <c r="C21" s="1097">
        <v>22262</v>
      </c>
      <c r="D21" s="1097">
        <v>11945</v>
      </c>
      <c r="E21" s="1097">
        <v>10317</v>
      </c>
      <c r="F21" s="1098">
        <v>50.299374138593279</v>
      </c>
      <c r="G21" s="1097">
        <v>1616</v>
      </c>
      <c r="H21" s="1097">
        <v>949</v>
      </c>
      <c r="I21" s="1097">
        <v>203</v>
      </c>
      <c r="J21" s="1097">
        <v>121</v>
      </c>
      <c r="K21" s="1097">
        <v>3</v>
      </c>
      <c r="L21" s="1097">
        <v>3</v>
      </c>
      <c r="M21" s="1097">
        <v>2083</v>
      </c>
      <c r="N21" s="1097">
        <v>1796</v>
      </c>
      <c r="O21" s="1097">
        <v>3172</v>
      </c>
      <c r="P21" s="1097">
        <v>2071</v>
      </c>
      <c r="Q21" s="1097">
        <v>117</v>
      </c>
      <c r="R21" s="1097">
        <v>104</v>
      </c>
      <c r="S21" s="1097">
        <v>209</v>
      </c>
      <c r="T21" s="1097">
        <v>134</v>
      </c>
      <c r="U21" s="1097">
        <v>983</v>
      </c>
      <c r="V21" s="1097">
        <v>843</v>
      </c>
      <c r="W21" s="1097">
        <v>3561</v>
      </c>
      <c r="X21" s="1097">
        <v>1664</v>
      </c>
      <c r="Y21" s="1097">
        <v>441</v>
      </c>
      <c r="Z21" s="1097">
        <v>161</v>
      </c>
      <c r="AA21" s="1056">
        <v>8</v>
      </c>
    </row>
    <row r="22" spans="1:27" s="1102" customFormat="1" ht="20.25" customHeight="1">
      <c r="A22" s="1004">
        <v>9</v>
      </c>
      <c r="B22" s="1054" t="s">
        <v>723</v>
      </c>
      <c r="C22" s="1097">
        <v>13924</v>
      </c>
      <c r="D22" s="1103">
        <v>7224</v>
      </c>
      <c r="E22" s="1103">
        <v>6700</v>
      </c>
      <c r="F22" s="1104">
        <v>50.936494000585306</v>
      </c>
      <c r="G22" s="1103">
        <v>1253</v>
      </c>
      <c r="H22" s="1103">
        <v>780</v>
      </c>
      <c r="I22" s="1103">
        <v>5</v>
      </c>
      <c r="J22" s="1103">
        <v>4</v>
      </c>
      <c r="K22" s="1103">
        <v>1</v>
      </c>
      <c r="L22" s="1103">
        <v>1</v>
      </c>
      <c r="M22" s="1103">
        <v>1456</v>
      </c>
      <c r="N22" s="1103">
        <v>1301</v>
      </c>
      <c r="O22" s="1103">
        <v>1985</v>
      </c>
      <c r="P22" s="1103">
        <v>1223</v>
      </c>
      <c r="Q22" s="1103">
        <v>26</v>
      </c>
      <c r="R22" s="1103">
        <v>19</v>
      </c>
      <c r="S22" s="1103">
        <v>54</v>
      </c>
      <c r="T22" s="1103">
        <v>42</v>
      </c>
      <c r="U22" s="1103">
        <v>399</v>
      </c>
      <c r="V22" s="1103">
        <v>339</v>
      </c>
      <c r="W22" s="1103">
        <v>1893</v>
      </c>
      <c r="X22" s="1103">
        <v>868</v>
      </c>
      <c r="Y22" s="1103">
        <v>184</v>
      </c>
      <c r="Z22" s="1103">
        <v>72</v>
      </c>
      <c r="AA22" s="1056">
        <v>9</v>
      </c>
    </row>
    <row r="23" spans="1:27" s="1070" customFormat="1" ht="20.25" customHeight="1">
      <c r="A23" s="1004">
        <v>10</v>
      </c>
      <c r="B23" s="1054" t="s">
        <v>724</v>
      </c>
      <c r="C23" s="1097">
        <v>15837</v>
      </c>
      <c r="D23" s="1103">
        <v>8667</v>
      </c>
      <c r="E23" s="1103">
        <v>7170</v>
      </c>
      <c r="F23" s="1104">
        <v>49.736197475032974</v>
      </c>
      <c r="G23" s="1103">
        <v>1413</v>
      </c>
      <c r="H23" s="1103">
        <v>889</v>
      </c>
      <c r="I23" s="1103">
        <v>17</v>
      </c>
      <c r="J23" s="1103">
        <v>10</v>
      </c>
      <c r="K23" s="1103">
        <v>2</v>
      </c>
      <c r="L23" s="1103">
        <v>1</v>
      </c>
      <c r="M23" s="1103">
        <v>1241</v>
      </c>
      <c r="N23" s="1103">
        <v>1027</v>
      </c>
      <c r="O23" s="1103">
        <v>2981</v>
      </c>
      <c r="P23" s="1103">
        <v>1938</v>
      </c>
      <c r="Q23" s="1103">
        <v>49</v>
      </c>
      <c r="R23" s="1103">
        <v>43</v>
      </c>
      <c r="S23" s="1103">
        <v>147</v>
      </c>
      <c r="T23" s="1103">
        <v>105</v>
      </c>
      <c r="U23" s="1103">
        <v>764</v>
      </c>
      <c r="V23" s="1103">
        <v>620</v>
      </c>
      <c r="W23" s="1103">
        <v>2220</v>
      </c>
      <c r="X23" s="1103">
        <v>1051</v>
      </c>
      <c r="Y23" s="1103">
        <v>303</v>
      </c>
      <c r="Z23" s="1103">
        <v>110</v>
      </c>
      <c r="AA23" s="1056">
        <v>10</v>
      </c>
    </row>
    <row r="24" spans="1:27" s="1070" customFormat="1" ht="20.25" customHeight="1">
      <c r="A24" s="1049"/>
      <c r="B24" s="1052" t="s">
        <v>725</v>
      </c>
      <c r="C24" s="1100">
        <v>8067</v>
      </c>
      <c r="D24" s="1105">
        <v>4585</v>
      </c>
      <c r="E24" s="1105">
        <v>3482</v>
      </c>
      <c r="F24" s="1106">
        <v>49.156053866309186</v>
      </c>
      <c r="G24" s="1105">
        <v>398</v>
      </c>
      <c r="H24" s="1105">
        <v>250</v>
      </c>
      <c r="I24" s="1105" t="s">
        <v>458</v>
      </c>
      <c r="J24" s="1105" t="s">
        <v>458</v>
      </c>
      <c r="K24" s="1105">
        <v>2</v>
      </c>
      <c r="L24" s="1105">
        <v>2</v>
      </c>
      <c r="M24" s="1105">
        <v>544</v>
      </c>
      <c r="N24" s="1105">
        <v>475</v>
      </c>
      <c r="O24" s="1105">
        <v>1675</v>
      </c>
      <c r="P24" s="1105">
        <v>1063</v>
      </c>
      <c r="Q24" s="1105">
        <v>12</v>
      </c>
      <c r="R24" s="1105">
        <v>11</v>
      </c>
      <c r="S24" s="1105">
        <v>57</v>
      </c>
      <c r="T24" s="1105">
        <v>41</v>
      </c>
      <c r="U24" s="1105">
        <v>433</v>
      </c>
      <c r="V24" s="1105">
        <v>332</v>
      </c>
      <c r="W24" s="1105">
        <v>956</v>
      </c>
      <c r="X24" s="1105">
        <v>403</v>
      </c>
      <c r="Y24" s="1105">
        <v>133</v>
      </c>
      <c r="Z24" s="1105">
        <v>63</v>
      </c>
      <c r="AA24" s="1053" t="s">
        <v>726</v>
      </c>
    </row>
    <row r="25" spans="1:27" s="1070" customFormat="1" ht="20.25" customHeight="1">
      <c r="A25" s="1004">
        <v>11</v>
      </c>
      <c r="B25" s="1054" t="s">
        <v>727</v>
      </c>
      <c r="C25" s="1097">
        <v>8067</v>
      </c>
      <c r="D25" s="1103">
        <v>4585</v>
      </c>
      <c r="E25" s="1103">
        <v>3482</v>
      </c>
      <c r="F25" s="1104">
        <v>49.156053866309186</v>
      </c>
      <c r="G25" s="1103">
        <v>398</v>
      </c>
      <c r="H25" s="1103">
        <v>250</v>
      </c>
      <c r="I25" s="1103" t="s">
        <v>458</v>
      </c>
      <c r="J25" s="1103" t="s">
        <v>458</v>
      </c>
      <c r="K25" s="1103">
        <v>2</v>
      </c>
      <c r="L25" s="1103">
        <v>2</v>
      </c>
      <c r="M25" s="1103">
        <v>544</v>
      </c>
      <c r="N25" s="1103">
        <v>475</v>
      </c>
      <c r="O25" s="1103">
        <v>1675</v>
      </c>
      <c r="P25" s="1103">
        <v>1063</v>
      </c>
      <c r="Q25" s="1103">
        <v>12</v>
      </c>
      <c r="R25" s="1103">
        <v>11</v>
      </c>
      <c r="S25" s="1103">
        <v>57</v>
      </c>
      <c r="T25" s="1103">
        <v>41</v>
      </c>
      <c r="U25" s="1103">
        <v>433</v>
      </c>
      <c r="V25" s="1103">
        <v>332</v>
      </c>
      <c r="W25" s="1103">
        <v>956</v>
      </c>
      <c r="X25" s="1103">
        <v>403</v>
      </c>
      <c r="Y25" s="1103">
        <v>133</v>
      </c>
      <c r="Z25" s="1103">
        <v>63</v>
      </c>
      <c r="AA25" s="1056">
        <v>11</v>
      </c>
    </row>
    <row r="26" spans="1:27" s="1102" customFormat="1" ht="20.25" customHeight="1">
      <c r="A26" s="1049"/>
      <c r="B26" s="1052" t="s">
        <v>728</v>
      </c>
      <c r="C26" s="1100">
        <v>24487</v>
      </c>
      <c r="D26" s="1105">
        <v>13348</v>
      </c>
      <c r="E26" s="1105">
        <v>11139</v>
      </c>
      <c r="F26" s="1106">
        <v>47.034305251430986</v>
      </c>
      <c r="G26" s="1105">
        <v>1181</v>
      </c>
      <c r="H26" s="1105">
        <v>746</v>
      </c>
      <c r="I26" s="1105">
        <v>1</v>
      </c>
      <c r="J26" s="1105">
        <v>1</v>
      </c>
      <c r="K26" s="1107" t="s">
        <v>458</v>
      </c>
      <c r="L26" s="1107" t="s">
        <v>458</v>
      </c>
      <c r="M26" s="1105">
        <v>1647</v>
      </c>
      <c r="N26" s="1105">
        <v>1353</v>
      </c>
      <c r="O26" s="1105">
        <v>4710</v>
      </c>
      <c r="P26" s="1105">
        <v>3025</v>
      </c>
      <c r="Q26" s="1105">
        <v>85</v>
      </c>
      <c r="R26" s="1105">
        <v>74</v>
      </c>
      <c r="S26" s="1105">
        <v>296</v>
      </c>
      <c r="T26" s="1105">
        <v>218</v>
      </c>
      <c r="U26" s="1105">
        <v>1904</v>
      </c>
      <c r="V26" s="1105">
        <v>1308</v>
      </c>
      <c r="W26" s="1105">
        <v>3433</v>
      </c>
      <c r="X26" s="1105">
        <v>1583</v>
      </c>
      <c r="Y26" s="1105">
        <v>439</v>
      </c>
      <c r="Z26" s="1105">
        <v>166</v>
      </c>
      <c r="AA26" s="1053" t="s">
        <v>770</v>
      </c>
    </row>
    <row r="27" spans="1:27" s="1070" customFormat="1" ht="20.25" customHeight="1">
      <c r="A27" s="1004">
        <v>12</v>
      </c>
      <c r="B27" s="1054" t="s">
        <v>730</v>
      </c>
      <c r="C27" s="1097">
        <v>8440</v>
      </c>
      <c r="D27" s="1103">
        <v>4565</v>
      </c>
      <c r="E27" s="1103">
        <v>3875</v>
      </c>
      <c r="F27" s="1104">
        <v>48.22581566767613</v>
      </c>
      <c r="G27" s="1103">
        <v>274</v>
      </c>
      <c r="H27" s="1103">
        <v>165</v>
      </c>
      <c r="I27" s="1103" t="s">
        <v>458</v>
      </c>
      <c r="J27" s="1103" t="s">
        <v>458</v>
      </c>
      <c r="K27" s="1103" t="s">
        <v>458</v>
      </c>
      <c r="L27" s="1103" t="s">
        <v>458</v>
      </c>
      <c r="M27" s="1103">
        <v>521</v>
      </c>
      <c r="N27" s="1103">
        <v>429</v>
      </c>
      <c r="O27" s="1103">
        <v>1375</v>
      </c>
      <c r="P27" s="1103">
        <v>911</v>
      </c>
      <c r="Q27" s="1103">
        <v>35</v>
      </c>
      <c r="R27" s="1103">
        <v>34</v>
      </c>
      <c r="S27" s="1103">
        <v>167</v>
      </c>
      <c r="T27" s="1103">
        <v>131</v>
      </c>
      <c r="U27" s="1103">
        <v>807</v>
      </c>
      <c r="V27" s="1103">
        <v>495</v>
      </c>
      <c r="W27" s="1103">
        <v>1377</v>
      </c>
      <c r="X27" s="1103">
        <v>643</v>
      </c>
      <c r="Y27" s="1103">
        <v>195</v>
      </c>
      <c r="Z27" s="1103">
        <v>76</v>
      </c>
      <c r="AA27" s="1056">
        <v>12</v>
      </c>
    </row>
    <row r="28" spans="1:27" s="1070" customFormat="1" ht="20.25" customHeight="1">
      <c r="A28" s="1004">
        <v>13</v>
      </c>
      <c r="B28" s="1054" t="s">
        <v>731</v>
      </c>
      <c r="C28" s="1097">
        <v>4455</v>
      </c>
      <c r="D28" s="1097">
        <v>2434</v>
      </c>
      <c r="E28" s="1097">
        <v>2021</v>
      </c>
      <c r="F28" s="1098">
        <v>47.990951201120332</v>
      </c>
      <c r="G28" s="1097">
        <v>222</v>
      </c>
      <c r="H28" s="1097">
        <v>140</v>
      </c>
      <c r="I28" s="1097" t="s">
        <v>458</v>
      </c>
      <c r="J28" s="1097" t="s">
        <v>458</v>
      </c>
      <c r="K28" s="1097" t="s">
        <v>458</v>
      </c>
      <c r="L28" s="1097" t="s">
        <v>458</v>
      </c>
      <c r="M28" s="1097">
        <v>278</v>
      </c>
      <c r="N28" s="1097">
        <v>226</v>
      </c>
      <c r="O28" s="1097">
        <v>1028</v>
      </c>
      <c r="P28" s="1097">
        <v>656</v>
      </c>
      <c r="Q28" s="1097">
        <v>10</v>
      </c>
      <c r="R28" s="1097">
        <v>7</v>
      </c>
      <c r="S28" s="1097">
        <v>25</v>
      </c>
      <c r="T28" s="1097">
        <v>17</v>
      </c>
      <c r="U28" s="1097">
        <v>291</v>
      </c>
      <c r="V28" s="1097">
        <v>210</v>
      </c>
      <c r="W28" s="1097">
        <v>583</v>
      </c>
      <c r="X28" s="1097">
        <v>256</v>
      </c>
      <c r="Y28" s="1097">
        <v>81</v>
      </c>
      <c r="Z28" s="1097">
        <v>33</v>
      </c>
      <c r="AA28" s="1056">
        <v>13</v>
      </c>
    </row>
    <row r="29" spans="1:27" s="1070" customFormat="1" ht="20.25" customHeight="1">
      <c r="A29" s="1004">
        <v>14</v>
      </c>
      <c r="B29" s="1054" t="s">
        <v>732</v>
      </c>
      <c r="C29" s="1097">
        <v>11592</v>
      </c>
      <c r="D29" s="1103">
        <v>6349</v>
      </c>
      <c r="E29" s="1103">
        <v>5243</v>
      </c>
      <c r="F29" s="1104">
        <v>45.858058390695469</v>
      </c>
      <c r="G29" s="1103">
        <v>685</v>
      </c>
      <c r="H29" s="1103">
        <v>441</v>
      </c>
      <c r="I29" s="1103">
        <v>1</v>
      </c>
      <c r="J29" s="1103">
        <v>1</v>
      </c>
      <c r="K29" s="1103" t="s">
        <v>458</v>
      </c>
      <c r="L29" s="1097" t="s">
        <v>458</v>
      </c>
      <c r="M29" s="1103">
        <v>848</v>
      </c>
      <c r="N29" s="1103">
        <v>698</v>
      </c>
      <c r="O29" s="1103">
        <v>2307</v>
      </c>
      <c r="P29" s="1103">
        <v>1458</v>
      </c>
      <c r="Q29" s="1103">
        <v>40</v>
      </c>
      <c r="R29" s="1103">
        <v>33</v>
      </c>
      <c r="S29" s="1103">
        <v>104</v>
      </c>
      <c r="T29" s="1103">
        <v>70</v>
      </c>
      <c r="U29" s="1103">
        <v>806</v>
      </c>
      <c r="V29" s="1103">
        <v>603</v>
      </c>
      <c r="W29" s="1103">
        <v>1473</v>
      </c>
      <c r="X29" s="1103">
        <v>684</v>
      </c>
      <c r="Y29" s="1103">
        <v>163</v>
      </c>
      <c r="Z29" s="1103">
        <v>57</v>
      </c>
      <c r="AA29" s="1056">
        <v>14</v>
      </c>
    </row>
    <row r="30" spans="1:27" s="1070" customFormat="1" ht="20.25" customHeight="1">
      <c r="A30" s="1049"/>
      <c r="B30" s="1052" t="s">
        <v>733</v>
      </c>
      <c r="C30" s="1100">
        <v>3334</v>
      </c>
      <c r="D30" s="1105">
        <v>1944</v>
      </c>
      <c r="E30" s="1105">
        <v>1390</v>
      </c>
      <c r="F30" s="1106">
        <v>56.489325652321241</v>
      </c>
      <c r="G30" s="1105">
        <v>697</v>
      </c>
      <c r="H30" s="1105">
        <v>374</v>
      </c>
      <c r="I30" s="1105">
        <v>81</v>
      </c>
      <c r="J30" s="1105">
        <v>59</v>
      </c>
      <c r="K30" s="1105">
        <v>3</v>
      </c>
      <c r="L30" s="1105">
        <v>2</v>
      </c>
      <c r="M30" s="1105">
        <v>530</v>
      </c>
      <c r="N30" s="1105">
        <v>487</v>
      </c>
      <c r="O30" s="1105">
        <v>226</v>
      </c>
      <c r="P30" s="1105">
        <v>106</v>
      </c>
      <c r="Q30" s="1105">
        <v>225</v>
      </c>
      <c r="R30" s="1105">
        <v>223</v>
      </c>
      <c r="S30" s="1105">
        <v>11</v>
      </c>
      <c r="T30" s="1105">
        <v>5</v>
      </c>
      <c r="U30" s="1105">
        <v>78</v>
      </c>
      <c r="V30" s="1105">
        <v>59</v>
      </c>
      <c r="W30" s="1105">
        <v>273</v>
      </c>
      <c r="X30" s="1105">
        <v>132</v>
      </c>
      <c r="Y30" s="1105">
        <v>20</v>
      </c>
      <c r="Z30" s="1105">
        <v>4</v>
      </c>
      <c r="AA30" s="1053" t="s">
        <v>734</v>
      </c>
    </row>
    <row r="31" spans="1:27" s="1070" customFormat="1" ht="20.25" customHeight="1">
      <c r="A31" s="1004">
        <v>15</v>
      </c>
      <c r="B31" s="1054" t="s">
        <v>735</v>
      </c>
      <c r="C31" s="1097">
        <v>3334</v>
      </c>
      <c r="D31" s="1103">
        <v>1944</v>
      </c>
      <c r="E31" s="1103">
        <v>1390</v>
      </c>
      <c r="F31" s="1104">
        <v>56.489325652321241</v>
      </c>
      <c r="G31" s="1103">
        <v>697</v>
      </c>
      <c r="H31" s="1103">
        <v>374</v>
      </c>
      <c r="I31" s="1103">
        <v>81</v>
      </c>
      <c r="J31" s="1103">
        <v>59</v>
      </c>
      <c r="K31" s="1103">
        <v>3</v>
      </c>
      <c r="L31" s="1103">
        <v>2</v>
      </c>
      <c r="M31" s="1103">
        <v>530</v>
      </c>
      <c r="N31" s="1103">
        <v>487</v>
      </c>
      <c r="O31" s="1103">
        <v>226</v>
      </c>
      <c r="P31" s="1103">
        <v>106</v>
      </c>
      <c r="Q31" s="1103">
        <v>225</v>
      </c>
      <c r="R31" s="1103">
        <v>223</v>
      </c>
      <c r="S31" s="1103">
        <v>11</v>
      </c>
      <c r="T31" s="1103">
        <v>5</v>
      </c>
      <c r="U31" s="1103">
        <v>78</v>
      </c>
      <c r="V31" s="1103">
        <v>59</v>
      </c>
      <c r="W31" s="1103">
        <v>273</v>
      </c>
      <c r="X31" s="1103">
        <v>132</v>
      </c>
      <c r="Y31" s="1103">
        <v>20</v>
      </c>
      <c r="Z31" s="1103">
        <v>4</v>
      </c>
      <c r="AA31" s="1056">
        <v>15</v>
      </c>
    </row>
    <row r="32" spans="1:27" s="1102" customFormat="1" ht="20.25" customHeight="1">
      <c r="A32" s="1049"/>
      <c r="B32" s="1052" t="s">
        <v>736</v>
      </c>
      <c r="C32" s="1100">
        <v>10097</v>
      </c>
      <c r="D32" s="1105">
        <v>5268</v>
      </c>
      <c r="E32" s="1105">
        <v>4829</v>
      </c>
      <c r="F32" s="1106">
        <v>50.114155251141554</v>
      </c>
      <c r="G32" s="1105">
        <v>405</v>
      </c>
      <c r="H32" s="1105">
        <v>281</v>
      </c>
      <c r="I32" s="1105">
        <v>1</v>
      </c>
      <c r="J32" s="1105">
        <v>1</v>
      </c>
      <c r="K32" s="1105">
        <v>2</v>
      </c>
      <c r="L32" s="1105">
        <v>2</v>
      </c>
      <c r="M32" s="1105">
        <v>695</v>
      </c>
      <c r="N32" s="1105">
        <v>607</v>
      </c>
      <c r="O32" s="1105">
        <v>2802</v>
      </c>
      <c r="P32" s="1105">
        <v>1664</v>
      </c>
      <c r="Q32" s="1105">
        <v>28</v>
      </c>
      <c r="R32" s="1105">
        <v>25</v>
      </c>
      <c r="S32" s="1105">
        <v>48</v>
      </c>
      <c r="T32" s="1105">
        <v>37</v>
      </c>
      <c r="U32" s="1105">
        <v>298</v>
      </c>
      <c r="V32" s="1105">
        <v>249</v>
      </c>
      <c r="W32" s="1105">
        <v>1651</v>
      </c>
      <c r="X32" s="1105">
        <v>774</v>
      </c>
      <c r="Y32" s="1105">
        <v>157</v>
      </c>
      <c r="Z32" s="1105">
        <v>47</v>
      </c>
      <c r="AA32" s="1053" t="s">
        <v>771</v>
      </c>
    </row>
    <row r="33" spans="1:27" s="1070" customFormat="1" ht="20.25" customHeight="1">
      <c r="A33" s="1004">
        <v>16</v>
      </c>
      <c r="B33" s="1054" t="s">
        <v>738</v>
      </c>
      <c r="C33" s="1097">
        <v>10097</v>
      </c>
      <c r="D33" s="1103">
        <v>5268</v>
      </c>
      <c r="E33" s="1103">
        <v>4829</v>
      </c>
      <c r="F33" s="1104">
        <v>50.114155251141554</v>
      </c>
      <c r="G33" s="1103">
        <v>405</v>
      </c>
      <c r="H33" s="1103">
        <v>281</v>
      </c>
      <c r="I33" s="1103">
        <v>1</v>
      </c>
      <c r="J33" s="1103">
        <v>1</v>
      </c>
      <c r="K33" s="1103">
        <v>2</v>
      </c>
      <c r="L33" s="1103">
        <v>2</v>
      </c>
      <c r="M33" s="1103">
        <v>695</v>
      </c>
      <c r="N33" s="1103">
        <v>607</v>
      </c>
      <c r="O33" s="1103">
        <v>2802</v>
      </c>
      <c r="P33" s="1103">
        <v>1664</v>
      </c>
      <c r="Q33" s="1103">
        <v>28</v>
      </c>
      <c r="R33" s="1103">
        <v>25</v>
      </c>
      <c r="S33" s="1103">
        <v>48</v>
      </c>
      <c r="T33" s="1103">
        <v>37</v>
      </c>
      <c r="U33" s="1103">
        <v>298</v>
      </c>
      <c r="V33" s="1103">
        <v>249</v>
      </c>
      <c r="W33" s="1103">
        <v>1651</v>
      </c>
      <c r="X33" s="1103">
        <v>774</v>
      </c>
      <c r="Y33" s="1103">
        <v>157</v>
      </c>
      <c r="Z33" s="1103">
        <v>47</v>
      </c>
      <c r="AA33" s="1056">
        <v>16</v>
      </c>
    </row>
    <row r="34" spans="1:27" s="1070" customFormat="1" ht="20.25" customHeight="1">
      <c r="A34" s="1049"/>
      <c r="B34" s="1052" t="s">
        <v>739</v>
      </c>
      <c r="C34" s="1100">
        <v>20979</v>
      </c>
      <c r="D34" s="1105">
        <v>11093</v>
      </c>
      <c r="E34" s="1105">
        <v>9886</v>
      </c>
      <c r="F34" s="1106">
        <v>52.05578025359172</v>
      </c>
      <c r="G34" s="1105">
        <v>4242</v>
      </c>
      <c r="H34" s="1105">
        <v>2356</v>
      </c>
      <c r="I34" s="1105">
        <v>132</v>
      </c>
      <c r="J34" s="1105">
        <v>83</v>
      </c>
      <c r="K34" s="1105">
        <v>4</v>
      </c>
      <c r="L34" s="1105">
        <v>3</v>
      </c>
      <c r="M34" s="1105">
        <v>1576</v>
      </c>
      <c r="N34" s="1105">
        <v>1351</v>
      </c>
      <c r="O34" s="1105">
        <v>3007</v>
      </c>
      <c r="P34" s="1105">
        <v>1860</v>
      </c>
      <c r="Q34" s="1105">
        <v>41</v>
      </c>
      <c r="R34" s="1105">
        <v>34</v>
      </c>
      <c r="S34" s="1105">
        <v>135</v>
      </c>
      <c r="T34" s="1105">
        <v>88</v>
      </c>
      <c r="U34" s="1105">
        <v>661</v>
      </c>
      <c r="V34" s="1105">
        <v>562</v>
      </c>
      <c r="W34" s="1105">
        <v>2740</v>
      </c>
      <c r="X34" s="1105">
        <v>1251</v>
      </c>
      <c r="Y34" s="1105">
        <v>356</v>
      </c>
      <c r="Z34" s="1105">
        <v>146</v>
      </c>
      <c r="AA34" s="1053" t="s">
        <v>740</v>
      </c>
    </row>
    <row r="35" spans="1:27" s="1070" customFormat="1" ht="20.25" customHeight="1">
      <c r="A35" s="1004">
        <v>17</v>
      </c>
      <c r="B35" s="1054" t="s">
        <v>741</v>
      </c>
      <c r="C35" s="1097">
        <v>2948</v>
      </c>
      <c r="D35" s="1097">
        <v>1545</v>
      </c>
      <c r="E35" s="1097">
        <v>1403</v>
      </c>
      <c r="F35" s="1098">
        <v>43.500073778958246</v>
      </c>
      <c r="G35" s="1097">
        <v>178</v>
      </c>
      <c r="H35" s="1097">
        <v>109</v>
      </c>
      <c r="I35" s="1103" t="s">
        <v>458</v>
      </c>
      <c r="J35" s="1103" t="s">
        <v>458</v>
      </c>
      <c r="K35" s="1097" t="s">
        <v>458</v>
      </c>
      <c r="L35" s="1097" t="s">
        <v>458</v>
      </c>
      <c r="M35" s="1097">
        <v>232</v>
      </c>
      <c r="N35" s="1097">
        <v>203</v>
      </c>
      <c r="O35" s="1097">
        <v>597</v>
      </c>
      <c r="P35" s="1097">
        <v>389</v>
      </c>
      <c r="Q35" s="1097">
        <v>5</v>
      </c>
      <c r="R35" s="1097">
        <v>4</v>
      </c>
      <c r="S35" s="1097">
        <v>18</v>
      </c>
      <c r="T35" s="1097">
        <v>11</v>
      </c>
      <c r="U35" s="1097">
        <v>108</v>
      </c>
      <c r="V35" s="1097">
        <v>92</v>
      </c>
      <c r="W35" s="1097">
        <v>463</v>
      </c>
      <c r="X35" s="1097">
        <v>199</v>
      </c>
      <c r="Y35" s="1097">
        <v>61</v>
      </c>
      <c r="Z35" s="1097">
        <v>18</v>
      </c>
      <c r="AA35" s="1056">
        <v>17</v>
      </c>
    </row>
    <row r="36" spans="1:27" s="1102" customFormat="1" ht="20.25" customHeight="1">
      <c r="A36" s="1004">
        <v>18</v>
      </c>
      <c r="B36" s="1054" t="s">
        <v>742</v>
      </c>
      <c r="C36" s="1097">
        <v>4965</v>
      </c>
      <c r="D36" s="1103">
        <v>2644</v>
      </c>
      <c r="E36" s="1103">
        <v>2321</v>
      </c>
      <c r="F36" s="1104">
        <v>51.810497756443709</v>
      </c>
      <c r="G36" s="1103">
        <v>589</v>
      </c>
      <c r="H36" s="1103">
        <v>354</v>
      </c>
      <c r="I36" s="1103">
        <v>1</v>
      </c>
      <c r="J36" s="1103">
        <v>1</v>
      </c>
      <c r="K36" s="1103" t="s">
        <v>458</v>
      </c>
      <c r="L36" s="1103" t="s">
        <v>458</v>
      </c>
      <c r="M36" s="1103">
        <v>369</v>
      </c>
      <c r="N36" s="1103">
        <v>309</v>
      </c>
      <c r="O36" s="1103">
        <v>978</v>
      </c>
      <c r="P36" s="1103">
        <v>612</v>
      </c>
      <c r="Q36" s="1103">
        <v>14</v>
      </c>
      <c r="R36" s="1103">
        <v>11</v>
      </c>
      <c r="S36" s="1103">
        <v>36</v>
      </c>
      <c r="T36" s="1103">
        <v>27</v>
      </c>
      <c r="U36" s="1103">
        <v>185</v>
      </c>
      <c r="V36" s="1103">
        <v>161</v>
      </c>
      <c r="W36" s="1103">
        <v>716</v>
      </c>
      <c r="X36" s="1103">
        <v>322</v>
      </c>
      <c r="Y36" s="1103">
        <v>89</v>
      </c>
      <c r="Z36" s="1103">
        <v>41</v>
      </c>
      <c r="AA36" s="1056">
        <v>18</v>
      </c>
    </row>
    <row r="37" spans="1:27" s="1070" customFormat="1" ht="20.25" customHeight="1">
      <c r="A37" s="1004">
        <v>19</v>
      </c>
      <c r="B37" s="1054" t="s">
        <v>743</v>
      </c>
      <c r="C37" s="1097">
        <v>13066</v>
      </c>
      <c r="D37" s="1103">
        <v>6904</v>
      </c>
      <c r="E37" s="1103">
        <v>6162</v>
      </c>
      <c r="F37" s="1104">
        <v>54.575832254291804</v>
      </c>
      <c r="G37" s="1103">
        <v>3475</v>
      </c>
      <c r="H37" s="1103">
        <v>1893</v>
      </c>
      <c r="I37" s="1103">
        <v>131</v>
      </c>
      <c r="J37" s="1103">
        <v>82</v>
      </c>
      <c r="K37" s="1103">
        <v>4</v>
      </c>
      <c r="L37" s="1103">
        <v>3</v>
      </c>
      <c r="M37" s="1103">
        <v>975</v>
      </c>
      <c r="N37" s="1103">
        <v>839</v>
      </c>
      <c r="O37" s="1103">
        <v>1432</v>
      </c>
      <c r="P37" s="1103">
        <v>859</v>
      </c>
      <c r="Q37" s="1103">
        <v>22</v>
      </c>
      <c r="R37" s="1103">
        <v>19</v>
      </c>
      <c r="S37" s="1103">
        <v>81</v>
      </c>
      <c r="T37" s="1103">
        <v>50</v>
      </c>
      <c r="U37" s="1103">
        <v>368</v>
      </c>
      <c r="V37" s="1103">
        <v>309</v>
      </c>
      <c r="W37" s="1103">
        <v>1561</v>
      </c>
      <c r="X37" s="1103">
        <v>730</v>
      </c>
      <c r="Y37" s="1103">
        <v>206</v>
      </c>
      <c r="Z37" s="1103">
        <v>87</v>
      </c>
      <c r="AA37" s="1056">
        <v>19</v>
      </c>
    </row>
    <row r="38" spans="1:27" s="1070" customFormat="1" ht="20.25" customHeight="1">
      <c r="A38" s="1049"/>
      <c r="B38" s="1052" t="s">
        <v>744</v>
      </c>
      <c r="C38" s="1100">
        <v>4846</v>
      </c>
      <c r="D38" s="1105">
        <v>2575</v>
      </c>
      <c r="E38" s="1105">
        <v>2271</v>
      </c>
      <c r="F38" s="1106">
        <v>55.199908873448003</v>
      </c>
      <c r="G38" s="1105">
        <v>1223</v>
      </c>
      <c r="H38" s="1105">
        <v>708</v>
      </c>
      <c r="I38" s="1105">
        <v>328</v>
      </c>
      <c r="J38" s="1105">
        <v>202</v>
      </c>
      <c r="K38" s="1105">
        <v>2</v>
      </c>
      <c r="L38" s="1105">
        <v>2</v>
      </c>
      <c r="M38" s="1105">
        <v>631</v>
      </c>
      <c r="N38" s="1105">
        <v>544</v>
      </c>
      <c r="O38" s="1105">
        <v>449</v>
      </c>
      <c r="P38" s="1105">
        <v>232</v>
      </c>
      <c r="Q38" s="1105">
        <v>2</v>
      </c>
      <c r="R38" s="1105">
        <v>1</v>
      </c>
      <c r="S38" s="1105">
        <v>10</v>
      </c>
      <c r="T38" s="1105">
        <v>4</v>
      </c>
      <c r="U38" s="1105">
        <v>90</v>
      </c>
      <c r="V38" s="1105">
        <v>85</v>
      </c>
      <c r="W38" s="1105">
        <v>536</v>
      </c>
      <c r="X38" s="1105">
        <v>235</v>
      </c>
      <c r="Y38" s="1105">
        <v>45</v>
      </c>
      <c r="Z38" s="1105">
        <v>18</v>
      </c>
      <c r="AA38" s="1053" t="s">
        <v>745</v>
      </c>
    </row>
    <row r="39" spans="1:27" s="1070" customFormat="1" ht="20.25" customHeight="1" thickBot="1">
      <c r="A39" s="1057">
        <v>20</v>
      </c>
      <c r="B39" s="1058" t="s">
        <v>746</v>
      </c>
      <c r="C39" s="1108">
        <v>4846</v>
      </c>
      <c r="D39" s="1109">
        <v>2575</v>
      </c>
      <c r="E39" s="1109">
        <v>2271</v>
      </c>
      <c r="F39" s="1110">
        <v>55.199908873448003</v>
      </c>
      <c r="G39" s="1109">
        <v>1223</v>
      </c>
      <c r="H39" s="1109">
        <v>708</v>
      </c>
      <c r="I39" s="1109">
        <v>328</v>
      </c>
      <c r="J39" s="1109">
        <v>202</v>
      </c>
      <c r="K39" s="1109">
        <v>2</v>
      </c>
      <c r="L39" s="1109">
        <v>2</v>
      </c>
      <c r="M39" s="1109">
        <v>631</v>
      </c>
      <c r="N39" s="1109">
        <v>544</v>
      </c>
      <c r="O39" s="1109">
        <v>449</v>
      </c>
      <c r="P39" s="1109">
        <v>232</v>
      </c>
      <c r="Q39" s="1109">
        <v>2</v>
      </c>
      <c r="R39" s="1109">
        <v>1</v>
      </c>
      <c r="S39" s="1109">
        <v>10</v>
      </c>
      <c r="T39" s="1109">
        <v>4</v>
      </c>
      <c r="U39" s="1109">
        <v>90</v>
      </c>
      <c r="V39" s="1109">
        <v>85</v>
      </c>
      <c r="W39" s="1109">
        <v>536</v>
      </c>
      <c r="X39" s="1109">
        <v>235</v>
      </c>
      <c r="Y39" s="1109">
        <v>45</v>
      </c>
      <c r="Z39" s="1109">
        <v>18</v>
      </c>
      <c r="AA39" s="1060">
        <v>20</v>
      </c>
    </row>
    <row r="40" spans="1:27" ht="15" customHeight="1">
      <c r="A40" s="1111" t="s">
        <v>772</v>
      </c>
      <c r="B40" s="1111"/>
      <c r="C40" s="1111"/>
      <c r="D40" s="1111"/>
      <c r="E40" s="1111"/>
      <c r="F40" s="1111"/>
      <c r="G40" s="1111"/>
      <c r="H40" s="1111"/>
      <c r="I40" s="1111"/>
      <c r="J40" s="1111"/>
      <c r="K40" s="1111"/>
      <c r="L40" s="1111"/>
      <c r="M40" s="1111"/>
      <c r="N40" s="1111"/>
      <c r="O40" s="1111"/>
      <c r="P40" s="1111"/>
      <c r="Q40" s="1111"/>
      <c r="R40" s="1111"/>
      <c r="S40" s="1111"/>
      <c r="T40" s="1111"/>
      <c r="U40" s="1111"/>
      <c r="V40" s="1111"/>
      <c r="W40" s="1111"/>
      <c r="X40" s="1111"/>
      <c r="Y40" s="1111"/>
      <c r="Z40" s="1111"/>
      <c r="AA40" s="1111"/>
    </row>
    <row r="41" spans="1:27" ht="13.5" customHeight="1">
      <c r="A41" s="1113" t="s">
        <v>773</v>
      </c>
      <c r="B41" s="1111"/>
      <c r="C41" s="1111"/>
      <c r="E41" s="1111"/>
      <c r="F41" s="1111"/>
      <c r="G41" s="1113"/>
      <c r="H41" s="1111"/>
      <c r="I41" s="1111"/>
      <c r="J41" s="1111"/>
      <c r="K41" s="1111"/>
      <c r="L41" s="1111"/>
      <c r="M41" s="1113"/>
      <c r="N41" s="1111"/>
      <c r="O41" s="1111"/>
      <c r="P41" s="1111"/>
      <c r="Q41" s="1111"/>
      <c r="R41" s="1111"/>
      <c r="S41" s="1111"/>
      <c r="T41" s="1111"/>
      <c r="U41" s="1111"/>
      <c r="V41" s="1111"/>
      <c r="W41" s="1111"/>
      <c r="X41" s="1111"/>
      <c r="Y41" s="1111"/>
      <c r="Z41" s="1111"/>
      <c r="AA41" s="1111"/>
    </row>
    <row r="42" spans="1:27">
      <c r="A42" s="1063"/>
      <c r="B42" s="1111"/>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111"/>
      <c r="AA42" s="1111"/>
    </row>
    <row r="43" spans="1:27">
      <c r="A43" s="1111"/>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111"/>
      <c r="AA43" s="1111"/>
    </row>
    <row r="44" spans="1:27">
      <c r="A44" s="1111"/>
    </row>
  </sheetData>
  <mergeCells count="18">
    <mergeCell ref="AA3:AA4"/>
    <mergeCell ref="A5:B5"/>
    <mergeCell ref="A6:B6"/>
    <mergeCell ref="A7:B7"/>
    <mergeCell ref="A8:B8"/>
    <mergeCell ref="A9:B9"/>
    <mergeCell ref="O3:P3"/>
    <mergeCell ref="Q3:R3"/>
    <mergeCell ref="S3:T3"/>
    <mergeCell ref="U3:V3"/>
    <mergeCell ref="W3:X3"/>
    <mergeCell ref="Y3:Z3"/>
    <mergeCell ref="A3:B4"/>
    <mergeCell ref="C3:E3"/>
    <mergeCell ref="G3:H3"/>
    <mergeCell ref="I3:J3"/>
    <mergeCell ref="K3:L3"/>
    <mergeCell ref="M3:N3"/>
  </mergeCells>
  <phoneticPr fontId="9"/>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ACACC-A885-4DFD-9310-141E7E698B1B}">
  <sheetPr>
    <tabColor rgb="FF92D050"/>
    <pageSetUpPr fitToPage="1"/>
  </sheetPr>
  <dimension ref="A1:AD59"/>
  <sheetViews>
    <sheetView showGridLines="0" view="pageBreakPreview" zoomScaleNormal="90" zoomScaleSheetLayoutView="100" workbookViewId="0">
      <selection activeCell="D46" sqref="D46"/>
    </sheetView>
  </sheetViews>
  <sheetFormatPr defaultColWidth="8" defaultRowHeight="12"/>
  <cols>
    <col min="1" max="1" width="6.875" style="5" customWidth="1"/>
    <col min="2" max="2" width="5" style="5" customWidth="1"/>
    <col min="3" max="14" width="8.75" style="5" customWidth="1"/>
    <col min="15" max="29" width="7.25" style="5" customWidth="1"/>
    <col min="30" max="16384" width="8" style="5"/>
  </cols>
  <sheetData>
    <row r="1" spans="1:30" ht="18.75" customHeight="1">
      <c r="A1" s="1"/>
      <c r="B1" s="2"/>
      <c r="C1" s="2"/>
      <c r="D1" s="2"/>
      <c r="E1" s="2"/>
      <c r="F1" s="2"/>
      <c r="G1" s="71"/>
      <c r="H1" s="1"/>
      <c r="I1" s="1"/>
      <c r="J1" s="2"/>
      <c r="K1" s="2"/>
      <c r="L1" s="2"/>
      <c r="M1" s="2"/>
      <c r="N1" s="72" t="s">
        <v>49</v>
      </c>
      <c r="O1" s="73" t="s">
        <v>50</v>
      </c>
      <c r="P1" s="73"/>
      <c r="Q1" s="73"/>
      <c r="R1" s="73"/>
      <c r="S1" s="73"/>
      <c r="T1" s="73"/>
      <c r="U1" s="73"/>
      <c r="V1" s="73"/>
      <c r="W1" s="73"/>
      <c r="X1" s="73"/>
      <c r="Y1" s="73"/>
      <c r="Z1" s="73"/>
      <c r="AA1" s="74"/>
      <c r="AB1" s="74"/>
      <c r="AC1" s="74"/>
      <c r="AD1" s="1"/>
    </row>
    <row r="2" spans="1:30" ht="22.5" customHeight="1" thickBot="1">
      <c r="A2" s="75"/>
      <c r="B2" s="6"/>
      <c r="C2" s="6"/>
      <c r="D2" s="6"/>
      <c r="E2" s="6"/>
      <c r="F2" s="6"/>
      <c r="G2" s="6"/>
      <c r="H2" s="6"/>
      <c r="I2" s="6"/>
      <c r="J2" s="6"/>
      <c r="K2" s="6"/>
      <c r="L2" s="6"/>
      <c r="M2" s="6"/>
      <c r="N2" s="6"/>
      <c r="O2" s="6"/>
      <c r="P2" s="6"/>
      <c r="Q2" s="6"/>
      <c r="R2" s="6"/>
      <c r="S2" s="6"/>
      <c r="T2" s="6"/>
      <c r="U2" s="6"/>
      <c r="V2" s="6"/>
      <c r="W2" s="6"/>
      <c r="X2" s="6"/>
      <c r="Y2" s="6"/>
      <c r="Z2" s="6"/>
      <c r="AA2" s="6"/>
      <c r="AB2" s="6"/>
      <c r="AC2" s="6"/>
      <c r="AD2" s="9" t="s">
        <v>51</v>
      </c>
    </row>
    <row r="3" spans="1:30" ht="18.75" customHeight="1">
      <c r="A3" s="76" t="s">
        <v>52</v>
      </c>
      <c r="B3" s="77"/>
      <c r="C3" s="78" t="s">
        <v>53</v>
      </c>
      <c r="D3" s="79"/>
      <c r="E3" s="80"/>
      <c r="F3" s="81" t="s">
        <v>5</v>
      </c>
      <c r="G3" s="82"/>
      <c r="H3" s="83"/>
      <c r="I3" s="81" t="s">
        <v>6</v>
      </c>
      <c r="J3" s="82"/>
      <c r="K3" s="82"/>
      <c r="L3" s="84"/>
      <c r="M3" s="84"/>
      <c r="N3" s="84"/>
      <c r="O3" s="85"/>
      <c r="P3" s="86"/>
      <c r="Q3" s="86"/>
      <c r="R3" s="86"/>
      <c r="S3" s="86"/>
      <c r="T3" s="85"/>
      <c r="U3" s="85"/>
      <c r="V3" s="85"/>
      <c r="W3" s="85"/>
      <c r="X3" s="86"/>
      <c r="Y3" s="85"/>
      <c r="Z3" s="85"/>
      <c r="AA3" s="86"/>
      <c r="AB3" s="85"/>
      <c r="AC3" s="85"/>
      <c r="AD3" s="87" t="s">
        <v>54</v>
      </c>
    </row>
    <row r="4" spans="1:30" ht="18.75" customHeight="1">
      <c r="A4" s="88"/>
      <c r="B4" s="89"/>
      <c r="C4" s="90"/>
      <c r="D4" s="91"/>
      <c r="E4" s="92"/>
      <c r="F4" s="93"/>
      <c r="G4" s="94"/>
      <c r="H4" s="95"/>
      <c r="I4" s="93"/>
      <c r="J4" s="94"/>
      <c r="K4" s="94"/>
      <c r="L4" s="96" t="s">
        <v>55</v>
      </c>
      <c r="M4" s="97"/>
      <c r="N4" s="98"/>
      <c r="O4" s="96" t="s">
        <v>56</v>
      </c>
      <c r="P4" s="97"/>
      <c r="Q4" s="98"/>
      <c r="R4" s="96" t="s">
        <v>57</v>
      </c>
      <c r="S4" s="97"/>
      <c r="T4" s="98"/>
      <c r="U4" s="96" t="s">
        <v>58</v>
      </c>
      <c r="V4" s="97"/>
      <c r="W4" s="98"/>
      <c r="X4" s="96" t="s">
        <v>59</v>
      </c>
      <c r="Y4" s="97"/>
      <c r="Z4" s="98"/>
      <c r="AA4" s="96" t="s">
        <v>60</v>
      </c>
      <c r="AB4" s="97"/>
      <c r="AC4" s="98"/>
      <c r="AD4" s="99"/>
    </row>
    <row r="5" spans="1:30" s="60" customFormat="1" ht="18.75" customHeight="1">
      <c r="A5" s="100"/>
      <c r="B5" s="101"/>
      <c r="C5" s="102" t="s">
        <v>61</v>
      </c>
      <c r="D5" s="102" t="s">
        <v>62</v>
      </c>
      <c r="E5" s="102" t="s">
        <v>63</v>
      </c>
      <c r="F5" s="102" t="s">
        <v>61</v>
      </c>
      <c r="G5" s="102" t="s">
        <v>62</v>
      </c>
      <c r="H5" s="102" t="s">
        <v>63</v>
      </c>
      <c r="I5" s="102" t="s">
        <v>61</v>
      </c>
      <c r="J5" s="102" t="s">
        <v>62</v>
      </c>
      <c r="K5" s="102" t="s">
        <v>63</v>
      </c>
      <c r="L5" s="102" t="s">
        <v>61</v>
      </c>
      <c r="M5" s="102" t="s">
        <v>62</v>
      </c>
      <c r="N5" s="103" t="s">
        <v>63</v>
      </c>
      <c r="O5" s="104" t="s">
        <v>61</v>
      </c>
      <c r="P5" s="104" t="s">
        <v>62</v>
      </c>
      <c r="Q5" s="105" t="s">
        <v>63</v>
      </c>
      <c r="R5" s="102" t="s">
        <v>61</v>
      </c>
      <c r="S5" s="102" t="s">
        <v>62</v>
      </c>
      <c r="T5" s="102" t="s">
        <v>63</v>
      </c>
      <c r="U5" s="102" t="s">
        <v>61</v>
      </c>
      <c r="V5" s="102" t="s">
        <v>62</v>
      </c>
      <c r="W5" s="102" t="s">
        <v>63</v>
      </c>
      <c r="X5" s="104" t="s">
        <v>61</v>
      </c>
      <c r="Y5" s="104" t="s">
        <v>62</v>
      </c>
      <c r="Z5" s="106" t="s">
        <v>63</v>
      </c>
      <c r="AA5" s="107" t="s">
        <v>61</v>
      </c>
      <c r="AB5" s="104" t="s">
        <v>62</v>
      </c>
      <c r="AC5" s="104" t="s">
        <v>63</v>
      </c>
      <c r="AD5" s="108"/>
    </row>
    <row r="6" spans="1:30" s="60" customFormat="1" ht="7.5" customHeight="1">
      <c r="A6" s="109"/>
      <c r="B6" s="109"/>
      <c r="C6" s="110"/>
      <c r="D6" s="111"/>
      <c r="E6" s="111"/>
      <c r="F6" s="111"/>
      <c r="G6" s="111"/>
      <c r="H6" s="111"/>
      <c r="I6" s="111"/>
      <c r="J6" s="111"/>
      <c r="K6" s="111"/>
      <c r="L6" s="111"/>
      <c r="M6" s="111"/>
      <c r="N6" s="111"/>
      <c r="O6" s="112"/>
      <c r="P6" s="112"/>
      <c r="Q6" s="112"/>
      <c r="R6" s="111"/>
      <c r="S6" s="111"/>
      <c r="T6" s="111"/>
      <c r="U6" s="111"/>
      <c r="V6" s="111"/>
      <c r="W6" s="111"/>
      <c r="X6" s="112"/>
      <c r="Y6" s="112"/>
      <c r="Z6" s="112"/>
      <c r="AA6" s="112"/>
      <c r="AB6" s="112"/>
      <c r="AC6" s="112"/>
      <c r="AD6" s="113"/>
    </row>
    <row r="7" spans="1:30" ht="18" customHeight="1">
      <c r="A7" s="114" t="s">
        <v>64</v>
      </c>
      <c r="B7" s="115"/>
      <c r="C7" s="116">
        <v>304464</v>
      </c>
      <c r="D7" s="117">
        <v>371947</v>
      </c>
      <c r="E7" s="117">
        <v>221746</v>
      </c>
      <c r="F7" s="117">
        <v>354898</v>
      </c>
      <c r="G7" s="117">
        <v>380418</v>
      </c>
      <c r="H7" s="117">
        <v>226992</v>
      </c>
      <c r="I7" s="117">
        <v>340182</v>
      </c>
      <c r="J7" s="117">
        <v>395541</v>
      </c>
      <c r="K7" s="117">
        <v>207856</v>
      </c>
      <c r="L7" s="117">
        <v>273586</v>
      </c>
      <c r="M7" s="117">
        <v>368408</v>
      </c>
      <c r="N7" s="117">
        <v>169111</v>
      </c>
      <c r="O7" s="117">
        <v>206579</v>
      </c>
      <c r="P7" s="117">
        <v>340090</v>
      </c>
      <c r="Q7" s="117">
        <v>164670</v>
      </c>
      <c r="R7" s="117">
        <v>313648</v>
      </c>
      <c r="S7" s="117">
        <v>336340</v>
      </c>
      <c r="T7" s="117">
        <v>192206</v>
      </c>
      <c r="U7" s="117">
        <v>266189</v>
      </c>
      <c r="V7" s="117">
        <v>298744</v>
      </c>
      <c r="W7" s="117">
        <v>197364</v>
      </c>
      <c r="X7" s="117">
        <v>405790</v>
      </c>
      <c r="Y7" s="117">
        <v>455374</v>
      </c>
      <c r="Z7" s="117">
        <v>234041</v>
      </c>
      <c r="AA7" s="117">
        <v>281799</v>
      </c>
      <c r="AB7" s="117">
        <v>297401</v>
      </c>
      <c r="AC7" s="117">
        <v>229648</v>
      </c>
      <c r="AD7" s="118" t="s">
        <v>65</v>
      </c>
    </row>
    <row r="8" spans="1:30" ht="18" customHeight="1">
      <c r="A8" s="119" t="s">
        <v>66</v>
      </c>
      <c r="B8" s="120"/>
      <c r="C8" s="116">
        <v>308796</v>
      </c>
      <c r="D8" s="117">
        <v>376914</v>
      </c>
      <c r="E8" s="117">
        <v>225134</v>
      </c>
      <c r="F8" s="117">
        <v>373997</v>
      </c>
      <c r="G8" s="117">
        <v>398802</v>
      </c>
      <c r="H8" s="117">
        <v>244071</v>
      </c>
      <c r="I8" s="117">
        <v>345642</v>
      </c>
      <c r="J8" s="117">
        <v>401491</v>
      </c>
      <c r="K8" s="117">
        <v>207982</v>
      </c>
      <c r="L8" s="117">
        <v>278827</v>
      </c>
      <c r="M8" s="117">
        <v>368370</v>
      </c>
      <c r="N8" s="117">
        <v>174831</v>
      </c>
      <c r="O8" s="117">
        <v>206931</v>
      </c>
      <c r="P8" s="117">
        <v>344351</v>
      </c>
      <c r="Q8" s="117">
        <v>161085</v>
      </c>
      <c r="R8" s="117" t="s">
        <v>25</v>
      </c>
      <c r="S8" s="117" t="s">
        <v>25</v>
      </c>
      <c r="T8" s="117" t="s">
        <v>25</v>
      </c>
      <c r="U8" s="117" t="s">
        <v>25</v>
      </c>
      <c r="V8" s="117" t="s">
        <v>25</v>
      </c>
      <c r="W8" s="117" t="s">
        <v>25</v>
      </c>
      <c r="X8" s="117">
        <v>395191</v>
      </c>
      <c r="Y8" s="117">
        <v>438897</v>
      </c>
      <c r="Z8" s="117">
        <v>236547</v>
      </c>
      <c r="AA8" s="117" t="s">
        <v>25</v>
      </c>
      <c r="AB8" s="117" t="s">
        <v>25</v>
      </c>
      <c r="AC8" s="117" t="s">
        <v>25</v>
      </c>
      <c r="AD8" s="118" t="s">
        <v>67</v>
      </c>
    </row>
    <row r="9" spans="1:30" ht="18" customHeight="1">
      <c r="A9" s="119" t="s">
        <v>68</v>
      </c>
      <c r="B9" s="120"/>
      <c r="C9" s="116">
        <v>317551</v>
      </c>
      <c r="D9" s="117">
        <v>388813</v>
      </c>
      <c r="E9" s="117">
        <v>230164</v>
      </c>
      <c r="F9" s="117">
        <v>405347</v>
      </c>
      <c r="G9" s="117">
        <v>445024</v>
      </c>
      <c r="H9" s="117">
        <v>214640</v>
      </c>
      <c r="I9" s="117">
        <v>328726</v>
      </c>
      <c r="J9" s="117">
        <v>391035</v>
      </c>
      <c r="K9" s="117">
        <v>197054</v>
      </c>
      <c r="L9" s="117">
        <v>235298</v>
      </c>
      <c r="M9" s="117">
        <v>306540</v>
      </c>
      <c r="N9" s="117">
        <v>162754</v>
      </c>
      <c r="O9" s="117">
        <v>182244</v>
      </c>
      <c r="P9" s="117">
        <v>268156</v>
      </c>
      <c r="Q9" s="117">
        <v>164542</v>
      </c>
      <c r="R9" s="117">
        <v>308007</v>
      </c>
      <c r="S9" s="117">
        <v>348890</v>
      </c>
      <c r="T9" s="117">
        <v>205027</v>
      </c>
      <c r="U9" s="117">
        <v>331893</v>
      </c>
      <c r="V9" s="117">
        <v>388355</v>
      </c>
      <c r="W9" s="117">
        <v>191936</v>
      </c>
      <c r="X9" s="117">
        <v>413337</v>
      </c>
      <c r="Y9" s="117">
        <v>456881</v>
      </c>
      <c r="Z9" s="117">
        <v>239846</v>
      </c>
      <c r="AA9" s="117">
        <v>249029</v>
      </c>
      <c r="AB9" s="117">
        <v>282004</v>
      </c>
      <c r="AC9" s="117">
        <v>132927</v>
      </c>
      <c r="AD9" s="118" t="s">
        <v>69</v>
      </c>
    </row>
    <row r="10" spans="1:30" s="48" customFormat="1" ht="18" customHeight="1">
      <c r="A10" s="119" t="s">
        <v>70</v>
      </c>
      <c r="B10" s="120"/>
      <c r="C10" s="116">
        <v>298835</v>
      </c>
      <c r="D10" s="117">
        <v>368976</v>
      </c>
      <c r="E10" s="117">
        <v>218152</v>
      </c>
      <c r="F10" s="117">
        <v>379691</v>
      </c>
      <c r="G10" s="117">
        <v>396006</v>
      </c>
      <c r="H10" s="117">
        <v>231149</v>
      </c>
      <c r="I10" s="117">
        <v>321383</v>
      </c>
      <c r="J10" s="117">
        <v>388768</v>
      </c>
      <c r="K10" s="117">
        <v>191886</v>
      </c>
      <c r="L10" s="117">
        <v>215530</v>
      </c>
      <c r="M10" s="117">
        <v>285843</v>
      </c>
      <c r="N10" s="117">
        <v>159601</v>
      </c>
      <c r="O10" s="117">
        <v>192990</v>
      </c>
      <c r="P10" s="117">
        <v>254341</v>
      </c>
      <c r="Q10" s="117">
        <v>173660</v>
      </c>
      <c r="R10" s="117" t="s">
        <v>25</v>
      </c>
      <c r="S10" s="117" t="s">
        <v>25</v>
      </c>
      <c r="T10" s="117" t="s">
        <v>25</v>
      </c>
      <c r="U10" s="117">
        <v>322964</v>
      </c>
      <c r="V10" s="117">
        <v>376834</v>
      </c>
      <c r="W10" s="117">
        <v>194627</v>
      </c>
      <c r="X10" s="117" t="s">
        <v>25</v>
      </c>
      <c r="Y10" s="117" t="s">
        <v>25</v>
      </c>
      <c r="Z10" s="117" t="s">
        <v>25</v>
      </c>
      <c r="AA10" s="117" t="s">
        <v>25</v>
      </c>
      <c r="AB10" s="117" t="s">
        <v>25</v>
      </c>
      <c r="AC10" s="117" t="s">
        <v>25</v>
      </c>
      <c r="AD10" s="118" t="s">
        <v>71</v>
      </c>
    </row>
    <row r="11" spans="1:30" s="40" customFormat="1" ht="18" customHeight="1">
      <c r="A11" s="121" t="s">
        <v>72</v>
      </c>
      <c r="B11" s="122"/>
      <c r="C11" s="123">
        <v>290118</v>
      </c>
      <c r="D11" s="124">
        <v>353674</v>
      </c>
      <c r="E11" s="124">
        <v>216142</v>
      </c>
      <c r="F11" s="124">
        <v>394503</v>
      </c>
      <c r="G11" s="124">
        <v>409847</v>
      </c>
      <c r="H11" s="124">
        <v>239944</v>
      </c>
      <c r="I11" s="124">
        <v>320363</v>
      </c>
      <c r="J11" s="124">
        <v>383554</v>
      </c>
      <c r="K11" s="124">
        <v>200857</v>
      </c>
      <c r="L11" s="124">
        <v>215639</v>
      </c>
      <c r="M11" s="124">
        <v>274981</v>
      </c>
      <c r="N11" s="124">
        <v>169867</v>
      </c>
      <c r="O11" s="124" t="s">
        <v>25</v>
      </c>
      <c r="P11" s="124" t="s">
        <v>25</v>
      </c>
      <c r="Q11" s="124" t="s">
        <v>25</v>
      </c>
      <c r="R11" s="124" t="s">
        <v>25</v>
      </c>
      <c r="S11" s="124" t="s">
        <v>25</v>
      </c>
      <c r="T11" s="124" t="s">
        <v>25</v>
      </c>
      <c r="U11" s="124">
        <v>315289</v>
      </c>
      <c r="V11" s="124">
        <v>360196</v>
      </c>
      <c r="W11" s="124">
        <v>190436</v>
      </c>
      <c r="X11" s="124" t="s">
        <v>25</v>
      </c>
      <c r="Y11" s="124" t="s">
        <v>25</v>
      </c>
      <c r="Z11" s="124" t="s">
        <v>25</v>
      </c>
      <c r="AA11" s="124" t="s">
        <v>25</v>
      </c>
      <c r="AB11" s="124" t="s">
        <v>25</v>
      </c>
      <c r="AC11" s="124" t="s">
        <v>25</v>
      </c>
      <c r="AD11" s="125" t="s">
        <v>73</v>
      </c>
    </row>
    <row r="12" spans="1:30" ht="7.5" customHeight="1">
      <c r="A12" s="48"/>
      <c r="B12" s="126"/>
      <c r="C12" s="127"/>
      <c r="D12" s="128"/>
      <c r="E12" s="128"/>
      <c r="F12" s="128"/>
      <c r="G12" s="128"/>
      <c r="H12" s="128"/>
      <c r="I12" s="128"/>
      <c r="J12" s="128"/>
      <c r="K12" s="128"/>
      <c r="L12" s="128"/>
      <c r="M12" s="128"/>
      <c r="N12" s="128"/>
      <c r="O12" s="129"/>
      <c r="P12" s="129"/>
      <c r="Q12" s="129"/>
      <c r="R12" s="117"/>
      <c r="S12" s="117"/>
      <c r="T12" s="117"/>
      <c r="U12" s="117"/>
      <c r="V12" s="117"/>
      <c r="W12" s="117"/>
      <c r="X12" s="130"/>
      <c r="Y12" s="130"/>
      <c r="Z12" s="130"/>
      <c r="AA12" s="117"/>
      <c r="AB12" s="117"/>
      <c r="AC12" s="117"/>
      <c r="AD12" s="131"/>
    </row>
    <row r="13" spans="1:30" ht="18" customHeight="1">
      <c r="A13" s="54" t="s">
        <v>74</v>
      </c>
      <c r="B13" s="132" t="s">
        <v>75</v>
      </c>
      <c r="C13" s="133">
        <v>251901</v>
      </c>
      <c r="D13" s="130">
        <v>309040</v>
      </c>
      <c r="E13" s="130">
        <v>187495</v>
      </c>
      <c r="F13" s="130">
        <v>304480</v>
      </c>
      <c r="G13" s="130">
        <v>315182</v>
      </c>
      <c r="H13" s="130">
        <v>189606</v>
      </c>
      <c r="I13" s="130">
        <v>289042</v>
      </c>
      <c r="J13" s="130">
        <v>351339</v>
      </c>
      <c r="K13" s="130">
        <v>181584</v>
      </c>
      <c r="L13" s="130">
        <v>192947</v>
      </c>
      <c r="M13" s="130">
        <v>245611</v>
      </c>
      <c r="N13" s="130">
        <v>154521</v>
      </c>
      <c r="O13" s="117" t="s">
        <v>25</v>
      </c>
      <c r="P13" s="117" t="s">
        <v>25</v>
      </c>
      <c r="Q13" s="117" t="s">
        <v>25</v>
      </c>
      <c r="R13" s="117" t="s">
        <v>76</v>
      </c>
      <c r="S13" s="117" t="s">
        <v>76</v>
      </c>
      <c r="T13" s="117" t="s">
        <v>76</v>
      </c>
      <c r="U13" s="117">
        <v>263376</v>
      </c>
      <c r="V13" s="117">
        <v>300379</v>
      </c>
      <c r="W13" s="117">
        <v>163052</v>
      </c>
      <c r="X13" s="117" t="s">
        <v>25</v>
      </c>
      <c r="Y13" s="117" t="s">
        <v>25</v>
      </c>
      <c r="Z13" s="117" t="s">
        <v>25</v>
      </c>
      <c r="AA13" s="117" t="s">
        <v>25</v>
      </c>
      <c r="AB13" s="117" t="s">
        <v>25</v>
      </c>
      <c r="AC13" s="117" t="s">
        <v>25</v>
      </c>
      <c r="AD13" s="131" t="s">
        <v>77</v>
      </c>
    </row>
    <row r="14" spans="1:30" ht="18" customHeight="1">
      <c r="A14" s="134"/>
      <c r="B14" s="135" t="s">
        <v>78</v>
      </c>
      <c r="C14" s="133">
        <v>241204</v>
      </c>
      <c r="D14" s="130">
        <v>291283</v>
      </c>
      <c r="E14" s="130">
        <v>185177</v>
      </c>
      <c r="F14" s="130">
        <v>300440</v>
      </c>
      <c r="G14" s="130">
        <v>310789</v>
      </c>
      <c r="H14" s="130">
        <v>189261</v>
      </c>
      <c r="I14" s="130">
        <v>256869</v>
      </c>
      <c r="J14" s="130">
        <v>307015</v>
      </c>
      <c r="K14" s="130">
        <v>172251</v>
      </c>
      <c r="L14" s="130">
        <v>187880</v>
      </c>
      <c r="M14" s="130">
        <v>244731</v>
      </c>
      <c r="N14" s="130">
        <v>148958</v>
      </c>
      <c r="O14" s="117" t="s">
        <v>25</v>
      </c>
      <c r="P14" s="117" t="s">
        <v>25</v>
      </c>
      <c r="Q14" s="117" t="s">
        <v>25</v>
      </c>
      <c r="R14" s="117" t="s">
        <v>76</v>
      </c>
      <c r="S14" s="117" t="s">
        <v>76</v>
      </c>
      <c r="T14" s="117" t="s">
        <v>76</v>
      </c>
      <c r="U14" s="117">
        <v>269683</v>
      </c>
      <c r="V14" s="117">
        <v>307069</v>
      </c>
      <c r="W14" s="117">
        <v>170555</v>
      </c>
      <c r="X14" s="117" t="s">
        <v>25</v>
      </c>
      <c r="Y14" s="117" t="s">
        <v>25</v>
      </c>
      <c r="Z14" s="117" t="s">
        <v>25</v>
      </c>
      <c r="AA14" s="117" t="s">
        <v>25</v>
      </c>
      <c r="AB14" s="117" t="s">
        <v>25</v>
      </c>
      <c r="AC14" s="117" t="s">
        <v>25</v>
      </c>
      <c r="AD14" s="136" t="s">
        <v>79</v>
      </c>
    </row>
    <row r="15" spans="1:30" ht="18" customHeight="1">
      <c r="A15" s="137"/>
      <c r="B15" s="135" t="s">
        <v>80</v>
      </c>
      <c r="C15" s="133">
        <v>252360</v>
      </c>
      <c r="D15" s="130">
        <v>303276</v>
      </c>
      <c r="E15" s="130">
        <v>194185</v>
      </c>
      <c r="F15" s="130">
        <v>442976</v>
      </c>
      <c r="G15" s="130">
        <v>458721</v>
      </c>
      <c r="H15" s="130">
        <v>252408</v>
      </c>
      <c r="I15" s="130">
        <v>261149</v>
      </c>
      <c r="J15" s="130">
        <v>307457</v>
      </c>
      <c r="K15" s="130">
        <v>178309</v>
      </c>
      <c r="L15" s="130">
        <v>193527</v>
      </c>
      <c r="M15" s="130">
        <v>241360</v>
      </c>
      <c r="N15" s="130">
        <v>157751</v>
      </c>
      <c r="O15" s="117" t="s">
        <v>25</v>
      </c>
      <c r="P15" s="117" t="s">
        <v>25</v>
      </c>
      <c r="Q15" s="117" t="s">
        <v>25</v>
      </c>
      <c r="R15" s="117" t="s">
        <v>76</v>
      </c>
      <c r="S15" s="117" t="s">
        <v>76</v>
      </c>
      <c r="T15" s="117" t="s">
        <v>76</v>
      </c>
      <c r="U15" s="117">
        <v>268659</v>
      </c>
      <c r="V15" s="117">
        <v>306621</v>
      </c>
      <c r="W15" s="117">
        <v>168329</v>
      </c>
      <c r="X15" s="117" t="s">
        <v>25</v>
      </c>
      <c r="Y15" s="117" t="s">
        <v>25</v>
      </c>
      <c r="Z15" s="117" t="s">
        <v>25</v>
      </c>
      <c r="AA15" s="117" t="s">
        <v>25</v>
      </c>
      <c r="AB15" s="117" t="s">
        <v>25</v>
      </c>
      <c r="AC15" s="117" t="s">
        <v>25</v>
      </c>
      <c r="AD15" s="136" t="s">
        <v>81</v>
      </c>
    </row>
    <row r="16" spans="1:30" ht="18" customHeight="1">
      <c r="A16" s="137"/>
      <c r="B16" s="135" t="s">
        <v>82</v>
      </c>
      <c r="C16" s="133">
        <v>250684</v>
      </c>
      <c r="D16" s="130">
        <v>301721</v>
      </c>
      <c r="E16" s="130">
        <v>190138</v>
      </c>
      <c r="F16" s="130">
        <v>301081</v>
      </c>
      <c r="G16" s="130">
        <v>311233</v>
      </c>
      <c r="H16" s="130">
        <v>194468</v>
      </c>
      <c r="I16" s="130">
        <v>269591</v>
      </c>
      <c r="J16" s="130">
        <v>314249</v>
      </c>
      <c r="K16" s="130">
        <v>182419</v>
      </c>
      <c r="L16" s="130">
        <v>184961</v>
      </c>
      <c r="M16" s="130">
        <v>236788</v>
      </c>
      <c r="N16" s="130">
        <v>146105</v>
      </c>
      <c r="O16" s="117" t="s">
        <v>25</v>
      </c>
      <c r="P16" s="117" t="s">
        <v>25</v>
      </c>
      <c r="Q16" s="117" t="s">
        <v>25</v>
      </c>
      <c r="R16" s="117" t="s">
        <v>76</v>
      </c>
      <c r="S16" s="117" t="s">
        <v>76</v>
      </c>
      <c r="T16" s="117" t="s">
        <v>76</v>
      </c>
      <c r="U16" s="117">
        <v>275544</v>
      </c>
      <c r="V16" s="117">
        <v>310343</v>
      </c>
      <c r="W16" s="117">
        <v>181877</v>
      </c>
      <c r="X16" s="117" t="s">
        <v>25</v>
      </c>
      <c r="Y16" s="117" t="s">
        <v>25</v>
      </c>
      <c r="Z16" s="117" t="s">
        <v>25</v>
      </c>
      <c r="AA16" s="117" t="s">
        <v>25</v>
      </c>
      <c r="AB16" s="117" t="s">
        <v>25</v>
      </c>
      <c r="AC16" s="117" t="s">
        <v>25</v>
      </c>
      <c r="AD16" s="136" t="s">
        <v>83</v>
      </c>
    </row>
    <row r="17" spans="1:30" ht="18" customHeight="1">
      <c r="A17" s="138"/>
      <c r="B17" s="135" t="s">
        <v>84</v>
      </c>
      <c r="C17" s="133">
        <v>243210</v>
      </c>
      <c r="D17" s="130">
        <v>290121</v>
      </c>
      <c r="E17" s="130">
        <v>187847</v>
      </c>
      <c r="F17" s="130">
        <v>316982</v>
      </c>
      <c r="G17" s="130">
        <v>328966</v>
      </c>
      <c r="H17" s="130">
        <v>193881</v>
      </c>
      <c r="I17" s="130">
        <v>272538</v>
      </c>
      <c r="J17" s="130">
        <v>317714</v>
      </c>
      <c r="K17" s="130">
        <v>185269</v>
      </c>
      <c r="L17" s="130">
        <v>220948</v>
      </c>
      <c r="M17" s="130">
        <v>276561</v>
      </c>
      <c r="N17" s="130">
        <v>177136</v>
      </c>
      <c r="O17" s="117" t="s">
        <v>25</v>
      </c>
      <c r="P17" s="117" t="s">
        <v>25</v>
      </c>
      <c r="Q17" s="117" t="s">
        <v>25</v>
      </c>
      <c r="R17" s="117" t="s">
        <v>76</v>
      </c>
      <c r="S17" s="117" t="s">
        <v>76</v>
      </c>
      <c r="T17" s="117" t="s">
        <v>76</v>
      </c>
      <c r="U17" s="117">
        <v>274387</v>
      </c>
      <c r="V17" s="117">
        <v>316162</v>
      </c>
      <c r="W17" s="117">
        <v>162814</v>
      </c>
      <c r="X17" s="117" t="s">
        <v>25</v>
      </c>
      <c r="Y17" s="117" t="s">
        <v>25</v>
      </c>
      <c r="Z17" s="117" t="s">
        <v>25</v>
      </c>
      <c r="AA17" s="117" t="s">
        <v>25</v>
      </c>
      <c r="AB17" s="117" t="s">
        <v>25</v>
      </c>
      <c r="AC17" s="117" t="s">
        <v>25</v>
      </c>
      <c r="AD17" s="136" t="s">
        <v>85</v>
      </c>
    </row>
    <row r="18" spans="1:30" ht="18" customHeight="1">
      <c r="A18" s="137"/>
      <c r="B18" s="135" t="s">
        <v>86</v>
      </c>
      <c r="C18" s="133">
        <v>417383</v>
      </c>
      <c r="D18" s="130">
        <v>519987</v>
      </c>
      <c r="E18" s="130">
        <v>298020</v>
      </c>
      <c r="F18" s="130">
        <v>748363</v>
      </c>
      <c r="G18" s="130">
        <v>786708</v>
      </c>
      <c r="H18" s="130">
        <v>353885</v>
      </c>
      <c r="I18" s="130">
        <v>404710</v>
      </c>
      <c r="J18" s="130">
        <v>502792</v>
      </c>
      <c r="K18" s="130">
        <v>216521</v>
      </c>
      <c r="L18" s="130">
        <v>230132</v>
      </c>
      <c r="M18" s="130">
        <v>296040</v>
      </c>
      <c r="N18" s="130">
        <v>177986</v>
      </c>
      <c r="O18" s="117" t="s">
        <v>25</v>
      </c>
      <c r="P18" s="117" t="s">
        <v>25</v>
      </c>
      <c r="Q18" s="117" t="s">
        <v>25</v>
      </c>
      <c r="R18" s="117" t="s">
        <v>76</v>
      </c>
      <c r="S18" s="117" t="s">
        <v>76</v>
      </c>
      <c r="T18" s="117" t="s">
        <v>76</v>
      </c>
      <c r="U18" s="117">
        <v>490926</v>
      </c>
      <c r="V18" s="117">
        <v>581625</v>
      </c>
      <c r="W18" s="117">
        <v>251282</v>
      </c>
      <c r="X18" s="117" t="s">
        <v>25</v>
      </c>
      <c r="Y18" s="117" t="s">
        <v>25</v>
      </c>
      <c r="Z18" s="117" t="s">
        <v>25</v>
      </c>
      <c r="AA18" s="117" t="s">
        <v>25</v>
      </c>
      <c r="AB18" s="117" t="s">
        <v>25</v>
      </c>
      <c r="AC18" s="117" t="s">
        <v>25</v>
      </c>
      <c r="AD18" s="136" t="s">
        <v>87</v>
      </c>
    </row>
    <row r="19" spans="1:30" ht="18" customHeight="1">
      <c r="A19" s="137"/>
      <c r="B19" s="135" t="s">
        <v>88</v>
      </c>
      <c r="C19" s="133">
        <v>321749</v>
      </c>
      <c r="D19" s="130">
        <v>400996</v>
      </c>
      <c r="E19" s="130">
        <v>230425</v>
      </c>
      <c r="F19" s="130">
        <v>495400</v>
      </c>
      <c r="G19" s="130">
        <v>517438</v>
      </c>
      <c r="H19" s="130">
        <v>286746</v>
      </c>
      <c r="I19" s="130">
        <v>422105</v>
      </c>
      <c r="J19" s="130">
        <v>515936</v>
      </c>
      <c r="K19" s="130">
        <v>245022</v>
      </c>
      <c r="L19" s="130">
        <v>231510</v>
      </c>
      <c r="M19" s="130">
        <v>301144</v>
      </c>
      <c r="N19" s="130">
        <v>179405</v>
      </c>
      <c r="O19" s="117" t="s">
        <v>25</v>
      </c>
      <c r="P19" s="117" t="s">
        <v>25</v>
      </c>
      <c r="Q19" s="117" t="s">
        <v>25</v>
      </c>
      <c r="R19" s="117" t="s">
        <v>76</v>
      </c>
      <c r="S19" s="117" t="s">
        <v>76</v>
      </c>
      <c r="T19" s="117" t="s">
        <v>76</v>
      </c>
      <c r="U19" s="117">
        <v>411200</v>
      </c>
      <c r="V19" s="117">
        <v>472184</v>
      </c>
      <c r="W19" s="117">
        <v>250901</v>
      </c>
      <c r="X19" s="117" t="s">
        <v>25</v>
      </c>
      <c r="Y19" s="117" t="s">
        <v>25</v>
      </c>
      <c r="Z19" s="117" t="s">
        <v>25</v>
      </c>
      <c r="AA19" s="117" t="s">
        <v>25</v>
      </c>
      <c r="AB19" s="117" t="s">
        <v>25</v>
      </c>
      <c r="AC19" s="117" t="s">
        <v>25</v>
      </c>
      <c r="AD19" s="136" t="s">
        <v>89</v>
      </c>
    </row>
    <row r="20" spans="1:30" ht="18" customHeight="1">
      <c r="A20" s="137"/>
      <c r="B20" s="135" t="s">
        <v>90</v>
      </c>
      <c r="C20" s="133">
        <v>256515</v>
      </c>
      <c r="D20" s="130">
        <v>309588</v>
      </c>
      <c r="E20" s="130">
        <v>194801</v>
      </c>
      <c r="F20" s="130">
        <v>399656</v>
      </c>
      <c r="G20" s="130">
        <v>414351</v>
      </c>
      <c r="H20" s="130">
        <v>259165</v>
      </c>
      <c r="I20" s="130">
        <v>272672</v>
      </c>
      <c r="J20" s="130">
        <v>318309</v>
      </c>
      <c r="K20" s="130">
        <v>185225</v>
      </c>
      <c r="L20" s="130">
        <v>204129</v>
      </c>
      <c r="M20" s="130">
        <v>254951</v>
      </c>
      <c r="N20" s="130">
        <v>164652</v>
      </c>
      <c r="O20" s="117" t="s">
        <v>25</v>
      </c>
      <c r="P20" s="117" t="s">
        <v>25</v>
      </c>
      <c r="Q20" s="117" t="s">
        <v>25</v>
      </c>
      <c r="R20" s="117" t="s">
        <v>76</v>
      </c>
      <c r="S20" s="117" t="s">
        <v>76</v>
      </c>
      <c r="T20" s="117" t="s">
        <v>76</v>
      </c>
      <c r="U20" s="117">
        <v>265884</v>
      </c>
      <c r="V20" s="117">
        <v>304301</v>
      </c>
      <c r="W20" s="117">
        <v>165158</v>
      </c>
      <c r="X20" s="117" t="s">
        <v>25</v>
      </c>
      <c r="Y20" s="117" t="s">
        <v>25</v>
      </c>
      <c r="Z20" s="117" t="s">
        <v>25</v>
      </c>
      <c r="AA20" s="117" t="s">
        <v>25</v>
      </c>
      <c r="AB20" s="117" t="s">
        <v>25</v>
      </c>
      <c r="AC20" s="117" t="s">
        <v>25</v>
      </c>
      <c r="AD20" s="136" t="s">
        <v>91</v>
      </c>
    </row>
    <row r="21" spans="1:30" ht="18" customHeight="1">
      <c r="A21" s="137"/>
      <c r="B21" s="135" t="s">
        <v>92</v>
      </c>
      <c r="C21" s="133">
        <v>247350</v>
      </c>
      <c r="D21" s="130">
        <v>298276</v>
      </c>
      <c r="E21" s="130">
        <v>188661</v>
      </c>
      <c r="F21" s="130">
        <v>277453</v>
      </c>
      <c r="G21" s="130">
        <v>287098</v>
      </c>
      <c r="H21" s="130">
        <v>184272</v>
      </c>
      <c r="I21" s="130">
        <v>268571</v>
      </c>
      <c r="J21" s="130">
        <v>315888</v>
      </c>
      <c r="K21" s="130">
        <v>177548</v>
      </c>
      <c r="L21" s="130">
        <v>194590</v>
      </c>
      <c r="M21" s="130">
        <v>242200</v>
      </c>
      <c r="N21" s="130">
        <v>156893</v>
      </c>
      <c r="O21" s="117" t="s">
        <v>25</v>
      </c>
      <c r="P21" s="117" t="s">
        <v>25</v>
      </c>
      <c r="Q21" s="117" t="s">
        <v>25</v>
      </c>
      <c r="R21" s="117" t="s">
        <v>76</v>
      </c>
      <c r="S21" s="117" t="s">
        <v>76</v>
      </c>
      <c r="T21" s="117" t="s">
        <v>76</v>
      </c>
      <c r="U21" s="117">
        <v>272733</v>
      </c>
      <c r="V21" s="117">
        <v>310530</v>
      </c>
      <c r="W21" s="117">
        <v>173880</v>
      </c>
      <c r="X21" s="117" t="s">
        <v>25</v>
      </c>
      <c r="Y21" s="117" t="s">
        <v>25</v>
      </c>
      <c r="Z21" s="117" t="s">
        <v>25</v>
      </c>
      <c r="AA21" s="117" t="s">
        <v>25</v>
      </c>
      <c r="AB21" s="117" t="s">
        <v>25</v>
      </c>
      <c r="AC21" s="139" t="s">
        <v>25</v>
      </c>
      <c r="AD21" s="136" t="s">
        <v>93</v>
      </c>
    </row>
    <row r="22" spans="1:30" ht="18" customHeight="1">
      <c r="A22" s="137"/>
      <c r="B22" s="135" t="s">
        <v>94</v>
      </c>
      <c r="C22" s="133">
        <v>249778</v>
      </c>
      <c r="D22" s="130">
        <v>300455</v>
      </c>
      <c r="E22" s="130">
        <v>188448</v>
      </c>
      <c r="F22" s="130">
        <v>279000</v>
      </c>
      <c r="G22" s="130">
        <v>288783</v>
      </c>
      <c r="H22" s="130">
        <v>185536</v>
      </c>
      <c r="I22" s="130">
        <v>267107</v>
      </c>
      <c r="J22" s="130">
        <v>310228</v>
      </c>
      <c r="K22" s="130">
        <v>180642</v>
      </c>
      <c r="L22" s="130">
        <v>194485</v>
      </c>
      <c r="M22" s="130">
        <v>238739</v>
      </c>
      <c r="N22" s="130">
        <v>157555</v>
      </c>
      <c r="O22" s="117" t="s">
        <v>25</v>
      </c>
      <c r="P22" s="117" t="s">
        <v>25</v>
      </c>
      <c r="Q22" s="117" t="s">
        <v>25</v>
      </c>
      <c r="R22" s="117" t="s">
        <v>25</v>
      </c>
      <c r="S22" s="117" t="s">
        <v>25</v>
      </c>
      <c r="T22" s="117" t="s">
        <v>25</v>
      </c>
      <c r="U22" s="117">
        <v>295682</v>
      </c>
      <c r="V22" s="117">
        <v>329723</v>
      </c>
      <c r="W22" s="117">
        <v>192053</v>
      </c>
      <c r="X22" s="117" t="s">
        <v>25</v>
      </c>
      <c r="Y22" s="117" t="s">
        <v>25</v>
      </c>
      <c r="Z22" s="117" t="s">
        <v>25</v>
      </c>
      <c r="AA22" s="117" t="s">
        <v>25</v>
      </c>
      <c r="AB22" s="117" t="s">
        <v>25</v>
      </c>
      <c r="AC22" s="139" t="s">
        <v>25</v>
      </c>
      <c r="AD22" s="140" t="s">
        <v>95</v>
      </c>
    </row>
    <row r="23" spans="1:30" ht="18" customHeight="1">
      <c r="A23" s="137"/>
      <c r="B23" s="135" t="s">
        <v>96</v>
      </c>
      <c r="C23" s="133">
        <v>270384</v>
      </c>
      <c r="D23" s="130">
        <v>330977</v>
      </c>
      <c r="E23" s="130">
        <v>196773</v>
      </c>
      <c r="F23" s="130">
        <v>459822</v>
      </c>
      <c r="G23" s="130">
        <v>478656</v>
      </c>
      <c r="H23" s="130">
        <v>282406</v>
      </c>
      <c r="I23" s="130">
        <v>332394</v>
      </c>
      <c r="J23" s="130">
        <v>378052</v>
      </c>
      <c r="K23" s="130">
        <v>240576</v>
      </c>
      <c r="L23" s="130">
        <v>296735</v>
      </c>
      <c r="M23" s="130">
        <v>381128</v>
      </c>
      <c r="N23" s="130">
        <v>229171</v>
      </c>
      <c r="O23" s="117" t="s">
        <v>25</v>
      </c>
      <c r="P23" s="117" t="s">
        <v>25</v>
      </c>
      <c r="Q23" s="117" t="s">
        <v>25</v>
      </c>
      <c r="R23" s="117" t="s">
        <v>76</v>
      </c>
      <c r="S23" s="117" t="s">
        <v>76</v>
      </c>
      <c r="T23" s="117" t="s">
        <v>76</v>
      </c>
      <c r="U23" s="117">
        <v>291991</v>
      </c>
      <c r="V23" s="117">
        <v>325904</v>
      </c>
      <c r="W23" s="117">
        <v>188895</v>
      </c>
      <c r="X23" s="117" t="s">
        <v>25</v>
      </c>
      <c r="Y23" s="117" t="s">
        <v>25</v>
      </c>
      <c r="Z23" s="117" t="s">
        <v>25</v>
      </c>
      <c r="AA23" s="117" t="s">
        <v>25</v>
      </c>
      <c r="AB23" s="117" t="s">
        <v>25</v>
      </c>
      <c r="AC23" s="139" t="s">
        <v>25</v>
      </c>
      <c r="AD23" s="140" t="s">
        <v>97</v>
      </c>
    </row>
    <row r="24" spans="1:30" s="142" customFormat="1" ht="18" customHeight="1">
      <c r="A24" s="141"/>
      <c r="B24" s="135" t="s">
        <v>98</v>
      </c>
      <c r="C24" s="133">
        <v>473886</v>
      </c>
      <c r="D24" s="130">
        <v>582546</v>
      </c>
      <c r="E24" s="130">
        <v>348091</v>
      </c>
      <c r="F24" s="130">
        <v>412434</v>
      </c>
      <c r="G24" s="130">
        <v>424861</v>
      </c>
      <c r="H24" s="130">
        <v>297948</v>
      </c>
      <c r="I24" s="130">
        <v>517953</v>
      </c>
      <c r="J24" s="130">
        <v>647371</v>
      </c>
      <c r="K24" s="130">
        <v>265338</v>
      </c>
      <c r="L24" s="130">
        <v>251847</v>
      </c>
      <c r="M24" s="130">
        <v>329742</v>
      </c>
      <c r="N24" s="130">
        <v>188189</v>
      </c>
      <c r="O24" s="117" t="s">
        <v>25</v>
      </c>
      <c r="P24" s="117" t="s">
        <v>25</v>
      </c>
      <c r="Q24" s="117" t="s">
        <v>25</v>
      </c>
      <c r="R24" s="117" t="s">
        <v>76</v>
      </c>
      <c r="S24" s="117" t="s">
        <v>76</v>
      </c>
      <c r="T24" s="117" t="s">
        <v>76</v>
      </c>
      <c r="U24" s="117" t="s">
        <v>25</v>
      </c>
      <c r="V24" s="117" t="s">
        <v>25</v>
      </c>
      <c r="W24" s="117" t="s">
        <v>25</v>
      </c>
      <c r="X24" s="117" t="s">
        <v>25</v>
      </c>
      <c r="Y24" s="117" t="s">
        <v>25</v>
      </c>
      <c r="Z24" s="117" t="s">
        <v>25</v>
      </c>
      <c r="AA24" s="117" t="s">
        <v>25</v>
      </c>
      <c r="AB24" s="117" t="s">
        <v>25</v>
      </c>
      <c r="AC24" s="139" t="s">
        <v>25</v>
      </c>
      <c r="AD24" s="140" t="s">
        <v>99</v>
      </c>
    </row>
    <row r="25" spans="1:30" ht="7.5" customHeight="1" thickBot="1">
      <c r="A25" s="143"/>
      <c r="B25" s="144"/>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6"/>
      <c r="AD25" s="147"/>
    </row>
    <row r="26" spans="1:30" s="48" customFormat="1" ht="18.75" customHeight="1" thickTop="1">
      <c r="A26" s="148" t="s">
        <v>52</v>
      </c>
      <c r="B26" s="149"/>
      <c r="C26" s="150"/>
      <c r="D26" s="151"/>
      <c r="E26" s="151"/>
      <c r="F26" s="151"/>
      <c r="G26" s="151"/>
      <c r="H26" s="151"/>
      <c r="I26" s="151"/>
      <c r="J26" s="151"/>
      <c r="K26" s="151"/>
      <c r="L26" s="152"/>
      <c r="M26" s="152"/>
      <c r="N26" s="152"/>
      <c r="O26" s="153"/>
      <c r="P26" s="153"/>
      <c r="Q26" s="154"/>
      <c r="R26" s="155" t="s">
        <v>100</v>
      </c>
      <c r="S26" s="156"/>
      <c r="T26" s="157"/>
      <c r="U26" s="158" t="s">
        <v>101</v>
      </c>
      <c r="V26" s="156"/>
      <c r="W26" s="157"/>
      <c r="X26" s="158" t="s">
        <v>102</v>
      </c>
      <c r="Y26" s="156"/>
      <c r="Z26" s="157"/>
      <c r="AA26" s="158" t="s">
        <v>103</v>
      </c>
      <c r="AB26" s="156"/>
      <c r="AC26" s="157"/>
      <c r="AD26" s="158" t="s">
        <v>54</v>
      </c>
    </row>
    <row r="27" spans="1:30" s="48" customFormat="1" ht="18.75" customHeight="1">
      <c r="A27" s="88"/>
      <c r="B27" s="89"/>
      <c r="C27" s="159" t="s">
        <v>104</v>
      </c>
      <c r="D27" s="160"/>
      <c r="E27" s="161"/>
      <c r="F27" s="96" t="s">
        <v>105</v>
      </c>
      <c r="G27" s="97"/>
      <c r="H27" s="98"/>
      <c r="I27" s="96" t="s">
        <v>106</v>
      </c>
      <c r="J27" s="97"/>
      <c r="K27" s="98"/>
      <c r="L27" s="96" t="s">
        <v>107</v>
      </c>
      <c r="M27" s="97"/>
      <c r="N27" s="98"/>
      <c r="O27" s="96" t="s">
        <v>108</v>
      </c>
      <c r="P27" s="97"/>
      <c r="Q27" s="98"/>
      <c r="R27" s="108"/>
      <c r="S27" s="26"/>
      <c r="T27" s="27"/>
      <c r="U27" s="108"/>
      <c r="V27" s="26"/>
      <c r="W27" s="27"/>
      <c r="X27" s="108"/>
      <c r="Y27" s="26"/>
      <c r="Z27" s="27"/>
      <c r="AA27" s="108"/>
      <c r="AB27" s="26"/>
      <c r="AC27" s="27"/>
      <c r="AD27" s="99"/>
    </row>
    <row r="28" spans="1:30" s="60" customFormat="1" ht="18.75" customHeight="1">
      <c r="A28" s="100"/>
      <c r="B28" s="101"/>
      <c r="C28" s="102" t="s">
        <v>61</v>
      </c>
      <c r="D28" s="102" t="s">
        <v>62</v>
      </c>
      <c r="E28" s="102" t="s">
        <v>63</v>
      </c>
      <c r="F28" s="102" t="s">
        <v>61</v>
      </c>
      <c r="G28" s="102" t="s">
        <v>62</v>
      </c>
      <c r="H28" s="103" t="s">
        <v>63</v>
      </c>
      <c r="I28" s="104" t="s">
        <v>61</v>
      </c>
      <c r="J28" s="104" t="s">
        <v>62</v>
      </c>
      <c r="K28" s="104" t="s">
        <v>63</v>
      </c>
      <c r="L28" s="104" t="s">
        <v>61</v>
      </c>
      <c r="M28" s="104" t="s">
        <v>62</v>
      </c>
      <c r="N28" s="105" t="s">
        <v>63</v>
      </c>
      <c r="O28" s="104" t="s">
        <v>61</v>
      </c>
      <c r="P28" s="104" t="s">
        <v>62</v>
      </c>
      <c r="Q28" s="106" t="s">
        <v>63</v>
      </c>
      <c r="R28" s="107" t="s">
        <v>61</v>
      </c>
      <c r="S28" s="104" t="s">
        <v>62</v>
      </c>
      <c r="T28" s="105" t="s">
        <v>63</v>
      </c>
      <c r="U28" s="104" t="s">
        <v>61</v>
      </c>
      <c r="V28" s="104" t="s">
        <v>62</v>
      </c>
      <c r="W28" s="104" t="s">
        <v>63</v>
      </c>
      <c r="X28" s="104" t="s">
        <v>61</v>
      </c>
      <c r="Y28" s="104" t="s">
        <v>62</v>
      </c>
      <c r="Z28" s="104" t="s">
        <v>63</v>
      </c>
      <c r="AA28" s="104" t="s">
        <v>61</v>
      </c>
      <c r="AB28" s="104" t="s">
        <v>62</v>
      </c>
      <c r="AC28" s="104" t="s">
        <v>63</v>
      </c>
      <c r="AD28" s="108"/>
    </row>
    <row r="29" spans="1:30" s="60" customFormat="1" ht="7.5" customHeight="1">
      <c r="A29" s="162"/>
      <c r="B29" s="162"/>
      <c r="C29" s="110"/>
      <c r="D29" s="111"/>
      <c r="E29" s="111"/>
      <c r="F29" s="111"/>
      <c r="G29" s="111"/>
      <c r="H29" s="111"/>
      <c r="I29" s="112"/>
      <c r="J29" s="112"/>
      <c r="K29" s="112"/>
      <c r="L29" s="112"/>
      <c r="M29" s="112"/>
      <c r="N29" s="112"/>
      <c r="O29" s="112"/>
      <c r="P29" s="112"/>
      <c r="Q29" s="112"/>
      <c r="R29" s="112"/>
      <c r="S29" s="112"/>
      <c r="T29" s="112"/>
      <c r="U29" s="112"/>
      <c r="V29" s="112"/>
      <c r="W29" s="112"/>
      <c r="X29" s="112"/>
      <c r="Y29" s="112"/>
      <c r="Z29" s="112"/>
      <c r="AA29" s="112"/>
      <c r="AB29" s="112"/>
      <c r="AC29" s="112"/>
      <c r="AD29" s="113"/>
    </row>
    <row r="30" spans="1:30" ht="18" customHeight="1">
      <c r="A30" s="114" t="s">
        <v>64</v>
      </c>
      <c r="B30" s="115"/>
      <c r="C30" s="116">
        <v>486006</v>
      </c>
      <c r="D30" s="117">
        <v>507570</v>
      </c>
      <c r="E30" s="117">
        <v>354501</v>
      </c>
      <c r="F30" s="163">
        <v>453211</v>
      </c>
      <c r="G30" s="163">
        <v>470539</v>
      </c>
      <c r="H30" s="163">
        <v>377841</v>
      </c>
      <c r="I30" s="117">
        <v>401646</v>
      </c>
      <c r="J30" s="117">
        <v>429005</v>
      </c>
      <c r="K30" s="117">
        <v>287652</v>
      </c>
      <c r="L30" s="117">
        <v>390620</v>
      </c>
      <c r="M30" s="117">
        <v>405235</v>
      </c>
      <c r="N30" s="117">
        <v>274341</v>
      </c>
      <c r="O30" s="117">
        <v>301248</v>
      </c>
      <c r="P30" s="117">
        <v>357849</v>
      </c>
      <c r="Q30" s="117">
        <v>202150</v>
      </c>
      <c r="R30" s="117">
        <v>603455</v>
      </c>
      <c r="S30" s="117">
        <v>611214</v>
      </c>
      <c r="T30" s="117">
        <v>469666</v>
      </c>
      <c r="U30" s="117">
        <v>454238</v>
      </c>
      <c r="V30" s="117">
        <v>485345</v>
      </c>
      <c r="W30" s="117">
        <v>379981</v>
      </c>
      <c r="X30" s="117">
        <v>294500</v>
      </c>
      <c r="Y30" s="117">
        <v>329378</v>
      </c>
      <c r="Z30" s="117">
        <v>139268</v>
      </c>
      <c r="AA30" s="117">
        <v>195191</v>
      </c>
      <c r="AB30" s="117">
        <v>287388</v>
      </c>
      <c r="AC30" s="117">
        <v>127724</v>
      </c>
      <c r="AD30" s="118" t="s">
        <v>65</v>
      </c>
    </row>
    <row r="31" spans="1:30" ht="18" customHeight="1">
      <c r="A31" s="119" t="s">
        <v>66</v>
      </c>
      <c r="B31" s="120"/>
      <c r="C31" s="116" t="s">
        <v>25</v>
      </c>
      <c r="D31" s="117" t="s">
        <v>25</v>
      </c>
      <c r="E31" s="117" t="s">
        <v>25</v>
      </c>
      <c r="F31" s="117">
        <v>454896</v>
      </c>
      <c r="G31" s="117">
        <v>472182</v>
      </c>
      <c r="H31" s="117">
        <v>350162</v>
      </c>
      <c r="I31" s="117">
        <v>428762</v>
      </c>
      <c r="J31" s="117">
        <v>458318</v>
      </c>
      <c r="K31" s="117">
        <v>292705</v>
      </c>
      <c r="L31" s="117">
        <v>401319</v>
      </c>
      <c r="M31" s="117">
        <v>414966</v>
      </c>
      <c r="N31" s="117">
        <v>293193</v>
      </c>
      <c r="O31" s="117" t="s">
        <v>25</v>
      </c>
      <c r="P31" s="117" t="s">
        <v>25</v>
      </c>
      <c r="Q31" s="117" t="s">
        <v>25</v>
      </c>
      <c r="R31" s="117" t="s">
        <v>25</v>
      </c>
      <c r="S31" s="117" t="s">
        <v>25</v>
      </c>
      <c r="T31" s="117" t="s">
        <v>25</v>
      </c>
      <c r="U31" s="117">
        <v>432699</v>
      </c>
      <c r="V31" s="117">
        <v>475012</v>
      </c>
      <c r="W31" s="117">
        <v>375597</v>
      </c>
      <c r="X31" s="117">
        <v>302013</v>
      </c>
      <c r="Y31" s="117">
        <v>336342</v>
      </c>
      <c r="Z31" s="117">
        <v>161359</v>
      </c>
      <c r="AA31" s="117">
        <v>191730</v>
      </c>
      <c r="AB31" s="117">
        <v>272156</v>
      </c>
      <c r="AC31" s="117">
        <v>130957</v>
      </c>
      <c r="AD31" s="118" t="s">
        <v>67</v>
      </c>
    </row>
    <row r="32" spans="1:30" ht="18" customHeight="1">
      <c r="A32" s="119" t="s">
        <v>68</v>
      </c>
      <c r="B32" s="120"/>
      <c r="C32" s="116">
        <v>337595</v>
      </c>
      <c r="D32" s="117">
        <v>366341</v>
      </c>
      <c r="E32" s="117">
        <v>256763</v>
      </c>
      <c r="F32" s="117">
        <v>502654</v>
      </c>
      <c r="G32" s="117">
        <v>543534</v>
      </c>
      <c r="H32" s="117">
        <v>359317</v>
      </c>
      <c r="I32" s="117">
        <v>391115</v>
      </c>
      <c r="J32" s="117">
        <v>426902</v>
      </c>
      <c r="K32" s="117">
        <v>244443</v>
      </c>
      <c r="L32" s="117">
        <v>429539</v>
      </c>
      <c r="M32" s="117">
        <v>447915</v>
      </c>
      <c r="N32" s="117">
        <v>295627</v>
      </c>
      <c r="O32" s="117">
        <v>331208</v>
      </c>
      <c r="P32" s="117">
        <v>375337</v>
      </c>
      <c r="Q32" s="117">
        <v>205068</v>
      </c>
      <c r="R32" s="117">
        <v>524801</v>
      </c>
      <c r="S32" s="117">
        <v>534626</v>
      </c>
      <c r="T32" s="117">
        <v>408175</v>
      </c>
      <c r="U32" s="117">
        <v>349569</v>
      </c>
      <c r="V32" s="117">
        <v>429266</v>
      </c>
      <c r="W32" s="117">
        <v>291044</v>
      </c>
      <c r="X32" s="117">
        <v>317159</v>
      </c>
      <c r="Y32" s="117">
        <v>350378</v>
      </c>
      <c r="Z32" s="117">
        <v>186511</v>
      </c>
      <c r="AA32" s="117">
        <v>191674</v>
      </c>
      <c r="AB32" s="117">
        <v>278505</v>
      </c>
      <c r="AC32" s="117">
        <v>132258</v>
      </c>
      <c r="AD32" s="118" t="s">
        <v>69</v>
      </c>
    </row>
    <row r="33" spans="1:30" ht="18" customHeight="1">
      <c r="A33" s="119" t="s">
        <v>70</v>
      </c>
      <c r="B33" s="120"/>
      <c r="C33" s="116">
        <v>358047</v>
      </c>
      <c r="D33" s="117">
        <v>384854</v>
      </c>
      <c r="E33" s="117">
        <v>230031</v>
      </c>
      <c r="F33" s="117">
        <v>521673</v>
      </c>
      <c r="G33" s="117">
        <v>535040</v>
      </c>
      <c r="H33" s="117">
        <v>396150</v>
      </c>
      <c r="I33" s="117">
        <v>357061</v>
      </c>
      <c r="J33" s="117">
        <v>394535</v>
      </c>
      <c r="K33" s="117">
        <v>227106</v>
      </c>
      <c r="L33" s="117">
        <v>412188</v>
      </c>
      <c r="M33" s="117">
        <v>433113</v>
      </c>
      <c r="N33" s="117">
        <v>280603</v>
      </c>
      <c r="O33" s="117">
        <v>328119</v>
      </c>
      <c r="P33" s="117">
        <v>393576</v>
      </c>
      <c r="Q33" s="117">
        <v>229941</v>
      </c>
      <c r="R33" s="117">
        <v>540531</v>
      </c>
      <c r="S33" s="117">
        <v>554464</v>
      </c>
      <c r="T33" s="117">
        <v>386622</v>
      </c>
      <c r="U33" s="117">
        <v>358080</v>
      </c>
      <c r="V33" s="117">
        <v>465783</v>
      </c>
      <c r="W33" s="117">
        <v>195174</v>
      </c>
      <c r="X33" s="117">
        <v>267558</v>
      </c>
      <c r="Y33" s="117">
        <v>314645</v>
      </c>
      <c r="Z33" s="117">
        <v>115383</v>
      </c>
      <c r="AA33" s="117">
        <v>179599</v>
      </c>
      <c r="AB33" s="117">
        <v>247679</v>
      </c>
      <c r="AC33" s="117">
        <v>131332</v>
      </c>
      <c r="AD33" s="118" t="s">
        <v>71</v>
      </c>
    </row>
    <row r="34" spans="1:30" s="40" customFormat="1" ht="18" customHeight="1">
      <c r="A34" s="121" t="s">
        <v>72</v>
      </c>
      <c r="B34" s="122"/>
      <c r="C34" s="123">
        <v>360756</v>
      </c>
      <c r="D34" s="124">
        <v>381263</v>
      </c>
      <c r="E34" s="124">
        <v>229529</v>
      </c>
      <c r="F34" s="124">
        <v>547627</v>
      </c>
      <c r="G34" s="124">
        <v>556756</v>
      </c>
      <c r="H34" s="124">
        <v>452901</v>
      </c>
      <c r="I34" s="164">
        <v>344993</v>
      </c>
      <c r="J34" s="164">
        <v>379583</v>
      </c>
      <c r="K34" s="164">
        <v>239162</v>
      </c>
      <c r="L34" s="164">
        <v>421886</v>
      </c>
      <c r="M34" s="164">
        <v>441579</v>
      </c>
      <c r="N34" s="164">
        <v>308226</v>
      </c>
      <c r="O34" s="124">
        <v>293053</v>
      </c>
      <c r="P34" s="124">
        <v>352001</v>
      </c>
      <c r="Q34" s="124">
        <v>222976</v>
      </c>
      <c r="R34" s="124">
        <v>599257</v>
      </c>
      <c r="S34" s="124">
        <v>611112</v>
      </c>
      <c r="T34" s="124">
        <v>469411</v>
      </c>
      <c r="U34" s="124">
        <v>426603</v>
      </c>
      <c r="V34" s="124">
        <v>457821</v>
      </c>
      <c r="W34" s="124">
        <v>310166</v>
      </c>
      <c r="X34" s="164">
        <v>257504</v>
      </c>
      <c r="Y34" s="164">
        <v>292457</v>
      </c>
      <c r="Z34" s="164">
        <v>151045</v>
      </c>
      <c r="AA34" s="164">
        <v>179522</v>
      </c>
      <c r="AB34" s="164">
        <v>253949</v>
      </c>
      <c r="AC34" s="164">
        <v>128731</v>
      </c>
      <c r="AD34" s="125" t="s">
        <v>73</v>
      </c>
    </row>
    <row r="35" spans="1:30" ht="7.5" customHeight="1">
      <c r="A35" s="48"/>
      <c r="B35" s="126"/>
      <c r="C35" s="165"/>
      <c r="D35" s="165"/>
      <c r="E35" s="165"/>
      <c r="F35" s="165"/>
      <c r="G35" s="165"/>
      <c r="H35" s="165"/>
      <c r="I35" s="130"/>
      <c r="J35" s="130"/>
      <c r="K35" s="130"/>
      <c r="L35" s="130"/>
      <c r="M35" s="130"/>
      <c r="N35" s="130"/>
      <c r="O35" s="117"/>
      <c r="P35" s="117"/>
      <c r="Q35" s="117"/>
      <c r="R35" s="166"/>
      <c r="S35" s="166"/>
      <c r="T35" s="166"/>
      <c r="U35" s="166"/>
      <c r="V35" s="166"/>
      <c r="W35" s="166"/>
      <c r="X35" s="166"/>
      <c r="Y35" s="166"/>
      <c r="Z35" s="166"/>
      <c r="AA35" s="166"/>
      <c r="AB35" s="166"/>
      <c r="AC35" s="166"/>
      <c r="AD35" s="131"/>
    </row>
    <row r="36" spans="1:30" ht="18" customHeight="1">
      <c r="A36" s="54" t="s">
        <v>74</v>
      </c>
      <c r="B36" s="132" t="s">
        <v>75</v>
      </c>
      <c r="C36" s="116">
        <v>322780</v>
      </c>
      <c r="D36" s="117">
        <v>334057</v>
      </c>
      <c r="E36" s="117">
        <v>192620</v>
      </c>
      <c r="F36" s="163">
        <v>397022</v>
      </c>
      <c r="G36" s="163">
        <v>413622</v>
      </c>
      <c r="H36" s="163">
        <v>270603</v>
      </c>
      <c r="I36" s="117">
        <v>287886</v>
      </c>
      <c r="J36" s="117">
        <v>312267</v>
      </c>
      <c r="K36" s="117">
        <v>206401</v>
      </c>
      <c r="L36" s="130">
        <v>701326</v>
      </c>
      <c r="M36" s="130">
        <v>736473</v>
      </c>
      <c r="N36" s="130">
        <v>489682</v>
      </c>
      <c r="O36" s="117">
        <v>305154</v>
      </c>
      <c r="P36" s="117">
        <v>383171</v>
      </c>
      <c r="Q36" s="117">
        <v>207392</v>
      </c>
      <c r="R36" s="117">
        <v>440640</v>
      </c>
      <c r="S36" s="117">
        <v>447890</v>
      </c>
      <c r="T36" s="117">
        <v>367081</v>
      </c>
      <c r="U36" s="117">
        <v>339318</v>
      </c>
      <c r="V36" s="117">
        <v>358822</v>
      </c>
      <c r="W36" s="117">
        <v>266069</v>
      </c>
      <c r="X36" s="130">
        <v>244755</v>
      </c>
      <c r="Y36" s="130">
        <v>281712</v>
      </c>
      <c r="Z36" s="130">
        <v>130753</v>
      </c>
      <c r="AA36" s="130">
        <v>170334</v>
      </c>
      <c r="AB36" s="130">
        <v>235942</v>
      </c>
      <c r="AC36" s="130">
        <v>124349</v>
      </c>
      <c r="AD36" s="131" t="s">
        <v>77</v>
      </c>
    </row>
    <row r="37" spans="1:30" ht="18" customHeight="1">
      <c r="A37" s="134"/>
      <c r="B37" s="135" t="s">
        <v>78</v>
      </c>
      <c r="C37" s="116">
        <v>330000</v>
      </c>
      <c r="D37" s="117">
        <v>340210</v>
      </c>
      <c r="E37" s="117">
        <v>209886</v>
      </c>
      <c r="F37" s="117">
        <v>350591</v>
      </c>
      <c r="G37" s="117">
        <v>359794</v>
      </c>
      <c r="H37" s="117">
        <v>281923</v>
      </c>
      <c r="I37" s="117">
        <v>294570</v>
      </c>
      <c r="J37" s="117">
        <v>319277</v>
      </c>
      <c r="K37" s="117">
        <v>213169</v>
      </c>
      <c r="L37" s="130">
        <v>297861</v>
      </c>
      <c r="M37" s="130">
        <v>311627</v>
      </c>
      <c r="N37" s="130">
        <v>214345</v>
      </c>
      <c r="O37" s="117">
        <v>257268</v>
      </c>
      <c r="P37" s="117">
        <v>300878</v>
      </c>
      <c r="Q37" s="117">
        <v>204854</v>
      </c>
      <c r="R37" s="117">
        <v>451049</v>
      </c>
      <c r="S37" s="117">
        <v>457167</v>
      </c>
      <c r="T37" s="117">
        <v>388121</v>
      </c>
      <c r="U37" s="117">
        <v>333642</v>
      </c>
      <c r="V37" s="117">
        <v>353057</v>
      </c>
      <c r="W37" s="117">
        <v>261386</v>
      </c>
      <c r="X37" s="130">
        <v>236962</v>
      </c>
      <c r="Y37" s="130">
        <v>269570</v>
      </c>
      <c r="Z37" s="130">
        <v>132292</v>
      </c>
      <c r="AA37" s="130">
        <v>159370</v>
      </c>
      <c r="AB37" s="130">
        <v>224197</v>
      </c>
      <c r="AC37" s="130">
        <v>116289</v>
      </c>
      <c r="AD37" s="136" t="s">
        <v>79</v>
      </c>
    </row>
    <row r="38" spans="1:30" ht="18" customHeight="1">
      <c r="A38" s="137"/>
      <c r="B38" s="135" t="s">
        <v>80</v>
      </c>
      <c r="C38" s="116">
        <v>276239</v>
      </c>
      <c r="D38" s="117">
        <v>289715</v>
      </c>
      <c r="E38" s="117">
        <v>192708</v>
      </c>
      <c r="F38" s="117">
        <v>384931</v>
      </c>
      <c r="G38" s="117">
        <v>400172</v>
      </c>
      <c r="H38" s="117">
        <v>268310</v>
      </c>
      <c r="I38" s="117">
        <v>288949</v>
      </c>
      <c r="J38" s="117">
        <v>310080</v>
      </c>
      <c r="K38" s="117">
        <v>219576</v>
      </c>
      <c r="L38" s="130">
        <v>298057</v>
      </c>
      <c r="M38" s="130">
        <v>311803</v>
      </c>
      <c r="N38" s="130">
        <v>213926</v>
      </c>
      <c r="O38" s="117">
        <v>234189</v>
      </c>
      <c r="P38" s="117">
        <v>286009</v>
      </c>
      <c r="Q38" s="117">
        <v>172923</v>
      </c>
      <c r="R38" s="117">
        <v>473993</v>
      </c>
      <c r="S38" s="117">
        <v>480987</v>
      </c>
      <c r="T38" s="117">
        <v>401520</v>
      </c>
      <c r="U38" s="117">
        <v>332053</v>
      </c>
      <c r="V38" s="117">
        <v>354358</v>
      </c>
      <c r="W38" s="117">
        <v>247973</v>
      </c>
      <c r="X38" s="130">
        <v>230137</v>
      </c>
      <c r="Y38" s="130">
        <v>261278</v>
      </c>
      <c r="Z38" s="130">
        <v>139315</v>
      </c>
      <c r="AA38" s="130">
        <v>161189</v>
      </c>
      <c r="AB38" s="130">
        <v>217023</v>
      </c>
      <c r="AC38" s="130">
        <v>124178</v>
      </c>
      <c r="AD38" s="136" t="s">
        <v>81</v>
      </c>
    </row>
    <row r="39" spans="1:30" ht="18" customHeight="1">
      <c r="A39" s="137"/>
      <c r="B39" s="135" t="s">
        <v>82</v>
      </c>
      <c r="C39" s="116">
        <v>275345</v>
      </c>
      <c r="D39" s="117">
        <v>288061</v>
      </c>
      <c r="E39" s="117">
        <v>195958</v>
      </c>
      <c r="F39" s="117">
        <v>422719</v>
      </c>
      <c r="G39" s="117">
        <v>394873</v>
      </c>
      <c r="H39" s="117">
        <v>735233</v>
      </c>
      <c r="I39" s="117">
        <v>302448</v>
      </c>
      <c r="J39" s="117">
        <v>333618</v>
      </c>
      <c r="K39" s="117">
        <v>212593</v>
      </c>
      <c r="L39" s="130">
        <v>275191</v>
      </c>
      <c r="M39" s="130">
        <v>285284</v>
      </c>
      <c r="N39" s="130">
        <v>215207</v>
      </c>
      <c r="O39" s="117">
        <v>255977</v>
      </c>
      <c r="P39" s="117">
        <v>308559</v>
      </c>
      <c r="Q39" s="117">
        <v>196441</v>
      </c>
      <c r="R39" s="117">
        <v>488371</v>
      </c>
      <c r="S39" s="117">
        <v>499467</v>
      </c>
      <c r="T39" s="117">
        <v>366497</v>
      </c>
      <c r="U39" s="117">
        <v>582327</v>
      </c>
      <c r="V39" s="117">
        <v>641512</v>
      </c>
      <c r="W39" s="117">
        <v>359582</v>
      </c>
      <c r="X39" s="130">
        <v>237613</v>
      </c>
      <c r="Y39" s="130">
        <v>269097</v>
      </c>
      <c r="Z39" s="130">
        <v>139388</v>
      </c>
      <c r="AA39" s="130">
        <v>165985</v>
      </c>
      <c r="AB39" s="130">
        <v>232590</v>
      </c>
      <c r="AC39" s="130">
        <v>123749</v>
      </c>
      <c r="AD39" s="136" t="s">
        <v>83</v>
      </c>
    </row>
    <row r="40" spans="1:30" ht="18" customHeight="1">
      <c r="A40" s="138"/>
      <c r="B40" s="135" t="s">
        <v>84</v>
      </c>
      <c r="C40" s="116">
        <v>272476</v>
      </c>
      <c r="D40" s="117">
        <v>284937</v>
      </c>
      <c r="E40" s="117">
        <v>194100</v>
      </c>
      <c r="F40" s="117">
        <v>385136</v>
      </c>
      <c r="G40" s="117">
        <v>393256</v>
      </c>
      <c r="H40" s="117">
        <v>295431</v>
      </c>
      <c r="I40" s="117">
        <v>337931</v>
      </c>
      <c r="J40" s="117">
        <v>383276</v>
      </c>
      <c r="K40" s="117">
        <v>205966</v>
      </c>
      <c r="L40" s="130">
        <v>270460</v>
      </c>
      <c r="M40" s="130">
        <v>283172</v>
      </c>
      <c r="N40" s="130">
        <v>197622</v>
      </c>
      <c r="O40" s="117">
        <v>224384</v>
      </c>
      <c r="P40" s="117">
        <v>270460</v>
      </c>
      <c r="Q40" s="117">
        <v>170833</v>
      </c>
      <c r="R40" s="117">
        <v>467439</v>
      </c>
      <c r="S40" s="117">
        <v>477014</v>
      </c>
      <c r="T40" s="117">
        <v>358257</v>
      </c>
      <c r="U40" s="117">
        <v>324510</v>
      </c>
      <c r="V40" s="117">
        <v>344440</v>
      </c>
      <c r="W40" s="117">
        <v>250778</v>
      </c>
      <c r="X40" s="130">
        <v>223599</v>
      </c>
      <c r="Y40" s="130">
        <v>252808</v>
      </c>
      <c r="Z40" s="130">
        <v>130897</v>
      </c>
      <c r="AA40" s="130">
        <v>167206</v>
      </c>
      <c r="AB40" s="130">
        <v>230323</v>
      </c>
      <c r="AC40" s="130">
        <v>122113</v>
      </c>
      <c r="AD40" s="136" t="s">
        <v>85</v>
      </c>
    </row>
    <row r="41" spans="1:30" ht="18" customHeight="1">
      <c r="A41" s="137"/>
      <c r="B41" s="135" t="s">
        <v>86</v>
      </c>
      <c r="C41" s="116">
        <v>331353</v>
      </c>
      <c r="D41" s="117">
        <v>348132</v>
      </c>
      <c r="E41" s="117">
        <v>226238</v>
      </c>
      <c r="F41" s="117">
        <v>1247783</v>
      </c>
      <c r="G41" s="117">
        <v>1271425</v>
      </c>
      <c r="H41" s="117">
        <v>988424</v>
      </c>
      <c r="I41" s="117">
        <v>339399</v>
      </c>
      <c r="J41" s="117">
        <v>376815</v>
      </c>
      <c r="K41" s="117">
        <v>231293</v>
      </c>
      <c r="L41" s="130">
        <v>335788</v>
      </c>
      <c r="M41" s="130">
        <v>353510</v>
      </c>
      <c r="N41" s="130">
        <v>234678</v>
      </c>
      <c r="O41" s="117">
        <v>260171</v>
      </c>
      <c r="P41" s="117">
        <v>301363</v>
      </c>
      <c r="Q41" s="117">
        <v>214371</v>
      </c>
      <c r="R41" s="167">
        <v>1195364</v>
      </c>
      <c r="S41" s="167">
        <v>1219733</v>
      </c>
      <c r="T41" s="117">
        <v>913431</v>
      </c>
      <c r="U41" s="117">
        <v>323253</v>
      </c>
      <c r="V41" s="117">
        <v>341129</v>
      </c>
      <c r="W41" s="117">
        <v>258590</v>
      </c>
      <c r="X41" s="130">
        <v>283743</v>
      </c>
      <c r="Y41" s="130">
        <v>306100</v>
      </c>
      <c r="Z41" s="130">
        <v>212628</v>
      </c>
      <c r="AA41" s="130">
        <v>192592</v>
      </c>
      <c r="AB41" s="130">
        <v>279418</v>
      </c>
      <c r="AC41" s="130">
        <v>132856</v>
      </c>
      <c r="AD41" s="136" t="s">
        <v>87</v>
      </c>
    </row>
    <row r="42" spans="1:30" ht="18" customHeight="1">
      <c r="A42" s="137"/>
      <c r="B42" s="135" t="s">
        <v>88</v>
      </c>
      <c r="C42" s="116">
        <v>696950</v>
      </c>
      <c r="D42" s="117">
        <v>752638</v>
      </c>
      <c r="E42" s="117">
        <v>350494</v>
      </c>
      <c r="F42" s="163">
        <v>390511</v>
      </c>
      <c r="G42" s="163">
        <v>399555</v>
      </c>
      <c r="H42" s="163">
        <v>290806</v>
      </c>
      <c r="I42" s="117">
        <v>559678</v>
      </c>
      <c r="J42" s="117">
        <v>633068</v>
      </c>
      <c r="K42" s="117">
        <v>349598</v>
      </c>
      <c r="L42" s="130">
        <v>739999</v>
      </c>
      <c r="M42" s="130">
        <v>782091</v>
      </c>
      <c r="N42" s="130">
        <v>500443</v>
      </c>
      <c r="O42" s="117">
        <v>376265</v>
      </c>
      <c r="P42" s="117">
        <v>479891</v>
      </c>
      <c r="Q42" s="117">
        <v>261136</v>
      </c>
      <c r="R42" s="117">
        <v>476195</v>
      </c>
      <c r="S42" s="117">
        <v>483899</v>
      </c>
      <c r="T42" s="117">
        <v>388836</v>
      </c>
      <c r="U42" s="117">
        <v>424478</v>
      </c>
      <c r="V42" s="117">
        <v>455601</v>
      </c>
      <c r="W42" s="117">
        <v>311203</v>
      </c>
      <c r="X42" s="130">
        <v>287555</v>
      </c>
      <c r="Y42" s="130">
        <v>332489</v>
      </c>
      <c r="Z42" s="130">
        <v>155893</v>
      </c>
      <c r="AA42" s="130">
        <v>223511</v>
      </c>
      <c r="AB42" s="130">
        <v>335169</v>
      </c>
      <c r="AC42" s="130">
        <v>142931</v>
      </c>
      <c r="AD42" s="136" t="s">
        <v>89</v>
      </c>
    </row>
    <row r="43" spans="1:30" ht="18" customHeight="1">
      <c r="A43" s="137"/>
      <c r="B43" s="135" t="s">
        <v>90</v>
      </c>
      <c r="C43" s="116">
        <v>268174</v>
      </c>
      <c r="D43" s="117">
        <v>281134</v>
      </c>
      <c r="E43" s="117">
        <v>188633</v>
      </c>
      <c r="F43" s="163">
        <v>390096</v>
      </c>
      <c r="G43" s="163">
        <v>398903</v>
      </c>
      <c r="H43" s="163">
        <v>293395</v>
      </c>
      <c r="I43" s="117">
        <v>332420</v>
      </c>
      <c r="J43" s="117">
        <v>368652</v>
      </c>
      <c r="K43" s="117">
        <v>228462</v>
      </c>
      <c r="L43" s="130">
        <v>324111</v>
      </c>
      <c r="M43" s="130">
        <v>338557</v>
      </c>
      <c r="N43" s="130">
        <v>242259</v>
      </c>
      <c r="O43" s="117">
        <v>248342</v>
      </c>
      <c r="P43" s="117">
        <v>292007</v>
      </c>
      <c r="Q43" s="117">
        <v>195768</v>
      </c>
      <c r="R43" s="117">
        <v>460489</v>
      </c>
      <c r="S43" s="117">
        <v>469904</v>
      </c>
      <c r="T43" s="117">
        <v>357910</v>
      </c>
      <c r="U43" s="117">
        <v>588430</v>
      </c>
      <c r="V43" s="117">
        <v>644523</v>
      </c>
      <c r="W43" s="117">
        <v>381751</v>
      </c>
      <c r="X43" s="130">
        <v>238726</v>
      </c>
      <c r="Y43" s="130">
        <v>275320</v>
      </c>
      <c r="Z43" s="130">
        <v>134521</v>
      </c>
      <c r="AA43" s="130">
        <v>159084</v>
      </c>
      <c r="AB43" s="130">
        <v>211403</v>
      </c>
      <c r="AC43" s="130">
        <v>123579</v>
      </c>
      <c r="AD43" s="136" t="s">
        <v>91</v>
      </c>
    </row>
    <row r="44" spans="1:30" ht="18" customHeight="1">
      <c r="A44" s="137"/>
      <c r="B44" s="135" t="s">
        <v>92</v>
      </c>
      <c r="C44" s="116">
        <v>341598</v>
      </c>
      <c r="D44" s="117">
        <v>360103</v>
      </c>
      <c r="E44" s="117">
        <v>229185</v>
      </c>
      <c r="F44" s="163">
        <v>382730</v>
      </c>
      <c r="G44" s="163">
        <v>391085</v>
      </c>
      <c r="H44" s="163">
        <v>291297</v>
      </c>
      <c r="I44" s="117">
        <v>292561</v>
      </c>
      <c r="J44" s="117">
        <v>322345</v>
      </c>
      <c r="K44" s="117">
        <v>206478</v>
      </c>
      <c r="L44" s="130">
        <v>326978</v>
      </c>
      <c r="M44" s="130">
        <v>338886</v>
      </c>
      <c r="N44" s="130">
        <v>259976</v>
      </c>
      <c r="O44" s="117">
        <v>246644</v>
      </c>
      <c r="P44" s="117">
        <v>292388</v>
      </c>
      <c r="Q44" s="117">
        <v>188761</v>
      </c>
      <c r="R44" s="117">
        <v>497860</v>
      </c>
      <c r="S44" s="117">
        <v>508128</v>
      </c>
      <c r="T44" s="117">
        <v>383768</v>
      </c>
      <c r="U44" s="117">
        <v>324507</v>
      </c>
      <c r="V44" s="117">
        <v>345174</v>
      </c>
      <c r="W44" s="117">
        <v>246870</v>
      </c>
      <c r="X44" s="130">
        <v>236549</v>
      </c>
      <c r="Y44" s="130">
        <v>270212</v>
      </c>
      <c r="Z44" s="130">
        <v>135155</v>
      </c>
      <c r="AA44" s="130">
        <v>163649</v>
      </c>
      <c r="AB44" s="130">
        <v>222557</v>
      </c>
      <c r="AC44" s="130">
        <v>124660</v>
      </c>
      <c r="AD44" s="136" t="s">
        <v>93</v>
      </c>
    </row>
    <row r="45" spans="1:30" ht="18" customHeight="1">
      <c r="A45" s="137"/>
      <c r="B45" s="135" t="s">
        <v>94</v>
      </c>
      <c r="C45" s="116">
        <v>274634</v>
      </c>
      <c r="D45" s="117">
        <v>287965</v>
      </c>
      <c r="E45" s="117">
        <v>193841</v>
      </c>
      <c r="F45" s="163">
        <v>383143</v>
      </c>
      <c r="G45" s="163">
        <v>391260</v>
      </c>
      <c r="H45" s="163">
        <v>295640</v>
      </c>
      <c r="I45" s="117">
        <v>299271</v>
      </c>
      <c r="J45" s="117">
        <v>322384</v>
      </c>
      <c r="K45" s="117">
        <v>221207</v>
      </c>
      <c r="L45" s="130">
        <v>338120</v>
      </c>
      <c r="M45" s="130">
        <v>350384</v>
      </c>
      <c r="N45" s="130">
        <v>269313</v>
      </c>
      <c r="O45" s="117">
        <v>298922</v>
      </c>
      <c r="P45" s="117">
        <v>347585</v>
      </c>
      <c r="Q45" s="117">
        <v>239495</v>
      </c>
      <c r="R45" s="117">
        <v>485331</v>
      </c>
      <c r="S45" s="117">
        <v>495560</v>
      </c>
      <c r="T45" s="117">
        <v>371778</v>
      </c>
      <c r="U45" s="117">
        <v>353704</v>
      </c>
      <c r="V45" s="117">
        <v>367940</v>
      </c>
      <c r="W45" s="117">
        <v>293484</v>
      </c>
      <c r="X45" s="130">
        <v>246321</v>
      </c>
      <c r="Y45" s="130">
        <v>282363</v>
      </c>
      <c r="Z45" s="130">
        <v>136982</v>
      </c>
      <c r="AA45" s="130">
        <v>181211</v>
      </c>
      <c r="AB45" s="130">
        <v>260526</v>
      </c>
      <c r="AC45" s="168">
        <v>126487</v>
      </c>
      <c r="AD45" s="140" t="s">
        <v>95</v>
      </c>
    </row>
    <row r="46" spans="1:30" ht="18" customHeight="1">
      <c r="A46" s="137"/>
      <c r="B46" s="135" t="s">
        <v>96</v>
      </c>
      <c r="C46" s="116">
        <v>276838</v>
      </c>
      <c r="D46" s="117">
        <v>290356</v>
      </c>
      <c r="E46" s="117">
        <v>194780</v>
      </c>
      <c r="F46" s="163">
        <v>383607</v>
      </c>
      <c r="G46" s="163">
        <v>392275</v>
      </c>
      <c r="H46" s="163">
        <v>291995</v>
      </c>
      <c r="I46" s="117">
        <v>295245</v>
      </c>
      <c r="J46" s="117">
        <v>317577</v>
      </c>
      <c r="K46" s="117">
        <v>219695</v>
      </c>
      <c r="L46" s="130">
        <v>377620</v>
      </c>
      <c r="M46" s="130">
        <v>394300</v>
      </c>
      <c r="N46" s="130">
        <v>284308</v>
      </c>
      <c r="O46" s="117">
        <v>391487</v>
      </c>
      <c r="P46" s="117">
        <v>436356</v>
      </c>
      <c r="Q46" s="117">
        <v>337678</v>
      </c>
      <c r="R46" s="117">
        <v>477038</v>
      </c>
      <c r="S46" s="117">
        <v>486158</v>
      </c>
      <c r="T46" s="117">
        <v>375838</v>
      </c>
      <c r="U46" s="117">
        <v>333210</v>
      </c>
      <c r="V46" s="117">
        <v>351272</v>
      </c>
      <c r="W46" s="117">
        <v>266702</v>
      </c>
      <c r="X46" s="130">
        <v>242728</v>
      </c>
      <c r="Y46" s="130">
        <v>273235</v>
      </c>
      <c r="Z46" s="130">
        <v>143891</v>
      </c>
      <c r="AA46" s="130">
        <v>161772</v>
      </c>
      <c r="AB46" s="130">
        <v>220751</v>
      </c>
      <c r="AC46" s="168">
        <v>123783</v>
      </c>
      <c r="AD46" s="140" t="s">
        <v>97</v>
      </c>
    </row>
    <row r="47" spans="1:30" ht="18" customHeight="1">
      <c r="A47" s="141"/>
      <c r="B47" s="135" t="s">
        <v>98</v>
      </c>
      <c r="C47" s="116">
        <v>622309</v>
      </c>
      <c r="D47" s="117">
        <v>668569</v>
      </c>
      <c r="E47" s="117">
        <v>341940</v>
      </c>
      <c r="F47" s="163">
        <v>1151590</v>
      </c>
      <c r="G47" s="163">
        <v>1175753</v>
      </c>
      <c r="H47" s="163">
        <v>899150</v>
      </c>
      <c r="I47" s="117">
        <v>505135</v>
      </c>
      <c r="J47" s="117">
        <v>562233</v>
      </c>
      <c r="K47" s="117">
        <v>340387</v>
      </c>
      <c r="L47" s="130">
        <v>778819</v>
      </c>
      <c r="M47" s="130">
        <v>816601</v>
      </c>
      <c r="N47" s="130">
        <v>568419</v>
      </c>
      <c r="O47" s="117">
        <v>395926</v>
      </c>
      <c r="P47" s="117">
        <v>499221</v>
      </c>
      <c r="Q47" s="117">
        <v>269165</v>
      </c>
      <c r="R47" s="167">
        <v>1225493</v>
      </c>
      <c r="S47" s="167">
        <v>1249485</v>
      </c>
      <c r="T47" s="117">
        <v>959151</v>
      </c>
      <c r="U47" s="117">
        <v>827286</v>
      </c>
      <c r="V47" s="117">
        <v>898927</v>
      </c>
      <c r="W47" s="117">
        <v>564361</v>
      </c>
      <c r="X47" s="130">
        <v>381678</v>
      </c>
      <c r="Y47" s="130">
        <v>438818</v>
      </c>
      <c r="Z47" s="130">
        <v>218469</v>
      </c>
      <c r="AA47" s="130">
        <v>247507</v>
      </c>
      <c r="AB47" s="130">
        <v>365970</v>
      </c>
      <c r="AC47" s="168">
        <v>160879</v>
      </c>
      <c r="AD47" s="140" t="s">
        <v>99</v>
      </c>
    </row>
    <row r="48" spans="1:30" ht="7.5" customHeight="1" thickBot="1">
      <c r="A48" s="169"/>
      <c r="B48" s="170"/>
      <c r="C48" s="171"/>
      <c r="D48" s="171"/>
      <c r="E48" s="171"/>
      <c r="F48" s="172"/>
      <c r="G48" s="172"/>
      <c r="H48" s="172"/>
      <c r="I48" s="172"/>
      <c r="J48" s="172"/>
      <c r="K48" s="172"/>
      <c r="L48" s="172"/>
      <c r="M48" s="172"/>
      <c r="N48" s="172"/>
      <c r="O48" s="171"/>
      <c r="P48" s="171"/>
      <c r="Q48" s="171"/>
      <c r="R48" s="172"/>
      <c r="S48" s="172"/>
      <c r="T48" s="172"/>
      <c r="U48" s="172"/>
      <c r="V48" s="172"/>
      <c r="W48" s="172"/>
      <c r="X48" s="172"/>
      <c r="Y48" s="172"/>
      <c r="Z48" s="172"/>
      <c r="AA48" s="172"/>
      <c r="AB48" s="172"/>
      <c r="AC48" s="173"/>
      <c r="AD48" s="174"/>
    </row>
    <row r="49" spans="1:30" s="25" customFormat="1" ht="14.25" customHeight="1">
      <c r="A49" s="25" t="s">
        <v>109</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25" customFormat="1" ht="14.25" customHeight="1">
      <c r="A50" s="175" t="s">
        <v>110</v>
      </c>
      <c r="B50" s="176"/>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62"/>
    </row>
    <row r="51" spans="1:30" s="25" customFormat="1" ht="14.25" customHeight="1">
      <c r="A51" s="60" t="s">
        <v>111</v>
      </c>
      <c r="B51" s="176"/>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62"/>
    </row>
    <row r="52" spans="1:30" s="25" customFormat="1" ht="14.25" customHeight="1">
      <c r="A52" s="178" t="s">
        <v>112</v>
      </c>
      <c r="B52" s="179"/>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62"/>
    </row>
    <row r="53" spans="1:30" s="25" customFormat="1" ht="14.25" customHeight="1">
      <c r="A53" s="175" t="s">
        <v>113</v>
      </c>
      <c r="B53" s="18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25" customFormat="1" ht="14.25" customHeight="1">
      <c r="A54" s="60" t="s">
        <v>114</v>
      </c>
      <c r="B54" s="64"/>
      <c r="C54" s="62"/>
      <c r="D54" s="62"/>
      <c r="E54" s="62"/>
      <c r="F54" s="62"/>
      <c r="G54" s="62"/>
      <c r="H54" s="62"/>
      <c r="I54" s="62"/>
      <c r="J54" s="62"/>
      <c r="K54" s="62"/>
      <c r="L54" s="62"/>
      <c r="M54" s="62"/>
      <c r="N54" s="62"/>
      <c r="O54" s="181"/>
      <c r="P54" s="62"/>
      <c r="Q54" s="62"/>
      <c r="R54" s="62"/>
      <c r="S54" s="62"/>
      <c r="T54" s="62"/>
      <c r="U54" s="62"/>
      <c r="V54" s="62"/>
      <c r="W54" s="62"/>
      <c r="X54" s="62"/>
      <c r="Y54" s="62"/>
      <c r="Z54" s="62"/>
      <c r="AA54" s="62"/>
      <c r="AB54" s="62"/>
      <c r="AC54" s="62"/>
      <c r="AD54" s="62"/>
    </row>
    <row r="55" spans="1:30" ht="14.25" customHeight="1">
      <c r="A55" s="182" t="s">
        <v>115</v>
      </c>
      <c r="B55" s="182"/>
      <c r="C55" s="1"/>
      <c r="D55" s="1"/>
      <c r="E55" s="1"/>
      <c r="F55" s="1"/>
      <c r="G55" s="1"/>
      <c r="H55" s="1"/>
      <c r="I55" s="1"/>
      <c r="J55" s="1"/>
      <c r="K55" s="1"/>
      <c r="L55" s="1"/>
      <c r="M55" s="1"/>
      <c r="N55" s="1"/>
      <c r="O55" s="183"/>
      <c r="P55" s="1"/>
      <c r="Q55" s="1"/>
      <c r="R55" s="1"/>
      <c r="S55" s="1"/>
      <c r="T55" s="1"/>
      <c r="U55" s="1"/>
      <c r="V55" s="1"/>
      <c r="W55" s="1"/>
      <c r="X55" s="1"/>
      <c r="Y55" s="1"/>
      <c r="Z55" s="1"/>
      <c r="AA55" s="1"/>
      <c r="AB55" s="1"/>
      <c r="AC55" s="1"/>
      <c r="AD55" s="1"/>
    </row>
    <row r="56" spans="1:30" ht="11.25" customHeight="1">
      <c r="C56" s="1"/>
      <c r="D56" s="1"/>
      <c r="E56" s="1"/>
      <c r="F56" s="1"/>
      <c r="G56" s="1"/>
      <c r="H56" s="1"/>
      <c r="I56" s="1"/>
      <c r="J56" s="1"/>
      <c r="K56" s="1"/>
      <c r="L56" s="1"/>
      <c r="M56" s="1"/>
      <c r="N56" s="1"/>
      <c r="O56" s="183"/>
      <c r="P56" s="1"/>
      <c r="Q56" s="1"/>
      <c r="R56" s="1"/>
      <c r="S56" s="1"/>
      <c r="T56" s="1"/>
      <c r="U56" s="1"/>
      <c r="V56" s="1"/>
      <c r="W56" s="1"/>
      <c r="X56" s="1"/>
      <c r="Y56" s="1"/>
      <c r="Z56" s="1"/>
      <c r="AA56" s="1"/>
      <c r="AB56" s="1"/>
      <c r="AC56" s="1"/>
      <c r="AD56" s="1"/>
    </row>
    <row r="59" spans="1:30">
      <c r="H59" s="184"/>
    </row>
  </sheetData>
  <mergeCells count="33">
    <mergeCell ref="A30:B30"/>
    <mergeCell ref="A31:B31"/>
    <mergeCell ref="A32:B32"/>
    <mergeCell ref="A33:B33"/>
    <mergeCell ref="A34:B34"/>
    <mergeCell ref="AD26:AD28"/>
    <mergeCell ref="C27:E27"/>
    <mergeCell ref="F27:H27"/>
    <mergeCell ref="I27:K27"/>
    <mergeCell ref="L27:N27"/>
    <mergeCell ref="O27:Q27"/>
    <mergeCell ref="A11:B11"/>
    <mergeCell ref="A26:B28"/>
    <mergeCell ref="R26:T27"/>
    <mergeCell ref="U26:W27"/>
    <mergeCell ref="X26:Z27"/>
    <mergeCell ref="AA26:AC27"/>
    <mergeCell ref="X4:Z4"/>
    <mergeCell ref="AA4:AC4"/>
    <mergeCell ref="A7:B7"/>
    <mergeCell ref="A8:B8"/>
    <mergeCell ref="A9:B9"/>
    <mergeCell ref="A10:B10"/>
    <mergeCell ref="O1:Z1"/>
    <mergeCell ref="A3:B5"/>
    <mergeCell ref="C3:E4"/>
    <mergeCell ref="F3:H4"/>
    <mergeCell ref="I3:K4"/>
    <mergeCell ref="AD3:AD5"/>
    <mergeCell ref="L4:N4"/>
    <mergeCell ref="O4:Q4"/>
    <mergeCell ref="R4:T4"/>
    <mergeCell ref="U4:W4"/>
  </mergeCells>
  <phoneticPr fontId="9"/>
  <pageMargins left="0.39370078740157483" right="0.39370078740157483" top="0.49" bottom="0.19685039370078741" header="0.51181102362204722" footer="0.11811023622047245"/>
  <pageSetup paperSize="8" scale="87" orientation="landscape" r:id="rId1"/>
  <headerFooter alignWithMargins="0"/>
  <colBreaks count="1" manualBreakCount="1">
    <brk id="14" max="5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1880-DA4E-4FCB-9B7D-4EC2044B148E}">
  <sheetPr>
    <tabColor rgb="FF92D050"/>
  </sheetPr>
  <dimension ref="A1:W45"/>
  <sheetViews>
    <sheetView showGridLines="0" view="pageBreakPreview" zoomScaleNormal="100" zoomScaleSheetLayoutView="100" workbookViewId="0">
      <selection activeCell="Y3" sqref="Y3"/>
    </sheetView>
  </sheetViews>
  <sheetFormatPr defaultColWidth="8" defaultRowHeight="12"/>
  <cols>
    <col min="1" max="1" width="3.125" style="1112" customWidth="1"/>
    <col min="2" max="2" width="9.125" style="1112" customWidth="1"/>
    <col min="3" max="6" width="8.5" style="1112" customWidth="1"/>
    <col min="7" max="8" width="8.375" style="1112" customWidth="1"/>
    <col min="9" max="10" width="8.75" style="1112" customWidth="1"/>
    <col min="11" max="12" width="8.375" style="1112" customWidth="1"/>
    <col min="13" max="22" width="8.875" style="1112" customWidth="1"/>
    <col min="23" max="23" width="8.375" style="1112" customWidth="1"/>
    <col min="24" max="16384" width="8" style="1112"/>
  </cols>
  <sheetData>
    <row r="1" spans="1:23" s="1065" customFormat="1" ht="18.75" customHeight="1">
      <c r="C1" s="1066"/>
      <c r="D1" s="1066"/>
      <c r="G1" s="1066"/>
      <c r="K1" s="1066"/>
      <c r="L1" s="1067" t="s">
        <v>749</v>
      </c>
      <c r="M1" s="1066" t="s">
        <v>774</v>
      </c>
      <c r="N1" s="1066"/>
      <c r="O1" s="1066"/>
      <c r="P1" s="1066"/>
      <c r="R1" s="1066"/>
      <c r="S1" s="1066"/>
      <c r="T1" s="1066"/>
      <c r="U1" s="1066"/>
      <c r="W1" s="1068"/>
    </row>
    <row r="2" spans="1:23" s="1070" customFormat="1" ht="22.5" customHeight="1" thickBot="1">
      <c r="A2" s="1069" t="s">
        <v>775</v>
      </c>
      <c r="C2" s="1071"/>
      <c r="D2" s="1071"/>
      <c r="E2" s="1071"/>
      <c r="F2" s="1071"/>
      <c r="G2" s="1071"/>
      <c r="H2" s="1071"/>
      <c r="I2" s="1071"/>
      <c r="J2" s="1071"/>
      <c r="K2" s="1071"/>
      <c r="L2" s="1071"/>
      <c r="M2" s="1071"/>
      <c r="N2" s="1071"/>
      <c r="O2" s="1071"/>
      <c r="P2" s="1071"/>
      <c r="Q2" s="1071"/>
      <c r="R2" s="1071"/>
      <c r="S2" s="1071"/>
      <c r="T2" s="1071"/>
      <c r="U2" s="1071"/>
      <c r="V2" s="1071"/>
      <c r="W2" s="1072" t="s">
        <v>776</v>
      </c>
    </row>
    <row r="3" spans="1:23" s="1070" customFormat="1" ht="27.95" customHeight="1">
      <c r="A3" s="1073" t="s">
        <v>691</v>
      </c>
      <c r="B3" s="1074"/>
      <c r="C3" s="1114" t="s">
        <v>777</v>
      </c>
      <c r="D3" s="1086"/>
      <c r="E3" s="1083" t="s">
        <v>778</v>
      </c>
      <c r="F3" s="1080"/>
      <c r="G3" s="1083" t="s">
        <v>779</v>
      </c>
      <c r="H3" s="1080"/>
      <c r="I3" s="1083" t="s">
        <v>780</v>
      </c>
      <c r="J3" s="1080"/>
      <c r="K3" s="1079" t="s">
        <v>781</v>
      </c>
      <c r="L3" s="1080"/>
      <c r="M3" s="1079" t="s">
        <v>782</v>
      </c>
      <c r="N3" s="1080"/>
      <c r="O3" s="1079" t="s">
        <v>783</v>
      </c>
      <c r="P3" s="1080"/>
      <c r="Q3" s="1083" t="s">
        <v>784</v>
      </c>
      <c r="R3" s="1080"/>
      <c r="S3" s="1083" t="s">
        <v>785</v>
      </c>
      <c r="T3" s="1080"/>
      <c r="U3" s="1079" t="s">
        <v>786</v>
      </c>
      <c r="V3" s="1080"/>
      <c r="W3" s="1083" t="s">
        <v>691</v>
      </c>
    </row>
    <row r="4" spans="1:23" s="1070" customFormat="1" ht="22.5" customHeight="1">
      <c r="A4" s="1087"/>
      <c r="B4" s="1088"/>
      <c r="C4" s="1115"/>
      <c r="D4" s="1092" t="s">
        <v>764</v>
      </c>
      <c r="E4" s="1091"/>
      <c r="F4" s="1093" t="s">
        <v>764</v>
      </c>
      <c r="G4" s="1091"/>
      <c r="H4" s="1093" t="s">
        <v>764</v>
      </c>
      <c r="I4" s="1115"/>
      <c r="J4" s="1093" t="s">
        <v>764</v>
      </c>
      <c r="K4" s="1091"/>
      <c r="L4" s="1093" t="s">
        <v>764</v>
      </c>
      <c r="M4" s="1091"/>
      <c r="N4" s="1093" t="s">
        <v>764</v>
      </c>
      <c r="O4" s="1091"/>
      <c r="P4" s="1093" t="s">
        <v>764</v>
      </c>
      <c r="Q4" s="1091"/>
      <c r="R4" s="1093" t="s">
        <v>764</v>
      </c>
      <c r="S4" s="1094"/>
      <c r="T4" s="1093" t="s">
        <v>764</v>
      </c>
      <c r="U4" s="1091"/>
      <c r="V4" s="1093" t="s">
        <v>764</v>
      </c>
      <c r="W4" s="1095"/>
    </row>
    <row r="5" spans="1:23" s="1070" customFormat="1" ht="3.75" hidden="1" customHeight="1">
      <c r="A5" s="1069"/>
      <c r="B5" s="1116"/>
      <c r="C5" s="1117"/>
      <c r="D5" s="1118"/>
      <c r="E5" s="1117"/>
      <c r="F5" s="1118"/>
      <c r="G5" s="1117"/>
      <c r="H5" s="1118"/>
      <c r="I5" s="1117"/>
      <c r="J5" s="1118"/>
      <c r="K5" s="1117"/>
      <c r="L5" s="1118"/>
      <c r="M5" s="1119"/>
      <c r="N5" s="1118"/>
      <c r="O5" s="1117"/>
      <c r="P5" s="1118"/>
      <c r="Q5" s="1117"/>
      <c r="R5" s="1118"/>
      <c r="S5" s="1118"/>
      <c r="T5" s="1118"/>
      <c r="U5" s="1117"/>
      <c r="V5" s="1118"/>
      <c r="W5" s="1120"/>
    </row>
    <row r="6" spans="1:23" ht="20.25" customHeight="1">
      <c r="A6" s="1038" t="s">
        <v>701</v>
      </c>
      <c r="B6" s="1039"/>
      <c r="C6" s="1121" t="s">
        <v>372</v>
      </c>
      <c r="D6" s="1121" t="s">
        <v>372</v>
      </c>
      <c r="E6" s="1121" t="s">
        <v>372</v>
      </c>
      <c r="F6" s="1121" t="s">
        <v>372</v>
      </c>
      <c r="G6" s="1121" t="s">
        <v>372</v>
      </c>
      <c r="H6" s="1121" t="s">
        <v>372</v>
      </c>
      <c r="I6" s="1121" t="s">
        <v>372</v>
      </c>
      <c r="J6" s="1121" t="s">
        <v>372</v>
      </c>
      <c r="K6" s="1121" t="s">
        <v>372</v>
      </c>
      <c r="L6" s="1121" t="s">
        <v>372</v>
      </c>
      <c r="M6" s="1121" t="s">
        <v>372</v>
      </c>
      <c r="N6" s="1121" t="s">
        <v>372</v>
      </c>
      <c r="O6" s="1121" t="s">
        <v>372</v>
      </c>
      <c r="P6" s="1121" t="s">
        <v>372</v>
      </c>
      <c r="Q6" s="1121" t="s">
        <v>372</v>
      </c>
      <c r="R6" s="1121" t="s">
        <v>372</v>
      </c>
      <c r="S6" s="1121" t="s">
        <v>372</v>
      </c>
      <c r="T6" s="1121" t="s">
        <v>372</v>
      </c>
      <c r="U6" s="1121" t="s">
        <v>372</v>
      </c>
      <c r="V6" s="1121" t="s">
        <v>372</v>
      </c>
      <c r="W6" s="1122" t="s">
        <v>702</v>
      </c>
    </row>
    <row r="7" spans="1:23" ht="20.25" customHeight="1">
      <c r="A7" s="1042" t="s">
        <v>703</v>
      </c>
      <c r="B7" s="1043"/>
      <c r="C7" s="1121" t="s">
        <v>372</v>
      </c>
      <c r="D7" s="1121" t="s">
        <v>372</v>
      </c>
      <c r="E7" s="1121" t="s">
        <v>372</v>
      </c>
      <c r="F7" s="1121" t="s">
        <v>372</v>
      </c>
      <c r="G7" s="1121" t="s">
        <v>372</v>
      </c>
      <c r="H7" s="1121" t="s">
        <v>372</v>
      </c>
      <c r="I7" s="1121" t="s">
        <v>372</v>
      </c>
      <c r="J7" s="1121" t="s">
        <v>372</v>
      </c>
      <c r="K7" s="1121" t="s">
        <v>372</v>
      </c>
      <c r="L7" s="1121" t="s">
        <v>372</v>
      </c>
      <c r="M7" s="1121" t="s">
        <v>372</v>
      </c>
      <c r="N7" s="1121" t="s">
        <v>372</v>
      </c>
      <c r="O7" s="1121" t="s">
        <v>372</v>
      </c>
      <c r="P7" s="1121" t="s">
        <v>372</v>
      </c>
      <c r="Q7" s="1121" t="s">
        <v>372</v>
      </c>
      <c r="R7" s="1121" t="s">
        <v>372</v>
      </c>
      <c r="S7" s="1121" t="s">
        <v>372</v>
      </c>
      <c r="T7" s="1121" t="s">
        <v>372</v>
      </c>
      <c r="U7" s="1121" t="s">
        <v>372</v>
      </c>
      <c r="V7" s="1121" t="s">
        <v>372</v>
      </c>
      <c r="W7" s="1122" t="s">
        <v>766</v>
      </c>
    </row>
    <row r="8" spans="1:23" ht="20.25" customHeight="1">
      <c r="A8" s="1042" t="s">
        <v>705</v>
      </c>
      <c r="B8" s="1043"/>
      <c r="C8" s="1121" t="s">
        <v>372</v>
      </c>
      <c r="D8" s="1121" t="s">
        <v>372</v>
      </c>
      <c r="E8" s="1121" t="s">
        <v>372</v>
      </c>
      <c r="F8" s="1121" t="s">
        <v>372</v>
      </c>
      <c r="G8" s="1121" t="s">
        <v>372</v>
      </c>
      <c r="H8" s="1121" t="s">
        <v>372</v>
      </c>
      <c r="I8" s="1121" t="s">
        <v>372</v>
      </c>
      <c r="J8" s="1121" t="s">
        <v>372</v>
      </c>
      <c r="K8" s="1121" t="s">
        <v>372</v>
      </c>
      <c r="L8" s="1121" t="s">
        <v>372</v>
      </c>
      <c r="M8" s="1121" t="s">
        <v>372</v>
      </c>
      <c r="N8" s="1121" t="s">
        <v>372</v>
      </c>
      <c r="O8" s="1121" t="s">
        <v>372</v>
      </c>
      <c r="P8" s="1121" t="s">
        <v>372</v>
      </c>
      <c r="Q8" s="1121" t="s">
        <v>372</v>
      </c>
      <c r="R8" s="1121" t="s">
        <v>372</v>
      </c>
      <c r="S8" s="1121" t="s">
        <v>372</v>
      </c>
      <c r="T8" s="1121" t="s">
        <v>372</v>
      </c>
      <c r="U8" s="1121" t="s">
        <v>372</v>
      </c>
      <c r="V8" s="1121" t="s">
        <v>372</v>
      </c>
      <c r="W8" s="1122" t="s">
        <v>767</v>
      </c>
    </row>
    <row r="9" spans="1:23" ht="20.25" customHeight="1">
      <c r="A9" s="1042" t="s">
        <v>707</v>
      </c>
      <c r="B9" s="1043"/>
      <c r="C9" s="1123">
        <v>3627</v>
      </c>
      <c r="D9" s="1123">
        <v>2115</v>
      </c>
      <c r="E9" s="1123">
        <v>8257</v>
      </c>
      <c r="F9" s="1123">
        <v>5547</v>
      </c>
      <c r="G9" s="1123">
        <v>22069</v>
      </c>
      <c r="H9" s="1123">
        <v>7398</v>
      </c>
      <c r="I9" s="1123">
        <v>15872</v>
      </c>
      <c r="J9" s="1123">
        <v>6266</v>
      </c>
      <c r="K9" s="1123">
        <v>19221</v>
      </c>
      <c r="L9" s="1123">
        <v>8264</v>
      </c>
      <c r="M9" s="1123">
        <v>52491</v>
      </c>
      <c r="N9" s="1123">
        <v>11534</v>
      </c>
      <c r="O9" s="1123">
        <v>5022</v>
      </c>
      <c r="P9" s="1123">
        <v>2993</v>
      </c>
      <c r="Q9" s="1123">
        <v>21708</v>
      </c>
      <c r="R9" s="1123">
        <v>13782</v>
      </c>
      <c r="S9" s="1123">
        <v>17258</v>
      </c>
      <c r="T9" s="1123">
        <v>12588</v>
      </c>
      <c r="U9" s="1123">
        <v>12431</v>
      </c>
      <c r="V9" s="1123">
        <v>7167</v>
      </c>
      <c r="W9" s="1122" t="s">
        <v>768</v>
      </c>
    </row>
    <row r="10" spans="1:23" s="1126" customFormat="1" ht="20.25" customHeight="1">
      <c r="A10" s="1045" t="s">
        <v>709</v>
      </c>
      <c r="B10" s="1046"/>
      <c r="C10" s="1124">
        <v>4029</v>
      </c>
      <c r="D10" s="1124">
        <v>2384</v>
      </c>
      <c r="E10" s="1124">
        <v>8614</v>
      </c>
      <c r="F10" s="1124">
        <v>5715</v>
      </c>
      <c r="G10" s="1124">
        <v>21105</v>
      </c>
      <c r="H10" s="1124">
        <v>7249</v>
      </c>
      <c r="I10" s="1124">
        <v>14809</v>
      </c>
      <c r="J10" s="1124">
        <v>5813</v>
      </c>
      <c r="K10" s="1124">
        <v>19791</v>
      </c>
      <c r="L10" s="1124">
        <v>8399</v>
      </c>
      <c r="M10" s="1124">
        <v>61381</v>
      </c>
      <c r="N10" s="1124">
        <v>14222</v>
      </c>
      <c r="O10" s="1124">
        <v>5283</v>
      </c>
      <c r="P10" s="1124">
        <v>3233</v>
      </c>
      <c r="Q10" s="1124">
        <v>21851</v>
      </c>
      <c r="R10" s="1124">
        <v>13338</v>
      </c>
      <c r="S10" s="1124">
        <v>17283</v>
      </c>
      <c r="T10" s="1124">
        <v>12208</v>
      </c>
      <c r="U10" s="1124">
        <v>12566</v>
      </c>
      <c r="V10" s="1124">
        <v>7081</v>
      </c>
      <c r="W10" s="1125" t="s">
        <v>787</v>
      </c>
    </row>
    <row r="11" spans="1:23" s="1126" customFormat="1" ht="11.25" customHeight="1">
      <c r="A11" s="1127"/>
      <c r="B11" s="1128"/>
      <c r="C11" s="1124"/>
      <c r="D11" s="1124"/>
      <c r="E11" s="1124"/>
      <c r="F11" s="1124"/>
      <c r="G11" s="1124"/>
      <c r="H11" s="1124"/>
      <c r="I11" s="1124"/>
      <c r="J11" s="1124"/>
      <c r="K11" s="1124"/>
      <c r="L11" s="1124"/>
      <c r="M11" s="1124"/>
      <c r="N11" s="1124"/>
      <c r="O11" s="1124"/>
      <c r="P11" s="1124"/>
      <c r="Q11" s="1124"/>
      <c r="R11" s="1124"/>
      <c r="S11" s="1124"/>
      <c r="T11" s="1124"/>
      <c r="U11" s="1124"/>
      <c r="V11" s="1124"/>
      <c r="W11" s="1129"/>
    </row>
    <row r="12" spans="1:23" s="1126" customFormat="1" ht="20.25" customHeight="1">
      <c r="A12" s="1127"/>
      <c r="B12" s="1130" t="s">
        <v>711</v>
      </c>
      <c r="C12" s="1124">
        <v>3448</v>
      </c>
      <c r="D12" s="1124">
        <v>2026</v>
      </c>
      <c r="E12" s="1124">
        <v>7315</v>
      </c>
      <c r="F12" s="1124">
        <v>4823</v>
      </c>
      <c r="G12" s="1124">
        <v>18256</v>
      </c>
      <c r="H12" s="1124">
        <v>6266</v>
      </c>
      <c r="I12" s="1124">
        <v>12593</v>
      </c>
      <c r="J12" s="1124">
        <v>4965</v>
      </c>
      <c r="K12" s="1124">
        <v>17111</v>
      </c>
      <c r="L12" s="1124">
        <v>7309</v>
      </c>
      <c r="M12" s="1124">
        <v>51224</v>
      </c>
      <c r="N12" s="1124">
        <v>12006</v>
      </c>
      <c r="O12" s="1124">
        <v>4265</v>
      </c>
      <c r="P12" s="1124">
        <v>2608</v>
      </c>
      <c r="Q12" s="1124">
        <v>18256</v>
      </c>
      <c r="R12" s="1124">
        <v>11037</v>
      </c>
      <c r="S12" s="1124">
        <v>13792</v>
      </c>
      <c r="T12" s="1124">
        <v>9602</v>
      </c>
      <c r="U12" s="1124">
        <v>10989</v>
      </c>
      <c r="V12" s="1124">
        <v>6204</v>
      </c>
      <c r="W12" s="1131" t="s">
        <v>712</v>
      </c>
    </row>
    <row r="13" spans="1:23" s="1126" customFormat="1" ht="20.25" customHeight="1">
      <c r="A13" s="1127"/>
      <c r="B13" s="1130" t="s">
        <v>713</v>
      </c>
      <c r="C13" s="1124">
        <v>581</v>
      </c>
      <c r="D13" s="1124">
        <v>358</v>
      </c>
      <c r="E13" s="1124">
        <v>1299</v>
      </c>
      <c r="F13" s="1124">
        <v>892</v>
      </c>
      <c r="G13" s="1124">
        <v>2849</v>
      </c>
      <c r="H13" s="1124">
        <v>983</v>
      </c>
      <c r="I13" s="1124">
        <v>2216</v>
      </c>
      <c r="J13" s="1124">
        <v>848</v>
      </c>
      <c r="K13" s="1124">
        <v>2680</v>
      </c>
      <c r="L13" s="1124">
        <v>1090</v>
      </c>
      <c r="M13" s="1124">
        <v>10157</v>
      </c>
      <c r="N13" s="1124">
        <v>2216</v>
      </c>
      <c r="O13" s="1124">
        <v>1018</v>
      </c>
      <c r="P13" s="1124">
        <v>625</v>
      </c>
      <c r="Q13" s="1124">
        <v>3595</v>
      </c>
      <c r="R13" s="1124">
        <v>2301</v>
      </c>
      <c r="S13" s="1124">
        <v>3491</v>
      </c>
      <c r="T13" s="1124">
        <v>2606</v>
      </c>
      <c r="U13" s="1124">
        <v>1577</v>
      </c>
      <c r="V13" s="1124">
        <v>877</v>
      </c>
      <c r="W13" s="1131" t="s">
        <v>714</v>
      </c>
    </row>
    <row r="14" spans="1:23" ht="11.25" customHeight="1">
      <c r="A14" s="1061"/>
      <c r="B14" s="1132"/>
      <c r="C14" s="1123"/>
      <c r="D14" s="1123"/>
      <c r="E14" s="1123"/>
      <c r="F14" s="1123"/>
      <c r="G14" s="1123"/>
      <c r="H14" s="1123"/>
      <c r="I14" s="1123"/>
      <c r="J14" s="1123"/>
      <c r="K14" s="1123"/>
      <c r="L14" s="1123"/>
      <c r="M14" s="1123"/>
      <c r="N14" s="1123"/>
      <c r="O14" s="1123"/>
      <c r="P14" s="1123"/>
      <c r="Q14" s="1123"/>
      <c r="R14" s="1123"/>
      <c r="S14" s="1123"/>
      <c r="T14" s="1123"/>
      <c r="U14" s="1123"/>
      <c r="V14" s="1123"/>
      <c r="W14" s="1133"/>
    </row>
    <row r="15" spans="1:23" ht="20.25" customHeight="1">
      <c r="A15" s="1061">
        <v>1</v>
      </c>
      <c r="B15" s="1132" t="s">
        <v>715</v>
      </c>
      <c r="C15" s="1134">
        <v>1569</v>
      </c>
      <c r="D15" s="1134">
        <v>898</v>
      </c>
      <c r="E15" s="1134">
        <v>3029</v>
      </c>
      <c r="F15" s="1134">
        <v>2011</v>
      </c>
      <c r="G15" s="1134">
        <v>6553</v>
      </c>
      <c r="H15" s="1134">
        <v>2474</v>
      </c>
      <c r="I15" s="1134">
        <v>4270</v>
      </c>
      <c r="J15" s="1134">
        <v>1694</v>
      </c>
      <c r="K15" s="1134">
        <v>7248</v>
      </c>
      <c r="L15" s="1134">
        <v>3204</v>
      </c>
      <c r="M15" s="1134">
        <v>17088</v>
      </c>
      <c r="N15" s="1134">
        <v>4410</v>
      </c>
      <c r="O15" s="1134">
        <v>1245</v>
      </c>
      <c r="P15" s="1134">
        <v>779</v>
      </c>
      <c r="Q15" s="1134">
        <v>6799</v>
      </c>
      <c r="R15" s="1134">
        <v>3795</v>
      </c>
      <c r="S15" s="1134">
        <v>5655</v>
      </c>
      <c r="T15" s="1134">
        <v>3929</v>
      </c>
      <c r="U15" s="1134">
        <v>5878</v>
      </c>
      <c r="V15" s="1134">
        <v>3264</v>
      </c>
      <c r="W15" s="1135">
        <v>1</v>
      </c>
    </row>
    <row r="16" spans="1:23" ht="20.25" customHeight="1">
      <c r="A16" s="1061">
        <v>2</v>
      </c>
      <c r="B16" s="1132" t="s">
        <v>716</v>
      </c>
      <c r="C16" s="1134">
        <v>492</v>
      </c>
      <c r="D16" s="1134">
        <v>295</v>
      </c>
      <c r="E16" s="1134">
        <v>1236</v>
      </c>
      <c r="F16" s="1134">
        <v>834</v>
      </c>
      <c r="G16" s="1134">
        <v>3403</v>
      </c>
      <c r="H16" s="1134">
        <v>1116</v>
      </c>
      <c r="I16" s="1134">
        <v>2175</v>
      </c>
      <c r="J16" s="1134">
        <v>850</v>
      </c>
      <c r="K16" s="1134">
        <v>2621</v>
      </c>
      <c r="L16" s="1134">
        <v>1069</v>
      </c>
      <c r="M16" s="1134">
        <v>8758</v>
      </c>
      <c r="N16" s="1134">
        <v>1895</v>
      </c>
      <c r="O16" s="1134">
        <v>844</v>
      </c>
      <c r="P16" s="1134">
        <v>513</v>
      </c>
      <c r="Q16" s="1134">
        <v>3241</v>
      </c>
      <c r="R16" s="1134">
        <v>2087</v>
      </c>
      <c r="S16" s="1134">
        <v>1908</v>
      </c>
      <c r="T16" s="1134">
        <v>1316</v>
      </c>
      <c r="U16" s="1134">
        <v>1139</v>
      </c>
      <c r="V16" s="1134">
        <v>660</v>
      </c>
      <c r="W16" s="1135">
        <v>2</v>
      </c>
    </row>
    <row r="17" spans="1:23" ht="20.25" customHeight="1">
      <c r="A17" s="1061">
        <v>3</v>
      </c>
      <c r="B17" s="1132" t="s">
        <v>717</v>
      </c>
      <c r="C17" s="1134">
        <v>430</v>
      </c>
      <c r="D17" s="1134">
        <v>262</v>
      </c>
      <c r="E17" s="1134">
        <v>829</v>
      </c>
      <c r="F17" s="1134">
        <v>538</v>
      </c>
      <c r="G17" s="1134">
        <v>1512</v>
      </c>
      <c r="H17" s="1134">
        <v>503</v>
      </c>
      <c r="I17" s="1134">
        <v>1243</v>
      </c>
      <c r="J17" s="1134">
        <v>602</v>
      </c>
      <c r="K17" s="1134">
        <v>1507</v>
      </c>
      <c r="L17" s="1134">
        <v>617</v>
      </c>
      <c r="M17" s="1134">
        <v>4801</v>
      </c>
      <c r="N17" s="1134">
        <v>1153</v>
      </c>
      <c r="O17" s="1134">
        <v>239</v>
      </c>
      <c r="P17" s="1134">
        <v>149</v>
      </c>
      <c r="Q17" s="1134">
        <v>1926</v>
      </c>
      <c r="R17" s="1134">
        <v>1180</v>
      </c>
      <c r="S17" s="1134">
        <v>1585</v>
      </c>
      <c r="T17" s="1134">
        <v>1140</v>
      </c>
      <c r="U17" s="1134">
        <v>1988</v>
      </c>
      <c r="V17" s="1134">
        <v>1151</v>
      </c>
      <c r="W17" s="1135">
        <v>3</v>
      </c>
    </row>
    <row r="18" spans="1:23" ht="20.25" customHeight="1">
      <c r="A18" s="1061">
        <v>4</v>
      </c>
      <c r="B18" s="1132" t="s">
        <v>718</v>
      </c>
      <c r="C18" s="1134">
        <v>54</v>
      </c>
      <c r="D18" s="1134">
        <v>34</v>
      </c>
      <c r="E18" s="1134">
        <v>134</v>
      </c>
      <c r="F18" s="1134">
        <v>92</v>
      </c>
      <c r="G18" s="1134">
        <v>417</v>
      </c>
      <c r="H18" s="1134">
        <v>136</v>
      </c>
      <c r="I18" s="1134">
        <v>376</v>
      </c>
      <c r="J18" s="1134">
        <v>125</v>
      </c>
      <c r="K18" s="1134">
        <v>386</v>
      </c>
      <c r="L18" s="1134">
        <v>163</v>
      </c>
      <c r="M18" s="1134">
        <v>1512</v>
      </c>
      <c r="N18" s="1134">
        <v>316</v>
      </c>
      <c r="O18" s="1134">
        <v>135</v>
      </c>
      <c r="P18" s="1134">
        <v>74</v>
      </c>
      <c r="Q18" s="1134">
        <v>562</v>
      </c>
      <c r="R18" s="1134">
        <v>356</v>
      </c>
      <c r="S18" s="1134">
        <v>383</v>
      </c>
      <c r="T18" s="1134">
        <v>247</v>
      </c>
      <c r="U18" s="1134">
        <v>101</v>
      </c>
      <c r="V18" s="1134">
        <v>55</v>
      </c>
      <c r="W18" s="1135">
        <v>4</v>
      </c>
    </row>
    <row r="19" spans="1:23" ht="20.25" customHeight="1">
      <c r="A19" s="1061">
        <v>5</v>
      </c>
      <c r="B19" s="1132" t="s">
        <v>719</v>
      </c>
      <c r="C19" s="1134">
        <v>202</v>
      </c>
      <c r="D19" s="1134">
        <v>123</v>
      </c>
      <c r="E19" s="1134">
        <v>516</v>
      </c>
      <c r="F19" s="1134">
        <v>319</v>
      </c>
      <c r="G19" s="1134">
        <v>1334</v>
      </c>
      <c r="H19" s="1134">
        <v>389</v>
      </c>
      <c r="I19" s="1134">
        <v>1014</v>
      </c>
      <c r="J19" s="1134">
        <v>363</v>
      </c>
      <c r="K19" s="1134">
        <v>1193</v>
      </c>
      <c r="L19" s="1134">
        <v>504</v>
      </c>
      <c r="M19" s="1134">
        <v>4309</v>
      </c>
      <c r="N19" s="1134">
        <v>862</v>
      </c>
      <c r="O19" s="1134">
        <v>424</v>
      </c>
      <c r="P19" s="1134">
        <v>245</v>
      </c>
      <c r="Q19" s="1134">
        <v>1123</v>
      </c>
      <c r="R19" s="1134">
        <v>715</v>
      </c>
      <c r="S19" s="1134">
        <v>801</v>
      </c>
      <c r="T19" s="1134">
        <v>566</v>
      </c>
      <c r="U19" s="1134">
        <v>143</v>
      </c>
      <c r="V19" s="1134">
        <v>87</v>
      </c>
      <c r="W19" s="1135">
        <v>5</v>
      </c>
    </row>
    <row r="20" spans="1:23" ht="20.25" customHeight="1">
      <c r="A20" s="1061">
        <v>6</v>
      </c>
      <c r="B20" s="1132" t="s">
        <v>720</v>
      </c>
      <c r="C20" s="1134">
        <v>147</v>
      </c>
      <c r="D20" s="1134">
        <v>83</v>
      </c>
      <c r="E20" s="1134">
        <v>473</v>
      </c>
      <c r="F20" s="1134">
        <v>329</v>
      </c>
      <c r="G20" s="1134">
        <v>1433</v>
      </c>
      <c r="H20" s="1134">
        <v>448</v>
      </c>
      <c r="I20" s="1134">
        <v>967</v>
      </c>
      <c r="J20" s="1134">
        <v>343</v>
      </c>
      <c r="K20" s="1134">
        <v>1102</v>
      </c>
      <c r="L20" s="1134">
        <v>467</v>
      </c>
      <c r="M20" s="1134">
        <v>3904</v>
      </c>
      <c r="N20" s="1134">
        <v>892</v>
      </c>
      <c r="O20" s="1134">
        <v>337</v>
      </c>
      <c r="P20" s="1134">
        <v>218</v>
      </c>
      <c r="Q20" s="1134">
        <v>1219</v>
      </c>
      <c r="R20" s="1134">
        <v>784</v>
      </c>
      <c r="S20" s="1134">
        <v>894</v>
      </c>
      <c r="T20" s="1134">
        <v>599</v>
      </c>
      <c r="U20" s="1134">
        <v>880</v>
      </c>
      <c r="V20" s="1134">
        <v>518</v>
      </c>
      <c r="W20" s="1135">
        <v>6</v>
      </c>
    </row>
    <row r="21" spans="1:23" ht="20.25" customHeight="1">
      <c r="A21" s="1061">
        <v>7</v>
      </c>
      <c r="B21" s="1132" t="s">
        <v>721</v>
      </c>
      <c r="C21" s="1134">
        <v>96</v>
      </c>
      <c r="D21" s="1134">
        <v>53</v>
      </c>
      <c r="E21" s="1134">
        <v>206</v>
      </c>
      <c r="F21" s="1134">
        <v>125</v>
      </c>
      <c r="G21" s="1134">
        <v>749</v>
      </c>
      <c r="H21" s="1134">
        <v>249</v>
      </c>
      <c r="I21" s="1134">
        <v>560</v>
      </c>
      <c r="J21" s="1134">
        <v>225</v>
      </c>
      <c r="K21" s="1134">
        <v>649</v>
      </c>
      <c r="L21" s="1134">
        <v>258</v>
      </c>
      <c r="M21" s="1134">
        <v>2448</v>
      </c>
      <c r="N21" s="1134">
        <v>507</v>
      </c>
      <c r="O21" s="1134">
        <v>282</v>
      </c>
      <c r="P21" s="1134">
        <v>174</v>
      </c>
      <c r="Q21" s="1134">
        <v>716</v>
      </c>
      <c r="R21" s="1134">
        <v>454</v>
      </c>
      <c r="S21" s="1134">
        <v>472</v>
      </c>
      <c r="T21" s="1134">
        <v>339</v>
      </c>
      <c r="U21" s="1134">
        <v>143</v>
      </c>
      <c r="V21" s="1134">
        <v>75</v>
      </c>
      <c r="W21" s="1135">
        <v>7</v>
      </c>
    </row>
    <row r="22" spans="1:23" ht="20.25" customHeight="1">
      <c r="A22" s="1061">
        <v>8</v>
      </c>
      <c r="B22" s="1132" t="s">
        <v>722</v>
      </c>
      <c r="C22" s="1123">
        <v>242</v>
      </c>
      <c r="D22" s="1123">
        <v>139</v>
      </c>
      <c r="E22" s="1123">
        <v>415</v>
      </c>
      <c r="F22" s="1123">
        <v>269</v>
      </c>
      <c r="G22" s="1123">
        <v>858</v>
      </c>
      <c r="H22" s="1123">
        <v>278</v>
      </c>
      <c r="I22" s="1123">
        <v>970</v>
      </c>
      <c r="J22" s="1123">
        <v>376</v>
      </c>
      <c r="K22" s="1123">
        <v>1160</v>
      </c>
      <c r="L22" s="1123">
        <v>492</v>
      </c>
      <c r="M22" s="1123">
        <v>3527</v>
      </c>
      <c r="N22" s="1123">
        <v>835</v>
      </c>
      <c r="O22" s="1123">
        <v>322</v>
      </c>
      <c r="P22" s="1123">
        <v>181</v>
      </c>
      <c r="Q22" s="1123">
        <v>1263</v>
      </c>
      <c r="R22" s="1123">
        <v>800</v>
      </c>
      <c r="S22" s="1123">
        <v>941</v>
      </c>
      <c r="T22" s="1123">
        <v>645</v>
      </c>
      <c r="U22" s="1123">
        <v>176</v>
      </c>
      <c r="V22" s="1123">
        <v>84</v>
      </c>
      <c r="W22" s="1135">
        <v>8</v>
      </c>
    </row>
    <row r="23" spans="1:23" s="1126" customFormat="1" ht="20.25" customHeight="1">
      <c r="A23" s="1061">
        <v>9</v>
      </c>
      <c r="B23" s="1132" t="s">
        <v>723</v>
      </c>
      <c r="C23" s="1134">
        <v>60</v>
      </c>
      <c r="D23" s="1134">
        <v>36</v>
      </c>
      <c r="E23" s="1134">
        <v>197</v>
      </c>
      <c r="F23" s="1134">
        <v>127</v>
      </c>
      <c r="G23" s="1134">
        <v>1294</v>
      </c>
      <c r="H23" s="1134">
        <v>444</v>
      </c>
      <c r="I23" s="1134">
        <v>504</v>
      </c>
      <c r="J23" s="1134">
        <v>202</v>
      </c>
      <c r="K23" s="1134">
        <v>533</v>
      </c>
      <c r="L23" s="1134">
        <v>210</v>
      </c>
      <c r="M23" s="1134">
        <v>2744</v>
      </c>
      <c r="N23" s="1134">
        <v>701</v>
      </c>
      <c r="O23" s="1134">
        <v>193</v>
      </c>
      <c r="P23" s="1134">
        <v>118</v>
      </c>
      <c r="Q23" s="1134">
        <v>595</v>
      </c>
      <c r="R23" s="1134">
        <v>378</v>
      </c>
      <c r="S23" s="1134">
        <v>402</v>
      </c>
      <c r="T23" s="1134">
        <v>283</v>
      </c>
      <c r="U23" s="1134">
        <v>146</v>
      </c>
      <c r="V23" s="1134">
        <v>76</v>
      </c>
      <c r="W23" s="1135">
        <v>9</v>
      </c>
    </row>
    <row r="24" spans="1:23" ht="20.25" customHeight="1">
      <c r="A24" s="1061">
        <v>10</v>
      </c>
      <c r="B24" s="1132" t="s">
        <v>724</v>
      </c>
      <c r="C24" s="1134">
        <v>156</v>
      </c>
      <c r="D24" s="1134">
        <v>103</v>
      </c>
      <c r="E24" s="1134">
        <v>280</v>
      </c>
      <c r="F24" s="1134">
        <v>179</v>
      </c>
      <c r="G24" s="1134">
        <v>703</v>
      </c>
      <c r="H24" s="1134">
        <v>229</v>
      </c>
      <c r="I24" s="1134">
        <v>514</v>
      </c>
      <c r="J24" s="1134">
        <v>185</v>
      </c>
      <c r="K24" s="1134">
        <v>712</v>
      </c>
      <c r="L24" s="1134">
        <v>325</v>
      </c>
      <c r="M24" s="1134">
        <v>2133</v>
      </c>
      <c r="N24" s="1134">
        <v>435</v>
      </c>
      <c r="O24" s="1134">
        <v>244</v>
      </c>
      <c r="P24" s="1134">
        <v>157</v>
      </c>
      <c r="Q24" s="1134">
        <v>812</v>
      </c>
      <c r="R24" s="1134">
        <v>488</v>
      </c>
      <c r="S24" s="1134">
        <v>751</v>
      </c>
      <c r="T24" s="1134">
        <v>538</v>
      </c>
      <c r="U24" s="1134">
        <v>395</v>
      </c>
      <c r="V24" s="1134">
        <v>234</v>
      </c>
      <c r="W24" s="1135">
        <v>10</v>
      </c>
    </row>
    <row r="25" spans="1:23" ht="20.25" customHeight="1">
      <c r="A25" s="1127"/>
      <c r="B25" s="1130" t="s">
        <v>725</v>
      </c>
      <c r="C25" s="1136">
        <v>66</v>
      </c>
      <c r="D25" s="1136">
        <v>42</v>
      </c>
      <c r="E25" s="1136">
        <v>127</v>
      </c>
      <c r="F25" s="1136">
        <v>76</v>
      </c>
      <c r="G25" s="1136">
        <v>367</v>
      </c>
      <c r="H25" s="1136">
        <v>122</v>
      </c>
      <c r="I25" s="1136">
        <v>257</v>
      </c>
      <c r="J25" s="1136">
        <v>104</v>
      </c>
      <c r="K25" s="1136">
        <v>320</v>
      </c>
      <c r="L25" s="1136">
        <v>127</v>
      </c>
      <c r="M25" s="1136">
        <v>1105</v>
      </c>
      <c r="N25" s="1137">
        <v>292</v>
      </c>
      <c r="O25" s="1137">
        <v>96</v>
      </c>
      <c r="P25" s="1137">
        <v>61</v>
      </c>
      <c r="Q25" s="1137">
        <v>323</v>
      </c>
      <c r="R25" s="1136">
        <v>196</v>
      </c>
      <c r="S25" s="1136">
        <v>937</v>
      </c>
      <c r="T25" s="1136">
        <v>780</v>
      </c>
      <c r="U25" s="1136">
        <v>259</v>
      </c>
      <c r="V25" s="1136">
        <v>145</v>
      </c>
      <c r="W25" s="1131" t="s">
        <v>726</v>
      </c>
    </row>
    <row r="26" spans="1:23" ht="20.25" customHeight="1">
      <c r="A26" s="1061">
        <v>11</v>
      </c>
      <c r="B26" s="1132" t="s">
        <v>727</v>
      </c>
      <c r="C26" s="1134">
        <v>66</v>
      </c>
      <c r="D26" s="1134">
        <v>42</v>
      </c>
      <c r="E26" s="1134">
        <v>127</v>
      </c>
      <c r="F26" s="1134">
        <v>76</v>
      </c>
      <c r="G26" s="1134">
        <v>367</v>
      </c>
      <c r="H26" s="1134">
        <v>122</v>
      </c>
      <c r="I26" s="1134">
        <v>257</v>
      </c>
      <c r="J26" s="1134">
        <v>104</v>
      </c>
      <c r="K26" s="1134">
        <v>320</v>
      </c>
      <c r="L26" s="1134">
        <v>127</v>
      </c>
      <c r="M26" s="1134">
        <v>1105</v>
      </c>
      <c r="N26" s="1138">
        <v>292</v>
      </c>
      <c r="O26" s="1138">
        <v>96</v>
      </c>
      <c r="P26" s="1138">
        <v>61</v>
      </c>
      <c r="Q26" s="1138">
        <v>323</v>
      </c>
      <c r="R26" s="1134">
        <v>196</v>
      </c>
      <c r="S26" s="1134">
        <v>937</v>
      </c>
      <c r="T26" s="1134">
        <v>780</v>
      </c>
      <c r="U26" s="1134">
        <v>259</v>
      </c>
      <c r="V26" s="1134">
        <v>145</v>
      </c>
      <c r="W26" s="1135">
        <v>11</v>
      </c>
    </row>
    <row r="27" spans="1:23" s="1126" customFormat="1" ht="20.25" customHeight="1">
      <c r="A27" s="1127"/>
      <c r="B27" s="1130" t="s">
        <v>728</v>
      </c>
      <c r="C27" s="1136">
        <v>285</v>
      </c>
      <c r="D27" s="1136">
        <v>180</v>
      </c>
      <c r="E27" s="1136">
        <v>552</v>
      </c>
      <c r="F27" s="1136">
        <v>387</v>
      </c>
      <c r="G27" s="1136">
        <v>904</v>
      </c>
      <c r="H27" s="1136">
        <v>316</v>
      </c>
      <c r="I27" s="1136">
        <v>789</v>
      </c>
      <c r="J27" s="1136">
        <v>305</v>
      </c>
      <c r="K27" s="1136">
        <v>975</v>
      </c>
      <c r="L27" s="1136">
        <v>401</v>
      </c>
      <c r="M27" s="1136">
        <v>3523</v>
      </c>
      <c r="N27" s="1136">
        <v>834</v>
      </c>
      <c r="O27" s="1136">
        <v>221</v>
      </c>
      <c r="P27" s="1136">
        <v>121</v>
      </c>
      <c r="Q27" s="1136">
        <v>1374</v>
      </c>
      <c r="R27" s="1136">
        <v>880</v>
      </c>
      <c r="S27" s="1136">
        <v>1244</v>
      </c>
      <c r="T27" s="1136">
        <v>923</v>
      </c>
      <c r="U27" s="1136">
        <v>924</v>
      </c>
      <c r="V27" s="1136">
        <v>527</v>
      </c>
      <c r="W27" s="1131" t="s">
        <v>770</v>
      </c>
    </row>
    <row r="28" spans="1:23" ht="20.25" customHeight="1">
      <c r="A28" s="1061">
        <v>12</v>
      </c>
      <c r="B28" s="1132" t="s">
        <v>730</v>
      </c>
      <c r="C28" s="1134">
        <v>130</v>
      </c>
      <c r="D28" s="1134">
        <v>73</v>
      </c>
      <c r="E28" s="1134">
        <v>247</v>
      </c>
      <c r="F28" s="1134">
        <v>181</v>
      </c>
      <c r="G28" s="1134">
        <v>343</v>
      </c>
      <c r="H28" s="1134">
        <v>131</v>
      </c>
      <c r="I28" s="1134">
        <v>225</v>
      </c>
      <c r="J28" s="1134">
        <v>72</v>
      </c>
      <c r="K28" s="1134">
        <v>344</v>
      </c>
      <c r="L28" s="1134">
        <v>138</v>
      </c>
      <c r="M28" s="1134">
        <v>1073</v>
      </c>
      <c r="N28" s="1134">
        <v>239</v>
      </c>
      <c r="O28" s="1134">
        <v>59</v>
      </c>
      <c r="P28" s="1134">
        <v>28</v>
      </c>
      <c r="Q28" s="1134">
        <v>526</v>
      </c>
      <c r="R28" s="1134">
        <v>321</v>
      </c>
      <c r="S28" s="1134">
        <v>377</v>
      </c>
      <c r="T28" s="1134">
        <v>279</v>
      </c>
      <c r="U28" s="1134">
        <v>365</v>
      </c>
      <c r="V28" s="1134">
        <v>219</v>
      </c>
      <c r="W28" s="1135">
        <v>12</v>
      </c>
    </row>
    <row r="29" spans="1:23" ht="20.25" customHeight="1">
      <c r="A29" s="1061">
        <v>13</v>
      </c>
      <c r="B29" s="1132" t="s">
        <v>731</v>
      </c>
      <c r="C29" s="1123">
        <v>33</v>
      </c>
      <c r="D29" s="1123">
        <v>24</v>
      </c>
      <c r="E29" s="1123">
        <v>66</v>
      </c>
      <c r="F29" s="1123">
        <v>42</v>
      </c>
      <c r="G29" s="1123">
        <v>159</v>
      </c>
      <c r="H29" s="1123">
        <v>45</v>
      </c>
      <c r="I29" s="1123">
        <v>147</v>
      </c>
      <c r="J29" s="1123">
        <v>64</v>
      </c>
      <c r="K29" s="1123">
        <v>192</v>
      </c>
      <c r="L29" s="1123">
        <v>83</v>
      </c>
      <c r="M29" s="1123">
        <v>687</v>
      </c>
      <c r="N29" s="1123">
        <v>165</v>
      </c>
      <c r="O29" s="1123">
        <v>50</v>
      </c>
      <c r="P29" s="1123">
        <v>32</v>
      </c>
      <c r="Q29" s="1123">
        <v>189</v>
      </c>
      <c r="R29" s="1123">
        <v>125</v>
      </c>
      <c r="S29" s="1123">
        <v>397</v>
      </c>
      <c r="T29" s="1123">
        <v>305</v>
      </c>
      <c r="U29" s="1123">
        <v>17</v>
      </c>
      <c r="V29" s="1123">
        <v>4</v>
      </c>
      <c r="W29" s="1135">
        <v>13</v>
      </c>
    </row>
    <row r="30" spans="1:23" ht="20.25" customHeight="1">
      <c r="A30" s="1061">
        <v>14</v>
      </c>
      <c r="B30" s="1132" t="s">
        <v>732</v>
      </c>
      <c r="C30" s="1134">
        <v>122</v>
      </c>
      <c r="D30" s="1134">
        <v>83</v>
      </c>
      <c r="E30" s="1134">
        <v>239</v>
      </c>
      <c r="F30" s="1134">
        <v>164</v>
      </c>
      <c r="G30" s="1134">
        <v>402</v>
      </c>
      <c r="H30" s="1123">
        <v>140</v>
      </c>
      <c r="I30" s="1134">
        <v>417</v>
      </c>
      <c r="J30" s="1134">
        <v>169</v>
      </c>
      <c r="K30" s="1134">
        <v>439</v>
      </c>
      <c r="L30" s="1134">
        <v>180</v>
      </c>
      <c r="M30" s="1134">
        <v>1763</v>
      </c>
      <c r="N30" s="1134">
        <v>430</v>
      </c>
      <c r="O30" s="1134">
        <v>112</v>
      </c>
      <c r="P30" s="1134">
        <v>61</v>
      </c>
      <c r="Q30" s="1134">
        <v>659</v>
      </c>
      <c r="R30" s="1134">
        <v>434</v>
      </c>
      <c r="S30" s="1134">
        <v>470</v>
      </c>
      <c r="T30" s="1134">
        <v>339</v>
      </c>
      <c r="U30" s="1134">
        <v>542</v>
      </c>
      <c r="V30" s="1134">
        <v>304</v>
      </c>
      <c r="W30" s="1135">
        <v>14</v>
      </c>
    </row>
    <row r="31" spans="1:23" ht="20.25" customHeight="1">
      <c r="A31" s="1127"/>
      <c r="B31" s="1130" t="s">
        <v>733</v>
      </c>
      <c r="C31" s="1136">
        <v>16</v>
      </c>
      <c r="D31" s="1136">
        <v>8</v>
      </c>
      <c r="E31" s="1136">
        <v>78</v>
      </c>
      <c r="F31" s="1136">
        <v>58</v>
      </c>
      <c r="G31" s="1136">
        <v>176</v>
      </c>
      <c r="H31" s="1136">
        <v>50</v>
      </c>
      <c r="I31" s="1136">
        <v>80</v>
      </c>
      <c r="J31" s="1136">
        <v>33</v>
      </c>
      <c r="K31" s="1136">
        <v>50</v>
      </c>
      <c r="L31" s="1136">
        <v>16</v>
      </c>
      <c r="M31" s="1136">
        <v>317</v>
      </c>
      <c r="N31" s="1136">
        <v>41</v>
      </c>
      <c r="O31" s="1136">
        <v>53</v>
      </c>
      <c r="P31" s="1136">
        <v>29</v>
      </c>
      <c r="Q31" s="1136">
        <v>325</v>
      </c>
      <c r="R31" s="1136">
        <v>197</v>
      </c>
      <c r="S31" s="1136">
        <v>92</v>
      </c>
      <c r="T31" s="1136">
        <v>60</v>
      </c>
      <c r="U31" s="1136">
        <v>3</v>
      </c>
      <c r="V31" s="1136">
        <v>1</v>
      </c>
      <c r="W31" s="1131" t="s">
        <v>734</v>
      </c>
    </row>
    <row r="32" spans="1:23" ht="20.25" customHeight="1">
      <c r="A32" s="1061">
        <v>15</v>
      </c>
      <c r="B32" s="1132" t="s">
        <v>735</v>
      </c>
      <c r="C32" s="1134">
        <v>16</v>
      </c>
      <c r="D32" s="1134">
        <v>8</v>
      </c>
      <c r="E32" s="1134">
        <v>78</v>
      </c>
      <c r="F32" s="1134">
        <v>58</v>
      </c>
      <c r="G32" s="1134">
        <v>176</v>
      </c>
      <c r="H32" s="1134">
        <v>50</v>
      </c>
      <c r="I32" s="1134">
        <v>80</v>
      </c>
      <c r="J32" s="1134">
        <v>33</v>
      </c>
      <c r="K32" s="1134">
        <v>50</v>
      </c>
      <c r="L32" s="1134">
        <v>16</v>
      </c>
      <c r="M32" s="1134">
        <v>317</v>
      </c>
      <c r="N32" s="1134">
        <v>41</v>
      </c>
      <c r="O32" s="1134">
        <v>53</v>
      </c>
      <c r="P32" s="1134">
        <v>29</v>
      </c>
      <c r="Q32" s="1134">
        <v>325</v>
      </c>
      <c r="R32" s="1134">
        <v>197</v>
      </c>
      <c r="S32" s="1134">
        <v>92</v>
      </c>
      <c r="T32" s="1134">
        <v>60</v>
      </c>
      <c r="U32" s="1134">
        <v>3</v>
      </c>
      <c r="V32" s="1134">
        <v>1</v>
      </c>
      <c r="W32" s="1135">
        <v>15</v>
      </c>
    </row>
    <row r="33" spans="1:23" s="1126" customFormat="1" ht="20.25" customHeight="1">
      <c r="A33" s="1127"/>
      <c r="B33" s="1130" t="s">
        <v>736</v>
      </c>
      <c r="C33" s="1136">
        <v>76</v>
      </c>
      <c r="D33" s="1136">
        <v>50</v>
      </c>
      <c r="E33" s="1136">
        <v>175</v>
      </c>
      <c r="F33" s="1136">
        <v>114</v>
      </c>
      <c r="G33" s="1136">
        <v>447</v>
      </c>
      <c r="H33" s="1136">
        <v>158</v>
      </c>
      <c r="I33" s="1136">
        <v>353</v>
      </c>
      <c r="J33" s="1136">
        <v>131</v>
      </c>
      <c r="K33" s="1136">
        <v>408</v>
      </c>
      <c r="L33" s="1136">
        <v>167</v>
      </c>
      <c r="M33" s="1136">
        <v>1639</v>
      </c>
      <c r="N33" s="1136">
        <v>360</v>
      </c>
      <c r="O33" s="1136">
        <v>92</v>
      </c>
      <c r="P33" s="1136">
        <v>57</v>
      </c>
      <c r="Q33" s="1136">
        <v>491</v>
      </c>
      <c r="R33" s="1136">
        <v>327</v>
      </c>
      <c r="S33" s="1136">
        <v>301</v>
      </c>
      <c r="T33" s="1136">
        <v>201</v>
      </c>
      <c r="U33" s="1136">
        <v>28</v>
      </c>
      <c r="V33" s="1136">
        <v>16</v>
      </c>
      <c r="W33" s="1131" t="s">
        <v>771</v>
      </c>
    </row>
    <row r="34" spans="1:23" ht="20.25" customHeight="1">
      <c r="A34" s="1061">
        <v>16</v>
      </c>
      <c r="B34" s="1132" t="s">
        <v>738</v>
      </c>
      <c r="C34" s="1134">
        <v>76</v>
      </c>
      <c r="D34" s="1134">
        <v>50</v>
      </c>
      <c r="E34" s="1134">
        <v>175</v>
      </c>
      <c r="F34" s="1134">
        <v>114</v>
      </c>
      <c r="G34" s="1134">
        <v>447</v>
      </c>
      <c r="H34" s="1134">
        <v>158</v>
      </c>
      <c r="I34" s="1134">
        <v>353</v>
      </c>
      <c r="J34" s="1134">
        <v>131</v>
      </c>
      <c r="K34" s="1134">
        <v>408</v>
      </c>
      <c r="L34" s="1134">
        <v>167</v>
      </c>
      <c r="M34" s="1134">
        <v>1639</v>
      </c>
      <c r="N34" s="1134">
        <v>360</v>
      </c>
      <c r="O34" s="1134">
        <v>92</v>
      </c>
      <c r="P34" s="1134">
        <v>57</v>
      </c>
      <c r="Q34" s="1134">
        <v>491</v>
      </c>
      <c r="R34" s="1134">
        <v>327</v>
      </c>
      <c r="S34" s="1134">
        <v>301</v>
      </c>
      <c r="T34" s="1134">
        <v>201</v>
      </c>
      <c r="U34" s="1134">
        <v>28</v>
      </c>
      <c r="V34" s="1134">
        <v>16</v>
      </c>
      <c r="W34" s="1135">
        <v>16</v>
      </c>
    </row>
    <row r="35" spans="1:23" ht="20.25" customHeight="1">
      <c r="A35" s="1127"/>
      <c r="B35" s="1130" t="s">
        <v>739</v>
      </c>
      <c r="C35" s="1136">
        <v>129</v>
      </c>
      <c r="D35" s="1136">
        <v>73</v>
      </c>
      <c r="E35" s="1136">
        <v>334</v>
      </c>
      <c r="F35" s="1136">
        <v>237</v>
      </c>
      <c r="G35" s="1136">
        <v>715</v>
      </c>
      <c r="H35" s="1136">
        <v>256</v>
      </c>
      <c r="I35" s="1136">
        <v>642</v>
      </c>
      <c r="J35" s="1136">
        <v>248</v>
      </c>
      <c r="K35" s="1136">
        <v>833</v>
      </c>
      <c r="L35" s="1136">
        <v>344</v>
      </c>
      <c r="M35" s="1136">
        <v>2895</v>
      </c>
      <c r="N35" s="1136">
        <v>566</v>
      </c>
      <c r="O35" s="1136">
        <v>463</v>
      </c>
      <c r="P35" s="1136">
        <v>294</v>
      </c>
      <c r="Q35" s="1136">
        <v>931</v>
      </c>
      <c r="R35" s="1136">
        <v>605</v>
      </c>
      <c r="S35" s="1136">
        <v>785</v>
      </c>
      <c r="T35" s="1136">
        <v>551</v>
      </c>
      <c r="U35" s="1136">
        <v>358</v>
      </c>
      <c r="V35" s="1136">
        <v>185</v>
      </c>
      <c r="W35" s="1131" t="s">
        <v>740</v>
      </c>
    </row>
    <row r="36" spans="1:23" ht="20.25" customHeight="1">
      <c r="A36" s="1061">
        <v>17</v>
      </c>
      <c r="B36" s="1132" t="s">
        <v>741</v>
      </c>
      <c r="C36" s="1123">
        <v>29</v>
      </c>
      <c r="D36" s="1123">
        <v>18</v>
      </c>
      <c r="E36" s="1134">
        <v>30</v>
      </c>
      <c r="F36" s="1134">
        <v>19</v>
      </c>
      <c r="G36" s="1123">
        <v>164</v>
      </c>
      <c r="H36" s="1123">
        <v>55</v>
      </c>
      <c r="I36" s="1123">
        <v>134</v>
      </c>
      <c r="J36" s="1123">
        <v>54</v>
      </c>
      <c r="K36" s="1123">
        <v>94</v>
      </c>
      <c r="L36" s="1123">
        <v>41</v>
      </c>
      <c r="M36" s="1123">
        <v>481</v>
      </c>
      <c r="N36" s="1123">
        <v>114</v>
      </c>
      <c r="O36" s="1123">
        <v>29</v>
      </c>
      <c r="P36" s="1123">
        <v>15</v>
      </c>
      <c r="Q36" s="1123">
        <v>183</v>
      </c>
      <c r="R36" s="1123">
        <v>116</v>
      </c>
      <c r="S36" s="1123">
        <v>123</v>
      </c>
      <c r="T36" s="1123">
        <v>81</v>
      </c>
      <c r="U36" s="1123">
        <v>19</v>
      </c>
      <c r="V36" s="1123">
        <v>7</v>
      </c>
      <c r="W36" s="1135">
        <v>17</v>
      </c>
    </row>
    <row r="37" spans="1:23" s="1126" customFormat="1" ht="20.25" customHeight="1">
      <c r="A37" s="1061">
        <v>18</v>
      </c>
      <c r="B37" s="1132" t="s">
        <v>742</v>
      </c>
      <c r="C37" s="1134">
        <v>38</v>
      </c>
      <c r="D37" s="1134">
        <v>19</v>
      </c>
      <c r="E37" s="1134">
        <v>91</v>
      </c>
      <c r="F37" s="1134">
        <v>59</v>
      </c>
      <c r="G37" s="1134">
        <v>155</v>
      </c>
      <c r="H37" s="1134">
        <v>58</v>
      </c>
      <c r="I37" s="1134">
        <v>161</v>
      </c>
      <c r="J37" s="1134">
        <v>59</v>
      </c>
      <c r="K37" s="1134">
        <v>204</v>
      </c>
      <c r="L37" s="1134">
        <v>95</v>
      </c>
      <c r="M37" s="1134">
        <v>781</v>
      </c>
      <c r="N37" s="1134">
        <v>156</v>
      </c>
      <c r="O37" s="1134">
        <v>78</v>
      </c>
      <c r="P37" s="1134">
        <v>44</v>
      </c>
      <c r="Q37" s="1134">
        <v>254</v>
      </c>
      <c r="R37" s="1134">
        <v>165</v>
      </c>
      <c r="S37" s="1134">
        <v>201</v>
      </c>
      <c r="T37" s="1134">
        <v>138</v>
      </c>
      <c r="U37" s="1134">
        <v>25</v>
      </c>
      <c r="V37" s="1134">
        <v>13</v>
      </c>
      <c r="W37" s="1135">
        <v>18</v>
      </c>
    </row>
    <row r="38" spans="1:23" ht="20.25" customHeight="1">
      <c r="A38" s="1061">
        <v>19</v>
      </c>
      <c r="B38" s="1132" t="s">
        <v>743</v>
      </c>
      <c r="C38" s="1134">
        <v>62</v>
      </c>
      <c r="D38" s="1134">
        <v>36</v>
      </c>
      <c r="E38" s="1134">
        <v>213</v>
      </c>
      <c r="F38" s="1134">
        <v>159</v>
      </c>
      <c r="G38" s="1134">
        <v>396</v>
      </c>
      <c r="H38" s="1134">
        <v>143</v>
      </c>
      <c r="I38" s="1134">
        <v>347</v>
      </c>
      <c r="J38" s="1134">
        <v>135</v>
      </c>
      <c r="K38" s="1134">
        <v>535</v>
      </c>
      <c r="L38" s="1134">
        <v>208</v>
      </c>
      <c r="M38" s="1134">
        <v>1633</v>
      </c>
      <c r="N38" s="1134">
        <v>296</v>
      </c>
      <c r="O38" s="1134">
        <v>356</v>
      </c>
      <c r="P38" s="1134">
        <v>235</v>
      </c>
      <c r="Q38" s="1134">
        <v>494</v>
      </c>
      <c r="R38" s="1134">
        <v>324</v>
      </c>
      <c r="S38" s="1134">
        <v>461</v>
      </c>
      <c r="T38" s="1134">
        <v>332</v>
      </c>
      <c r="U38" s="1134">
        <v>314</v>
      </c>
      <c r="V38" s="1134">
        <v>165</v>
      </c>
      <c r="W38" s="1135">
        <v>19</v>
      </c>
    </row>
    <row r="39" spans="1:23" ht="20.25" customHeight="1">
      <c r="A39" s="1127"/>
      <c r="B39" s="1130" t="s">
        <v>744</v>
      </c>
      <c r="C39" s="1136">
        <v>9</v>
      </c>
      <c r="D39" s="1136">
        <v>5</v>
      </c>
      <c r="E39" s="1136">
        <v>33</v>
      </c>
      <c r="F39" s="1136">
        <v>20</v>
      </c>
      <c r="G39" s="1136">
        <v>240</v>
      </c>
      <c r="H39" s="1136">
        <v>81</v>
      </c>
      <c r="I39" s="1136">
        <v>95</v>
      </c>
      <c r="J39" s="1136">
        <v>27</v>
      </c>
      <c r="K39" s="1136">
        <v>94</v>
      </c>
      <c r="L39" s="1136">
        <v>35</v>
      </c>
      <c r="M39" s="1136">
        <v>678</v>
      </c>
      <c r="N39" s="1136">
        <v>123</v>
      </c>
      <c r="O39" s="1136">
        <v>93</v>
      </c>
      <c r="P39" s="1136">
        <v>63</v>
      </c>
      <c r="Q39" s="1136">
        <v>151</v>
      </c>
      <c r="R39" s="1136">
        <v>96</v>
      </c>
      <c r="S39" s="1136">
        <v>132</v>
      </c>
      <c r="T39" s="1136">
        <v>91</v>
      </c>
      <c r="U39" s="1136">
        <v>5</v>
      </c>
      <c r="V39" s="1136">
        <v>3</v>
      </c>
      <c r="W39" s="1131" t="s">
        <v>745</v>
      </c>
    </row>
    <row r="40" spans="1:23" ht="20.25" customHeight="1" thickBot="1">
      <c r="A40" s="1139">
        <v>20</v>
      </c>
      <c r="B40" s="1140" t="s">
        <v>746</v>
      </c>
      <c r="C40" s="1141">
        <v>9</v>
      </c>
      <c r="D40" s="1141">
        <v>5</v>
      </c>
      <c r="E40" s="1141">
        <v>33</v>
      </c>
      <c r="F40" s="1141">
        <v>20</v>
      </c>
      <c r="G40" s="1141">
        <v>240</v>
      </c>
      <c r="H40" s="1141">
        <v>81</v>
      </c>
      <c r="I40" s="1141">
        <v>95</v>
      </c>
      <c r="J40" s="1141">
        <v>27</v>
      </c>
      <c r="K40" s="1141">
        <v>94</v>
      </c>
      <c r="L40" s="1141">
        <v>35</v>
      </c>
      <c r="M40" s="1141">
        <v>678</v>
      </c>
      <c r="N40" s="1141">
        <v>123</v>
      </c>
      <c r="O40" s="1141">
        <v>93</v>
      </c>
      <c r="P40" s="1141">
        <v>63</v>
      </c>
      <c r="Q40" s="1141">
        <v>151</v>
      </c>
      <c r="R40" s="1141">
        <v>96</v>
      </c>
      <c r="S40" s="1141">
        <v>132</v>
      </c>
      <c r="T40" s="1141">
        <v>91</v>
      </c>
      <c r="U40" s="1141">
        <v>5</v>
      </c>
      <c r="V40" s="1141">
        <v>3</v>
      </c>
      <c r="W40" s="1142">
        <v>20</v>
      </c>
    </row>
    <row r="41" spans="1:23" ht="15" customHeight="1">
      <c r="A41" s="1111"/>
      <c r="B41" s="1111"/>
      <c r="C41" s="1111"/>
      <c r="D41" s="1111"/>
      <c r="E41" s="1111"/>
      <c r="F41" s="1111"/>
      <c r="G41" s="1111"/>
      <c r="H41" s="1111"/>
      <c r="I41" s="1111"/>
      <c r="J41" s="1111"/>
      <c r="K41" s="1111"/>
      <c r="L41" s="1111"/>
      <c r="M41" s="1111"/>
      <c r="N41" s="1111"/>
      <c r="O41" s="1111"/>
      <c r="P41" s="1111"/>
      <c r="Q41" s="1111"/>
      <c r="R41" s="1111"/>
      <c r="S41" s="1111"/>
      <c r="T41" s="1111"/>
      <c r="U41" s="1111"/>
      <c r="V41" s="1111"/>
      <c r="W41" s="1111"/>
    </row>
    <row r="42" spans="1:23" ht="12" customHeight="1">
      <c r="A42" s="1113"/>
      <c r="B42" s="1111"/>
      <c r="C42" s="1113"/>
      <c r="D42" s="1111"/>
      <c r="E42" s="1111"/>
      <c r="F42" s="1111"/>
      <c r="G42" s="1111"/>
      <c r="H42" s="1111"/>
      <c r="I42" s="1113"/>
      <c r="J42" s="1111"/>
      <c r="K42" s="1111"/>
      <c r="L42" s="1111"/>
      <c r="M42" s="1111"/>
      <c r="N42" s="1111"/>
      <c r="O42" s="1111"/>
      <c r="P42" s="1111"/>
      <c r="Q42" s="1111"/>
      <c r="R42" s="1111"/>
      <c r="S42" s="1111"/>
      <c r="T42" s="1111"/>
      <c r="U42" s="1111"/>
      <c r="V42" s="1111"/>
      <c r="W42" s="1111"/>
    </row>
    <row r="43" spans="1:23">
      <c r="A43" s="1063"/>
      <c r="B43" s="1111"/>
      <c r="C43" s="1111"/>
      <c r="D43" s="1111"/>
      <c r="E43" s="1111"/>
      <c r="F43" s="1111"/>
      <c r="G43" s="1111"/>
      <c r="H43" s="1111"/>
      <c r="I43" s="1111"/>
      <c r="J43" s="1111"/>
      <c r="K43" s="1111"/>
      <c r="L43" s="1111"/>
      <c r="M43" s="1111"/>
      <c r="N43" s="1111"/>
      <c r="O43" s="1111"/>
      <c r="P43" s="1111"/>
      <c r="Q43" s="1111"/>
      <c r="R43" s="1111"/>
      <c r="S43" s="1111"/>
      <c r="T43" s="1111"/>
      <c r="U43" s="1111"/>
      <c r="V43" s="1111"/>
      <c r="W43" s="1111"/>
    </row>
    <row r="44" spans="1:23">
      <c r="A44" s="1111"/>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row>
    <row r="45" spans="1:23">
      <c r="A45" s="1111"/>
    </row>
  </sheetData>
  <mergeCells count="17">
    <mergeCell ref="A6:B6"/>
    <mergeCell ref="A7:B7"/>
    <mergeCell ref="A8:B8"/>
    <mergeCell ref="A9:B9"/>
    <mergeCell ref="A10:B10"/>
    <mergeCell ref="M3:N3"/>
    <mergeCell ref="O3:P3"/>
    <mergeCell ref="Q3:R3"/>
    <mergeCell ref="S3:T3"/>
    <mergeCell ref="U3:V3"/>
    <mergeCell ref="W3:W4"/>
    <mergeCell ref="A3:B4"/>
    <mergeCell ref="C3:D3"/>
    <mergeCell ref="E3:F3"/>
    <mergeCell ref="G3:H3"/>
    <mergeCell ref="I3:J3"/>
    <mergeCell ref="K3:L3"/>
  </mergeCells>
  <phoneticPr fontId="9"/>
  <printOptions horizontalCentered="1"/>
  <pageMargins left="0.39370078740157483" right="0.39370078740157483" top="0.59055118110236227" bottom="0.39370078740157483" header="0.39370078740157483" footer="0.31496062992125984"/>
  <pageSetup paperSize="8" scale="9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33029-33F5-49BC-81D8-DFFCFCE75C69}">
  <sheetPr>
    <tabColor rgb="FF92D050"/>
    <pageSetUpPr fitToPage="1"/>
  </sheetPr>
  <dimension ref="A1:X57"/>
  <sheetViews>
    <sheetView showGridLines="0" view="pageBreakPreview" topLeftCell="A13" zoomScaleNormal="90" zoomScaleSheetLayoutView="100" workbookViewId="0">
      <selection activeCell="H36" sqref="H36"/>
    </sheetView>
  </sheetViews>
  <sheetFormatPr defaultColWidth="8" defaultRowHeight="12"/>
  <cols>
    <col min="1" max="1" width="2.5" style="1112" customWidth="1"/>
    <col min="2" max="2" width="22.625" style="1112" customWidth="1"/>
    <col min="3" max="11" width="8" style="1112" customWidth="1"/>
    <col min="12" max="24" width="7.375" style="1112" customWidth="1"/>
    <col min="25" max="16384" width="8" style="1112"/>
  </cols>
  <sheetData>
    <row r="1" spans="1:21" s="1070" customFormat="1" ht="18.75" customHeight="1">
      <c r="B1" s="1127"/>
      <c r="K1" s="1143" t="s">
        <v>788</v>
      </c>
      <c r="L1" s="1065" t="s">
        <v>789</v>
      </c>
    </row>
    <row r="2" spans="1:21" s="1070" customFormat="1" ht="22.5" customHeight="1" thickBot="1">
      <c r="A2" s="1144" t="s">
        <v>790</v>
      </c>
      <c r="T2" s="1145"/>
      <c r="U2" s="1146" t="s">
        <v>791</v>
      </c>
    </row>
    <row r="3" spans="1:21" s="1144" customFormat="1" ht="16.5" customHeight="1">
      <c r="A3" s="1147"/>
      <c r="B3" s="1148"/>
      <c r="C3" s="1149" t="s">
        <v>668</v>
      </c>
      <c r="D3" s="1150"/>
      <c r="E3" s="1151"/>
      <c r="F3" s="1152" t="s">
        <v>792</v>
      </c>
      <c r="G3" s="1153"/>
      <c r="H3" s="1154"/>
      <c r="I3" s="1152" t="s">
        <v>793</v>
      </c>
      <c r="J3" s="1153"/>
      <c r="K3" s="1154"/>
      <c r="L3" s="1152" t="s">
        <v>794</v>
      </c>
      <c r="M3" s="1153"/>
      <c r="N3" s="1154"/>
      <c r="O3" s="1152" t="s">
        <v>795</v>
      </c>
      <c r="P3" s="1153"/>
      <c r="Q3" s="1154"/>
      <c r="R3" s="1152" t="s">
        <v>796</v>
      </c>
      <c r="S3" s="1153"/>
      <c r="T3" s="1154"/>
      <c r="U3" s="1155" t="s">
        <v>797</v>
      </c>
    </row>
    <row r="4" spans="1:21" s="1144" customFormat="1" ht="16.5" customHeight="1">
      <c r="B4" s="1156" t="s">
        <v>798</v>
      </c>
      <c r="C4" s="1157"/>
      <c r="D4" s="1158"/>
      <c r="E4" s="1159"/>
      <c r="F4" s="1160"/>
      <c r="G4" s="1161"/>
      <c r="H4" s="1162"/>
      <c r="I4" s="1160"/>
      <c r="J4" s="1161"/>
      <c r="K4" s="1162"/>
      <c r="L4" s="1160"/>
      <c r="M4" s="1161"/>
      <c r="N4" s="1162"/>
      <c r="O4" s="1160"/>
      <c r="P4" s="1161"/>
      <c r="Q4" s="1162"/>
      <c r="R4" s="1160"/>
      <c r="S4" s="1161"/>
      <c r="T4" s="1162"/>
      <c r="U4" s="1163"/>
    </row>
    <row r="5" spans="1:21" s="1144" customFormat="1" ht="16.5" customHeight="1">
      <c r="A5" s="1164"/>
      <c r="B5" s="1165"/>
      <c r="C5" s="1166" t="s">
        <v>61</v>
      </c>
      <c r="D5" s="1166" t="s">
        <v>62</v>
      </c>
      <c r="E5" s="1167" t="s">
        <v>63</v>
      </c>
      <c r="F5" s="1167" t="s">
        <v>61</v>
      </c>
      <c r="G5" s="1167" t="s">
        <v>62</v>
      </c>
      <c r="H5" s="1167" t="s">
        <v>63</v>
      </c>
      <c r="I5" s="1167" t="s">
        <v>61</v>
      </c>
      <c r="J5" s="1167" t="s">
        <v>62</v>
      </c>
      <c r="K5" s="1167" t="s">
        <v>63</v>
      </c>
      <c r="L5" s="1167" t="s">
        <v>61</v>
      </c>
      <c r="M5" s="1167" t="s">
        <v>62</v>
      </c>
      <c r="N5" s="1167" t="s">
        <v>63</v>
      </c>
      <c r="O5" s="1167" t="s">
        <v>61</v>
      </c>
      <c r="P5" s="1167" t="s">
        <v>62</v>
      </c>
      <c r="Q5" s="1167" t="s">
        <v>63</v>
      </c>
      <c r="R5" s="1167" t="s">
        <v>61</v>
      </c>
      <c r="S5" s="1167" t="s">
        <v>62</v>
      </c>
      <c r="T5" s="1167" t="s">
        <v>63</v>
      </c>
      <c r="U5" s="1168"/>
    </row>
    <row r="6" spans="1:21" s="1144" customFormat="1" ht="15" customHeight="1">
      <c r="A6" s="1169" t="s">
        <v>799</v>
      </c>
      <c r="B6" s="1170"/>
      <c r="C6" s="1097">
        <v>409277</v>
      </c>
      <c r="D6" s="1097">
        <v>222437</v>
      </c>
      <c r="E6" s="1097">
        <v>186840</v>
      </c>
      <c r="F6" s="1097">
        <v>8738</v>
      </c>
      <c r="G6" s="1097">
        <v>7487</v>
      </c>
      <c r="H6" s="1097">
        <v>1251</v>
      </c>
      <c r="I6" s="1097">
        <v>57020</v>
      </c>
      <c r="J6" s="1097">
        <v>25041</v>
      </c>
      <c r="K6" s="1097">
        <v>31979</v>
      </c>
      <c r="L6" s="1097">
        <v>65808</v>
      </c>
      <c r="M6" s="1097">
        <v>24978</v>
      </c>
      <c r="N6" s="1097">
        <v>40830</v>
      </c>
      <c r="O6" s="1097">
        <v>50186</v>
      </c>
      <c r="P6" s="1097">
        <v>26821</v>
      </c>
      <c r="Q6" s="1097">
        <v>23365</v>
      </c>
      <c r="R6" s="1097">
        <v>49552</v>
      </c>
      <c r="S6" s="1097">
        <v>13611</v>
      </c>
      <c r="T6" s="1171">
        <v>35941</v>
      </c>
      <c r="U6" s="1172" t="s">
        <v>800</v>
      </c>
    </row>
    <row r="7" spans="1:21" s="1177" customFormat="1" ht="15" customHeight="1">
      <c r="A7" s="1173" t="s">
        <v>709</v>
      </c>
      <c r="B7" s="1174"/>
      <c r="C7" s="1100">
        <v>410237</v>
      </c>
      <c r="D7" s="1100">
        <v>219866</v>
      </c>
      <c r="E7" s="1100">
        <v>190371</v>
      </c>
      <c r="F7" s="1100">
        <v>8618</v>
      </c>
      <c r="G7" s="1100">
        <v>7227</v>
      </c>
      <c r="H7" s="1100">
        <v>1391</v>
      </c>
      <c r="I7" s="1100">
        <v>61661</v>
      </c>
      <c r="J7" s="1100">
        <v>26289</v>
      </c>
      <c r="K7" s="1100">
        <v>35372</v>
      </c>
      <c r="L7" s="1100">
        <v>68817</v>
      </c>
      <c r="M7" s="1100">
        <v>25967</v>
      </c>
      <c r="N7" s="1100">
        <v>42850</v>
      </c>
      <c r="O7" s="1100">
        <v>45243</v>
      </c>
      <c r="P7" s="1100">
        <v>23655</v>
      </c>
      <c r="Q7" s="1100">
        <v>21588</v>
      </c>
      <c r="R7" s="1100">
        <v>50682</v>
      </c>
      <c r="S7" s="1100">
        <v>14013</v>
      </c>
      <c r="T7" s="1175">
        <v>36669</v>
      </c>
      <c r="U7" s="1176" t="s">
        <v>787</v>
      </c>
    </row>
    <row r="8" spans="1:21" s="1177" customFormat="1" ht="7.5" customHeight="1">
      <c r="A8" s="1178"/>
      <c r="B8" s="1179"/>
      <c r="C8" s="1100"/>
      <c r="D8" s="1100"/>
      <c r="E8" s="1100"/>
      <c r="F8" s="1100"/>
      <c r="G8" s="1100"/>
      <c r="H8" s="1100"/>
      <c r="I8" s="1100"/>
      <c r="J8" s="1100"/>
      <c r="K8" s="1100"/>
      <c r="L8" s="1100"/>
      <c r="M8" s="1100"/>
      <c r="N8" s="1100"/>
      <c r="O8" s="1100"/>
      <c r="P8" s="1100"/>
      <c r="Q8" s="1100"/>
      <c r="R8" s="1100"/>
      <c r="S8" s="1100"/>
      <c r="T8" s="1175"/>
      <c r="U8" s="1180"/>
    </row>
    <row r="9" spans="1:21" s="1144" customFormat="1" ht="15" customHeight="1">
      <c r="A9" s="1181" t="s">
        <v>801</v>
      </c>
      <c r="B9" s="1182" t="s">
        <v>802</v>
      </c>
      <c r="C9" s="1097">
        <v>31181</v>
      </c>
      <c r="D9" s="1097">
        <v>18237</v>
      </c>
      <c r="E9" s="1097">
        <v>12944</v>
      </c>
      <c r="F9" s="1097">
        <v>102</v>
      </c>
      <c r="G9" s="1097">
        <v>86</v>
      </c>
      <c r="H9" s="1146">
        <v>16</v>
      </c>
      <c r="I9" s="1097">
        <v>35</v>
      </c>
      <c r="J9" s="1097">
        <v>32</v>
      </c>
      <c r="K9" s="1097">
        <v>3</v>
      </c>
      <c r="L9" s="1097">
        <v>435</v>
      </c>
      <c r="M9" s="1097">
        <v>158</v>
      </c>
      <c r="N9" s="1097">
        <v>277</v>
      </c>
      <c r="O9" s="1097">
        <v>106</v>
      </c>
      <c r="P9" s="1097">
        <v>51</v>
      </c>
      <c r="Q9" s="1097">
        <v>55</v>
      </c>
      <c r="R9" s="1097">
        <v>8</v>
      </c>
      <c r="S9" s="1097">
        <v>3</v>
      </c>
      <c r="T9" s="1171">
        <v>5</v>
      </c>
      <c r="U9" s="1181" t="s">
        <v>801</v>
      </c>
    </row>
    <row r="10" spans="1:21" s="1144" customFormat="1" ht="15" customHeight="1">
      <c r="A10" s="1181" t="s">
        <v>803</v>
      </c>
      <c r="B10" s="1182" t="s">
        <v>804</v>
      </c>
      <c r="C10" s="1097">
        <v>3453</v>
      </c>
      <c r="D10" s="1097">
        <v>2343</v>
      </c>
      <c r="E10" s="1097">
        <v>1110</v>
      </c>
      <c r="F10" s="1097">
        <v>11</v>
      </c>
      <c r="G10" s="1097">
        <v>10</v>
      </c>
      <c r="H10" s="1146">
        <v>1</v>
      </c>
      <c r="I10" s="1097">
        <v>4</v>
      </c>
      <c r="J10" s="1097">
        <v>4</v>
      </c>
      <c r="K10" s="1097" t="s">
        <v>458</v>
      </c>
      <c r="L10" s="1097">
        <v>22</v>
      </c>
      <c r="M10" s="1097">
        <v>4</v>
      </c>
      <c r="N10" s="1097">
        <v>18</v>
      </c>
      <c r="O10" s="1097">
        <v>9</v>
      </c>
      <c r="P10" s="1097">
        <v>6</v>
      </c>
      <c r="Q10" s="1097">
        <v>3</v>
      </c>
      <c r="R10" s="1097">
        <v>4</v>
      </c>
      <c r="S10" s="1097">
        <v>2</v>
      </c>
      <c r="T10" s="1171">
        <v>2</v>
      </c>
      <c r="U10" s="1181" t="s">
        <v>803</v>
      </c>
    </row>
    <row r="11" spans="1:21" s="1144" customFormat="1" ht="15" customHeight="1">
      <c r="A11" s="1181" t="s">
        <v>805</v>
      </c>
      <c r="B11" s="1182" t="s">
        <v>806</v>
      </c>
      <c r="C11" s="1097">
        <v>150</v>
      </c>
      <c r="D11" s="1097">
        <v>125</v>
      </c>
      <c r="E11" s="1097">
        <v>25</v>
      </c>
      <c r="F11" s="1097">
        <v>13</v>
      </c>
      <c r="G11" s="1097">
        <v>11</v>
      </c>
      <c r="H11" s="1146">
        <v>2</v>
      </c>
      <c r="I11" s="1097">
        <v>1</v>
      </c>
      <c r="J11" s="1097">
        <v>1</v>
      </c>
      <c r="K11" s="1097" t="s">
        <v>458</v>
      </c>
      <c r="L11" s="1097">
        <v>26</v>
      </c>
      <c r="M11" s="1097">
        <v>9</v>
      </c>
      <c r="N11" s="1097">
        <v>17</v>
      </c>
      <c r="O11" s="1097">
        <v>8</v>
      </c>
      <c r="P11" s="1097">
        <v>6</v>
      </c>
      <c r="Q11" s="1097">
        <v>2</v>
      </c>
      <c r="R11" s="1097" t="s">
        <v>458</v>
      </c>
      <c r="S11" s="1097" t="s">
        <v>458</v>
      </c>
      <c r="T11" s="1171" t="s">
        <v>458</v>
      </c>
      <c r="U11" s="1181" t="s">
        <v>805</v>
      </c>
    </row>
    <row r="12" spans="1:21" s="1144" customFormat="1" ht="15" customHeight="1">
      <c r="A12" s="1181" t="s">
        <v>807</v>
      </c>
      <c r="B12" s="1182" t="s">
        <v>808</v>
      </c>
      <c r="C12" s="1097">
        <v>33866</v>
      </c>
      <c r="D12" s="1097">
        <v>29056</v>
      </c>
      <c r="E12" s="1097">
        <v>4810</v>
      </c>
      <c r="F12" s="1097">
        <v>1522</v>
      </c>
      <c r="G12" s="1097">
        <v>1338</v>
      </c>
      <c r="H12" s="1146">
        <v>184</v>
      </c>
      <c r="I12" s="1097">
        <v>1729</v>
      </c>
      <c r="J12" s="1097">
        <v>1642</v>
      </c>
      <c r="K12" s="1097">
        <v>87</v>
      </c>
      <c r="L12" s="1097">
        <v>4862</v>
      </c>
      <c r="M12" s="1097">
        <v>1136</v>
      </c>
      <c r="N12" s="1097">
        <v>3726</v>
      </c>
      <c r="O12" s="1097">
        <v>1439</v>
      </c>
      <c r="P12" s="1097">
        <v>1350</v>
      </c>
      <c r="Q12" s="1097">
        <v>89</v>
      </c>
      <c r="R12" s="1097">
        <v>30</v>
      </c>
      <c r="S12" s="1146">
        <v>12</v>
      </c>
      <c r="T12" s="1183">
        <v>18</v>
      </c>
      <c r="U12" s="1181" t="s">
        <v>807</v>
      </c>
    </row>
    <row r="13" spans="1:21" s="1144" customFormat="1" ht="15" customHeight="1">
      <c r="A13" s="1181" t="s">
        <v>809</v>
      </c>
      <c r="B13" s="1182" t="s">
        <v>810</v>
      </c>
      <c r="C13" s="1097">
        <v>62239</v>
      </c>
      <c r="D13" s="1097">
        <v>39686</v>
      </c>
      <c r="E13" s="1097">
        <v>22553</v>
      </c>
      <c r="F13" s="1097">
        <v>1266</v>
      </c>
      <c r="G13" s="1097">
        <v>1113</v>
      </c>
      <c r="H13" s="1097">
        <v>153</v>
      </c>
      <c r="I13" s="1097">
        <v>2305</v>
      </c>
      <c r="J13" s="1097">
        <v>2045</v>
      </c>
      <c r="K13" s="1097">
        <v>260</v>
      </c>
      <c r="L13" s="1097">
        <v>7725</v>
      </c>
      <c r="M13" s="1097">
        <v>3489</v>
      </c>
      <c r="N13" s="1097">
        <v>4236</v>
      </c>
      <c r="O13" s="1097">
        <v>2388</v>
      </c>
      <c r="P13" s="1097">
        <v>2005</v>
      </c>
      <c r="Q13" s="1097">
        <v>383</v>
      </c>
      <c r="R13" s="1097">
        <v>58</v>
      </c>
      <c r="S13" s="1097">
        <v>11</v>
      </c>
      <c r="T13" s="1171">
        <v>47</v>
      </c>
      <c r="U13" s="1181" t="s">
        <v>809</v>
      </c>
    </row>
    <row r="14" spans="1:21" s="1144" customFormat="1" ht="15" customHeight="1">
      <c r="A14" s="1181" t="s">
        <v>811</v>
      </c>
      <c r="B14" s="1182" t="s">
        <v>812</v>
      </c>
      <c r="C14" s="1097">
        <v>2434</v>
      </c>
      <c r="D14" s="1097">
        <v>2162</v>
      </c>
      <c r="E14" s="1097">
        <v>272</v>
      </c>
      <c r="F14" s="1097">
        <v>49</v>
      </c>
      <c r="G14" s="1097">
        <v>47</v>
      </c>
      <c r="H14" s="1097">
        <v>2</v>
      </c>
      <c r="I14" s="1097">
        <v>312</v>
      </c>
      <c r="J14" s="1097">
        <v>300</v>
      </c>
      <c r="K14" s="1097">
        <v>12</v>
      </c>
      <c r="L14" s="1097">
        <v>892</v>
      </c>
      <c r="M14" s="1097">
        <v>664</v>
      </c>
      <c r="N14" s="1097">
        <v>228</v>
      </c>
      <c r="O14" s="1097">
        <v>114</v>
      </c>
      <c r="P14" s="1097">
        <v>103</v>
      </c>
      <c r="Q14" s="1097">
        <v>11</v>
      </c>
      <c r="R14" s="1097">
        <v>2</v>
      </c>
      <c r="S14" s="1097">
        <v>2</v>
      </c>
      <c r="T14" s="1171" t="s">
        <v>458</v>
      </c>
      <c r="U14" s="1181" t="s">
        <v>811</v>
      </c>
    </row>
    <row r="15" spans="1:21" s="1144" customFormat="1" ht="15" customHeight="1">
      <c r="A15" s="1181" t="s">
        <v>813</v>
      </c>
      <c r="B15" s="1182" t="s">
        <v>814</v>
      </c>
      <c r="C15" s="1097">
        <v>4055</v>
      </c>
      <c r="D15" s="1097">
        <v>2816</v>
      </c>
      <c r="E15" s="1097">
        <v>1239</v>
      </c>
      <c r="F15" s="1097">
        <v>112</v>
      </c>
      <c r="G15" s="1097">
        <v>101</v>
      </c>
      <c r="H15" s="1097">
        <v>11</v>
      </c>
      <c r="I15" s="1097">
        <v>2002</v>
      </c>
      <c r="J15" s="1097">
        <v>1601</v>
      </c>
      <c r="K15" s="1146">
        <v>401</v>
      </c>
      <c r="L15" s="1097">
        <v>1121</v>
      </c>
      <c r="M15" s="1097">
        <v>459</v>
      </c>
      <c r="N15" s="1097">
        <v>662</v>
      </c>
      <c r="O15" s="1146">
        <v>523</v>
      </c>
      <c r="P15" s="1097">
        <v>415</v>
      </c>
      <c r="Q15" s="1097">
        <v>108</v>
      </c>
      <c r="R15" s="1097">
        <v>10</v>
      </c>
      <c r="S15" s="1097">
        <v>1</v>
      </c>
      <c r="T15" s="1183">
        <v>9</v>
      </c>
      <c r="U15" s="1181" t="s">
        <v>813</v>
      </c>
    </row>
    <row r="16" spans="1:21" s="1144" customFormat="1" ht="15" customHeight="1">
      <c r="A16" s="1181" t="s">
        <v>815</v>
      </c>
      <c r="B16" s="1182" t="s">
        <v>816</v>
      </c>
      <c r="C16" s="1097">
        <v>18424</v>
      </c>
      <c r="D16" s="1097">
        <v>14701</v>
      </c>
      <c r="E16" s="1097">
        <v>3723</v>
      </c>
      <c r="F16" s="1097">
        <v>439</v>
      </c>
      <c r="G16" s="1097">
        <v>395</v>
      </c>
      <c r="H16" s="1097">
        <v>44</v>
      </c>
      <c r="I16" s="1097">
        <v>75</v>
      </c>
      <c r="J16" s="1097">
        <v>66</v>
      </c>
      <c r="K16" s="1097">
        <v>9</v>
      </c>
      <c r="L16" s="1097">
        <v>3614</v>
      </c>
      <c r="M16" s="1097">
        <v>1871</v>
      </c>
      <c r="N16" s="1097">
        <v>1743</v>
      </c>
      <c r="O16" s="1097">
        <v>356</v>
      </c>
      <c r="P16" s="1097">
        <v>309</v>
      </c>
      <c r="Q16" s="1097">
        <v>47</v>
      </c>
      <c r="R16" s="1097">
        <v>86</v>
      </c>
      <c r="S16" s="1146">
        <v>29</v>
      </c>
      <c r="T16" s="1171">
        <v>57</v>
      </c>
      <c r="U16" s="1181" t="s">
        <v>815</v>
      </c>
    </row>
    <row r="17" spans="1:24" s="1144" customFormat="1" ht="15" customHeight="1">
      <c r="A17" s="1181" t="s">
        <v>817</v>
      </c>
      <c r="B17" s="1182" t="s">
        <v>818</v>
      </c>
      <c r="C17" s="1097">
        <v>59385</v>
      </c>
      <c r="D17" s="1097">
        <v>27674</v>
      </c>
      <c r="E17" s="1097">
        <v>31711</v>
      </c>
      <c r="F17" s="1097">
        <v>1682</v>
      </c>
      <c r="G17" s="1097">
        <v>1386</v>
      </c>
      <c r="H17" s="1097">
        <v>296</v>
      </c>
      <c r="I17" s="1097">
        <v>1403</v>
      </c>
      <c r="J17" s="1097">
        <v>664</v>
      </c>
      <c r="K17" s="1097">
        <v>739</v>
      </c>
      <c r="L17" s="1097">
        <v>9494</v>
      </c>
      <c r="M17" s="1097">
        <v>2249</v>
      </c>
      <c r="N17" s="1097">
        <v>7245</v>
      </c>
      <c r="O17" s="1097">
        <v>32112</v>
      </c>
      <c r="P17" s="1097">
        <v>15046</v>
      </c>
      <c r="Q17" s="1097">
        <v>17066</v>
      </c>
      <c r="R17" s="1097">
        <v>450</v>
      </c>
      <c r="S17" s="1146">
        <v>120</v>
      </c>
      <c r="T17" s="1171">
        <v>330</v>
      </c>
      <c r="U17" s="1181" t="s">
        <v>817</v>
      </c>
    </row>
    <row r="18" spans="1:24" s="1144" customFormat="1" ht="15" customHeight="1">
      <c r="A18" s="1181" t="s">
        <v>819</v>
      </c>
      <c r="B18" s="1182" t="s">
        <v>639</v>
      </c>
      <c r="C18" s="1097">
        <v>8338</v>
      </c>
      <c r="D18" s="1097">
        <v>3424</v>
      </c>
      <c r="E18" s="1097">
        <v>4914</v>
      </c>
      <c r="F18" s="1097">
        <v>237</v>
      </c>
      <c r="G18" s="1097">
        <v>214</v>
      </c>
      <c r="H18" s="1097">
        <v>23</v>
      </c>
      <c r="I18" s="1097">
        <v>146</v>
      </c>
      <c r="J18" s="1097">
        <v>122</v>
      </c>
      <c r="K18" s="1097">
        <v>24</v>
      </c>
      <c r="L18" s="1097">
        <v>4525</v>
      </c>
      <c r="M18" s="1097">
        <v>1669</v>
      </c>
      <c r="N18" s="1097">
        <v>2856</v>
      </c>
      <c r="O18" s="1097">
        <v>3387</v>
      </c>
      <c r="P18" s="1097">
        <v>1392</v>
      </c>
      <c r="Q18" s="1097">
        <v>1995</v>
      </c>
      <c r="R18" s="1097">
        <v>12</v>
      </c>
      <c r="S18" s="1097">
        <v>3</v>
      </c>
      <c r="T18" s="1171">
        <v>9</v>
      </c>
      <c r="U18" s="1181" t="s">
        <v>819</v>
      </c>
    </row>
    <row r="19" spans="1:24" s="1144" customFormat="1" ht="15" customHeight="1">
      <c r="A19" s="1181" t="s">
        <v>820</v>
      </c>
      <c r="B19" s="1182" t="s">
        <v>331</v>
      </c>
      <c r="C19" s="1097">
        <v>4029</v>
      </c>
      <c r="D19" s="1097">
        <v>2384</v>
      </c>
      <c r="E19" s="1097">
        <v>1645</v>
      </c>
      <c r="F19" s="1097">
        <v>261</v>
      </c>
      <c r="G19" s="1097">
        <v>182</v>
      </c>
      <c r="H19" s="1097">
        <v>79</v>
      </c>
      <c r="I19" s="1097">
        <v>29</v>
      </c>
      <c r="J19" s="1097">
        <v>22</v>
      </c>
      <c r="K19" s="1097">
        <v>7</v>
      </c>
      <c r="L19" s="1097">
        <v>956</v>
      </c>
      <c r="M19" s="1097">
        <v>271</v>
      </c>
      <c r="N19" s="1097">
        <v>685</v>
      </c>
      <c r="O19" s="1097">
        <v>1372</v>
      </c>
      <c r="P19" s="1097">
        <v>1013</v>
      </c>
      <c r="Q19" s="1097">
        <v>359</v>
      </c>
      <c r="R19" s="1097">
        <v>885</v>
      </c>
      <c r="S19" s="1146">
        <v>486</v>
      </c>
      <c r="T19" s="1183">
        <v>399</v>
      </c>
      <c r="U19" s="1181" t="s">
        <v>820</v>
      </c>
    </row>
    <row r="20" spans="1:24" s="1144" customFormat="1" ht="15" customHeight="1">
      <c r="A20" s="1181" t="s">
        <v>821</v>
      </c>
      <c r="B20" s="1184" t="s">
        <v>332</v>
      </c>
      <c r="C20" s="1097">
        <v>8614</v>
      </c>
      <c r="D20" s="1097">
        <v>5715</v>
      </c>
      <c r="E20" s="1097">
        <v>2899</v>
      </c>
      <c r="F20" s="1097">
        <v>212</v>
      </c>
      <c r="G20" s="1097">
        <v>188</v>
      </c>
      <c r="H20" s="1097">
        <v>24</v>
      </c>
      <c r="I20" s="1097">
        <v>3410</v>
      </c>
      <c r="J20" s="1097">
        <v>2805</v>
      </c>
      <c r="K20" s="1097">
        <v>605</v>
      </c>
      <c r="L20" s="1097">
        <v>3002</v>
      </c>
      <c r="M20" s="1097">
        <v>1178</v>
      </c>
      <c r="N20" s="1097">
        <v>1824</v>
      </c>
      <c r="O20" s="1097">
        <v>376</v>
      </c>
      <c r="P20" s="1097">
        <v>321</v>
      </c>
      <c r="Q20" s="1097">
        <v>55</v>
      </c>
      <c r="R20" s="1097">
        <v>125</v>
      </c>
      <c r="S20" s="1146">
        <v>8</v>
      </c>
      <c r="T20" s="1183">
        <v>117</v>
      </c>
      <c r="U20" s="1181" t="s">
        <v>821</v>
      </c>
    </row>
    <row r="21" spans="1:24" s="1144" customFormat="1" ht="15" customHeight="1">
      <c r="A21" s="1181" t="s">
        <v>822</v>
      </c>
      <c r="B21" s="1182" t="s">
        <v>823</v>
      </c>
      <c r="C21" s="1097">
        <v>21105</v>
      </c>
      <c r="D21" s="1097">
        <v>7249</v>
      </c>
      <c r="E21" s="1097">
        <v>13856</v>
      </c>
      <c r="F21" s="1097">
        <v>343</v>
      </c>
      <c r="G21" s="1097">
        <v>241</v>
      </c>
      <c r="H21" s="1097">
        <v>102</v>
      </c>
      <c r="I21" s="1097">
        <v>192</v>
      </c>
      <c r="J21" s="1097">
        <v>12</v>
      </c>
      <c r="K21" s="1097">
        <v>180</v>
      </c>
      <c r="L21" s="1097">
        <v>608</v>
      </c>
      <c r="M21" s="1097">
        <v>165</v>
      </c>
      <c r="N21" s="1097">
        <v>443</v>
      </c>
      <c r="O21" s="1097">
        <v>666</v>
      </c>
      <c r="P21" s="1097">
        <v>241</v>
      </c>
      <c r="Q21" s="1097">
        <v>425</v>
      </c>
      <c r="R21" s="1097">
        <v>17537</v>
      </c>
      <c r="S21" s="1097">
        <v>6071</v>
      </c>
      <c r="T21" s="1171">
        <v>11466</v>
      </c>
      <c r="U21" s="1181" t="s">
        <v>822</v>
      </c>
    </row>
    <row r="22" spans="1:24" s="1144" customFormat="1" ht="15" customHeight="1">
      <c r="A22" s="1181" t="s">
        <v>824</v>
      </c>
      <c r="B22" s="1182" t="s">
        <v>334</v>
      </c>
      <c r="C22" s="1097">
        <v>14809</v>
      </c>
      <c r="D22" s="1097">
        <v>5813</v>
      </c>
      <c r="E22" s="1097">
        <v>8996</v>
      </c>
      <c r="F22" s="1097">
        <v>208</v>
      </c>
      <c r="G22" s="1097">
        <v>155</v>
      </c>
      <c r="H22" s="1097">
        <v>53</v>
      </c>
      <c r="I22" s="1097">
        <v>542</v>
      </c>
      <c r="J22" s="1097">
        <v>344</v>
      </c>
      <c r="K22" s="1097">
        <v>198</v>
      </c>
      <c r="L22" s="1097">
        <v>1355</v>
      </c>
      <c r="M22" s="1097">
        <v>373</v>
      </c>
      <c r="N22" s="1097">
        <v>982</v>
      </c>
      <c r="O22" s="1097">
        <v>1017</v>
      </c>
      <c r="P22" s="1146">
        <v>347</v>
      </c>
      <c r="Q22" s="1146">
        <v>670</v>
      </c>
      <c r="R22" s="1097">
        <v>9557</v>
      </c>
      <c r="S22" s="1097">
        <v>3340</v>
      </c>
      <c r="T22" s="1171">
        <v>6217</v>
      </c>
      <c r="U22" s="1181" t="s">
        <v>825</v>
      </c>
    </row>
    <row r="23" spans="1:24" s="1144" customFormat="1" ht="15" customHeight="1">
      <c r="A23" s="1181" t="s">
        <v>826</v>
      </c>
      <c r="B23" s="1182" t="s">
        <v>827</v>
      </c>
      <c r="C23" s="1097">
        <v>19791</v>
      </c>
      <c r="D23" s="1097">
        <v>8399</v>
      </c>
      <c r="E23" s="1097">
        <v>11392</v>
      </c>
      <c r="F23" s="1097">
        <v>219</v>
      </c>
      <c r="G23" s="1097">
        <v>175</v>
      </c>
      <c r="H23" s="1097">
        <v>44</v>
      </c>
      <c r="I23" s="1097">
        <v>14635</v>
      </c>
      <c r="J23" s="1097">
        <v>6414</v>
      </c>
      <c r="K23" s="1097">
        <v>8221</v>
      </c>
      <c r="L23" s="1097">
        <v>3138</v>
      </c>
      <c r="M23" s="1097">
        <v>1059</v>
      </c>
      <c r="N23" s="1097">
        <v>2079</v>
      </c>
      <c r="O23" s="1097">
        <v>36</v>
      </c>
      <c r="P23" s="1146">
        <v>11</v>
      </c>
      <c r="Q23" s="1146">
        <v>25</v>
      </c>
      <c r="R23" s="1097">
        <v>1027</v>
      </c>
      <c r="S23" s="1097">
        <v>154</v>
      </c>
      <c r="T23" s="1183">
        <v>873</v>
      </c>
      <c r="U23" s="1181" t="s">
        <v>828</v>
      </c>
    </row>
    <row r="24" spans="1:24" s="1144" customFormat="1" ht="15" customHeight="1">
      <c r="A24" s="1181" t="s">
        <v>829</v>
      </c>
      <c r="B24" s="1182" t="s">
        <v>830</v>
      </c>
      <c r="C24" s="1097">
        <v>61381</v>
      </c>
      <c r="D24" s="1097">
        <v>14222</v>
      </c>
      <c r="E24" s="1097">
        <v>47159</v>
      </c>
      <c r="F24" s="1097">
        <v>533</v>
      </c>
      <c r="G24" s="1097">
        <v>324</v>
      </c>
      <c r="H24" s="1097">
        <v>209</v>
      </c>
      <c r="I24" s="1097">
        <v>31316</v>
      </c>
      <c r="J24" s="1097">
        <v>7664</v>
      </c>
      <c r="K24" s="1097">
        <v>23652</v>
      </c>
      <c r="L24" s="1097">
        <v>7612</v>
      </c>
      <c r="M24" s="1097">
        <v>1553</v>
      </c>
      <c r="N24" s="1097">
        <v>6059</v>
      </c>
      <c r="O24" s="1097">
        <v>88</v>
      </c>
      <c r="P24" s="1146">
        <v>53</v>
      </c>
      <c r="Q24" s="1146">
        <v>35</v>
      </c>
      <c r="R24" s="1097">
        <v>20042</v>
      </c>
      <c r="S24" s="1097">
        <v>3598</v>
      </c>
      <c r="T24" s="1171">
        <v>16444</v>
      </c>
      <c r="U24" s="1181" t="s">
        <v>831</v>
      </c>
    </row>
    <row r="25" spans="1:24" s="1144" customFormat="1" ht="15" customHeight="1">
      <c r="A25" s="1181" t="s">
        <v>832</v>
      </c>
      <c r="B25" s="1185" t="s">
        <v>833</v>
      </c>
      <c r="C25" s="1097">
        <v>5283</v>
      </c>
      <c r="D25" s="1097">
        <v>3233</v>
      </c>
      <c r="E25" s="1097">
        <v>2050</v>
      </c>
      <c r="F25" s="1097">
        <v>175</v>
      </c>
      <c r="G25" s="1097">
        <v>169</v>
      </c>
      <c r="H25" s="1097">
        <v>6</v>
      </c>
      <c r="I25" s="1097">
        <v>425</v>
      </c>
      <c r="J25" s="1097">
        <v>369</v>
      </c>
      <c r="K25" s="1097">
        <v>56</v>
      </c>
      <c r="L25" s="1097">
        <v>3235</v>
      </c>
      <c r="M25" s="1097">
        <v>1514</v>
      </c>
      <c r="N25" s="1097">
        <v>1721</v>
      </c>
      <c r="O25" s="1097">
        <v>582</v>
      </c>
      <c r="P25" s="1097">
        <v>448</v>
      </c>
      <c r="Q25" s="1097">
        <v>134</v>
      </c>
      <c r="R25" s="1097">
        <v>10</v>
      </c>
      <c r="S25" s="1097">
        <v>7</v>
      </c>
      <c r="T25" s="1171">
        <v>3</v>
      </c>
      <c r="U25" s="1181" t="s">
        <v>834</v>
      </c>
    </row>
    <row r="26" spans="1:24" s="1144" customFormat="1" ht="15" customHeight="1">
      <c r="A26" s="1181" t="s">
        <v>835</v>
      </c>
      <c r="B26" s="1184" t="s">
        <v>836</v>
      </c>
      <c r="C26" s="1097">
        <v>21851</v>
      </c>
      <c r="D26" s="1097">
        <v>13338</v>
      </c>
      <c r="E26" s="1097">
        <v>8513</v>
      </c>
      <c r="F26" s="1097">
        <v>599</v>
      </c>
      <c r="G26" s="1097">
        <v>511</v>
      </c>
      <c r="H26" s="1097">
        <v>88</v>
      </c>
      <c r="I26" s="1097">
        <v>1800</v>
      </c>
      <c r="J26" s="1097">
        <v>1483</v>
      </c>
      <c r="K26" s="1097">
        <v>317</v>
      </c>
      <c r="L26" s="1097">
        <v>5712</v>
      </c>
      <c r="M26" s="1097">
        <v>1762</v>
      </c>
      <c r="N26" s="1097">
        <v>3950</v>
      </c>
      <c r="O26" s="1097">
        <v>618</v>
      </c>
      <c r="P26" s="1146">
        <v>507</v>
      </c>
      <c r="Q26" s="1146">
        <v>111</v>
      </c>
      <c r="R26" s="1097">
        <v>790</v>
      </c>
      <c r="S26" s="1097">
        <v>151</v>
      </c>
      <c r="T26" s="1183">
        <v>639</v>
      </c>
      <c r="U26" s="1181" t="s">
        <v>837</v>
      </c>
    </row>
    <row r="27" spans="1:24" s="1144" customFormat="1" ht="15" customHeight="1">
      <c r="A27" s="1181" t="s">
        <v>838</v>
      </c>
      <c r="B27" s="1184" t="s">
        <v>839</v>
      </c>
      <c r="C27" s="1097">
        <v>17283</v>
      </c>
      <c r="D27" s="1097">
        <v>12208</v>
      </c>
      <c r="E27" s="1097">
        <v>5075</v>
      </c>
      <c r="F27" s="1097">
        <v>633</v>
      </c>
      <c r="G27" s="1097">
        <v>580</v>
      </c>
      <c r="H27" s="1097">
        <v>53</v>
      </c>
      <c r="I27" s="1097">
        <v>1276</v>
      </c>
      <c r="J27" s="1097">
        <v>685</v>
      </c>
      <c r="K27" s="1097">
        <v>591</v>
      </c>
      <c r="L27" s="1097">
        <v>10258</v>
      </c>
      <c r="M27" s="1097">
        <v>6316</v>
      </c>
      <c r="N27" s="1097">
        <v>3942</v>
      </c>
      <c r="O27" s="1097" t="s">
        <v>458</v>
      </c>
      <c r="P27" s="1146" t="s">
        <v>458</v>
      </c>
      <c r="Q27" s="1146" t="s">
        <v>458</v>
      </c>
      <c r="R27" s="1097">
        <v>36</v>
      </c>
      <c r="S27" s="1097">
        <v>11</v>
      </c>
      <c r="T27" s="1183">
        <v>25</v>
      </c>
      <c r="U27" s="1181" t="s">
        <v>840</v>
      </c>
    </row>
    <row r="28" spans="1:24" s="1144" customFormat="1" ht="15" customHeight="1" thickBot="1">
      <c r="A28" s="1181" t="s">
        <v>841</v>
      </c>
      <c r="B28" s="1182" t="s">
        <v>842</v>
      </c>
      <c r="C28" s="1097">
        <v>12566</v>
      </c>
      <c r="D28" s="1097">
        <v>7081</v>
      </c>
      <c r="E28" s="1097">
        <v>5485</v>
      </c>
      <c r="F28" s="1097">
        <v>2</v>
      </c>
      <c r="G28" s="1097">
        <v>1</v>
      </c>
      <c r="H28" s="1097">
        <v>1</v>
      </c>
      <c r="I28" s="1097">
        <v>24</v>
      </c>
      <c r="J28" s="1097">
        <v>14</v>
      </c>
      <c r="K28" s="1097">
        <v>10</v>
      </c>
      <c r="L28" s="1097">
        <v>225</v>
      </c>
      <c r="M28" s="1097">
        <v>68</v>
      </c>
      <c r="N28" s="1097">
        <v>157</v>
      </c>
      <c r="O28" s="1097">
        <v>46</v>
      </c>
      <c r="P28" s="1146">
        <v>31</v>
      </c>
      <c r="Q28" s="1146">
        <v>15</v>
      </c>
      <c r="R28" s="1097">
        <v>13</v>
      </c>
      <c r="S28" s="1097">
        <v>4</v>
      </c>
      <c r="T28" s="1183">
        <v>9</v>
      </c>
      <c r="U28" s="1181" t="s">
        <v>843</v>
      </c>
    </row>
    <row r="29" spans="1:24" s="1070" customFormat="1" ht="16.5" customHeight="1" thickTop="1">
      <c r="A29" s="1186"/>
      <c r="B29" s="1187"/>
      <c r="C29" s="1188" t="s">
        <v>844</v>
      </c>
      <c r="D29" s="1189"/>
      <c r="E29" s="1190"/>
      <c r="F29" s="1188" t="s">
        <v>845</v>
      </c>
      <c r="G29" s="1189"/>
      <c r="H29" s="1190"/>
      <c r="I29" s="1188" t="s">
        <v>846</v>
      </c>
      <c r="J29" s="1189"/>
      <c r="K29" s="1190"/>
      <c r="L29" s="1188" t="s">
        <v>847</v>
      </c>
      <c r="M29" s="1189"/>
      <c r="N29" s="1190"/>
      <c r="O29" s="1188" t="s">
        <v>848</v>
      </c>
      <c r="P29" s="1189"/>
      <c r="Q29" s="1190"/>
      <c r="R29" s="1188" t="s">
        <v>849</v>
      </c>
      <c r="S29" s="1189"/>
      <c r="T29" s="1190"/>
      <c r="U29" s="1188" t="s">
        <v>850</v>
      </c>
      <c r="V29" s="1189"/>
      <c r="W29" s="1190"/>
      <c r="X29" s="1191" t="s">
        <v>797</v>
      </c>
    </row>
    <row r="30" spans="1:24" s="1070" customFormat="1" ht="16.5" customHeight="1">
      <c r="A30" s="1144"/>
      <c r="B30" s="1156" t="s">
        <v>851</v>
      </c>
      <c r="C30" s="1160"/>
      <c r="D30" s="1161"/>
      <c r="E30" s="1162"/>
      <c r="F30" s="1160"/>
      <c r="G30" s="1161"/>
      <c r="H30" s="1162"/>
      <c r="I30" s="1160"/>
      <c r="J30" s="1161"/>
      <c r="K30" s="1162"/>
      <c r="L30" s="1160"/>
      <c r="M30" s="1161"/>
      <c r="N30" s="1162"/>
      <c r="O30" s="1160"/>
      <c r="P30" s="1161"/>
      <c r="Q30" s="1162"/>
      <c r="R30" s="1160"/>
      <c r="S30" s="1161"/>
      <c r="T30" s="1162"/>
      <c r="U30" s="1160"/>
      <c r="V30" s="1161"/>
      <c r="W30" s="1162"/>
      <c r="X30" s="1163"/>
    </row>
    <row r="31" spans="1:24" s="1070" customFormat="1" ht="16.5" customHeight="1">
      <c r="A31" s="1164"/>
      <c r="B31" s="1165"/>
      <c r="C31" s="1166" t="s">
        <v>61</v>
      </c>
      <c r="D31" s="1166" t="s">
        <v>62</v>
      </c>
      <c r="E31" s="1167" t="s">
        <v>63</v>
      </c>
      <c r="F31" s="1167" t="s">
        <v>61</v>
      </c>
      <c r="G31" s="1167" t="s">
        <v>62</v>
      </c>
      <c r="H31" s="1167" t="s">
        <v>63</v>
      </c>
      <c r="I31" s="1167" t="s">
        <v>61</v>
      </c>
      <c r="J31" s="1167" t="s">
        <v>62</v>
      </c>
      <c r="K31" s="1167" t="s">
        <v>63</v>
      </c>
      <c r="L31" s="1167" t="s">
        <v>61</v>
      </c>
      <c r="M31" s="1167" t="s">
        <v>62</v>
      </c>
      <c r="N31" s="1167" t="s">
        <v>63</v>
      </c>
      <c r="O31" s="1167" t="s">
        <v>61</v>
      </c>
      <c r="P31" s="1167" t="s">
        <v>62</v>
      </c>
      <c r="Q31" s="1167" t="s">
        <v>63</v>
      </c>
      <c r="R31" s="1167" t="s">
        <v>61</v>
      </c>
      <c r="S31" s="1167" t="s">
        <v>62</v>
      </c>
      <c r="T31" s="1167" t="s">
        <v>63</v>
      </c>
      <c r="U31" s="1167" t="s">
        <v>61</v>
      </c>
      <c r="V31" s="1167" t="s">
        <v>62</v>
      </c>
      <c r="W31" s="1167" t="s">
        <v>63</v>
      </c>
      <c r="X31" s="1168"/>
    </row>
    <row r="32" spans="1:24" s="1070" customFormat="1" ht="15" customHeight="1">
      <c r="A32" s="1169" t="s">
        <v>799</v>
      </c>
      <c r="B32" s="1170"/>
      <c r="C32" s="1097">
        <v>7582</v>
      </c>
      <c r="D32" s="1097">
        <v>7061</v>
      </c>
      <c r="E32" s="1097">
        <v>521</v>
      </c>
      <c r="F32" s="1097">
        <v>36942</v>
      </c>
      <c r="G32" s="1097">
        <v>22096</v>
      </c>
      <c r="H32" s="1097">
        <v>14846</v>
      </c>
      <c r="I32" s="1097">
        <v>60813</v>
      </c>
      <c r="J32" s="1097">
        <v>40977</v>
      </c>
      <c r="K32" s="1097">
        <v>19836</v>
      </c>
      <c r="L32" s="1097">
        <v>14892</v>
      </c>
      <c r="M32" s="1097">
        <v>14467</v>
      </c>
      <c r="N32" s="1097">
        <v>425</v>
      </c>
      <c r="O32" s="1097">
        <v>21103</v>
      </c>
      <c r="P32" s="1097">
        <v>20625</v>
      </c>
      <c r="Q32" s="1097">
        <v>478</v>
      </c>
      <c r="R32" s="1097">
        <v>24450</v>
      </c>
      <c r="S32" s="1097">
        <v>12192</v>
      </c>
      <c r="T32" s="1097">
        <v>12258</v>
      </c>
      <c r="U32" s="1097">
        <v>12191</v>
      </c>
      <c r="V32" s="1097">
        <v>7081</v>
      </c>
      <c r="W32" s="1171">
        <v>5110</v>
      </c>
      <c r="X32" s="1172" t="s">
        <v>800</v>
      </c>
    </row>
    <row r="33" spans="1:24" s="1070" customFormat="1" ht="15" customHeight="1">
      <c r="A33" s="1173" t="s">
        <v>709</v>
      </c>
      <c r="B33" s="1174"/>
      <c r="C33" s="1100">
        <v>7621</v>
      </c>
      <c r="D33" s="1100">
        <v>7084</v>
      </c>
      <c r="E33" s="1100">
        <v>537</v>
      </c>
      <c r="F33" s="1100">
        <v>33480</v>
      </c>
      <c r="G33" s="1100">
        <v>20373</v>
      </c>
      <c r="H33" s="1100">
        <v>13107</v>
      </c>
      <c r="I33" s="1100">
        <v>59822</v>
      </c>
      <c r="J33" s="1100">
        <v>40174</v>
      </c>
      <c r="K33" s="1100">
        <v>19648</v>
      </c>
      <c r="L33" s="1100">
        <v>14592</v>
      </c>
      <c r="M33" s="1100">
        <v>14156</v>
      </c>
      <c r="N33" s="1100">
        <v>436</v>
      </c>
      <c r="O33" s="1100">
        <v>21259</v>
      </c>
      <c r="P33" s="1100">
        <v>20736</v>
      </c>
      <c r="Q33" s="1100">
        <v>523</v>
      </c>
      <c r="R33" s="1100">
        <v>26196</v>
      </c>
      <c r="S33" s="1100">
        <v>13221</v>
      </c>
      <c r="T33" s="1100">
        <v>12975</v>
      </c>
      <c r="U33" s="1100">
        <v>12246</v>
      </c>
      <c r="V33" s="1100">
        <v>6971</v>
      </c>
      <c r="W33" s="1175">
        <v>5275</v>
      </c>
      <c r="X33" s="1176" t="s">
        <v>787</v>
      </c>
    </row>
    <row r="34" spans="1:24" s="1070" customFormat="1" ht="7.5" customHeight="1">
      <c r="A34" s="1178"/>
      <c r="B34" s="1179"/>
      <c r="C34" s="1100"/>
      <c r="D34" s="1100"/>
      <c r="E34" s="1100"/>
      <c r="F34" s="1100"/>
      <c r="G34" s="1100"/>
      <c r="H34" s="1100"/>
      <c r="I34" s="1100"/>
      <c r="J34" s="1100"/>
      <c r="K34" s="1100"/>
      <c r="L34" s="1100"/>
      <c r="M34" s="1100"/>
      <c r="N34" s="1100"/>
      <c r="O34" s="1100"/>
      <c r="P34" s="1100"/>
      <c r="Q34" s="1100"/>
      <c r="R34" s="1100"/>
      <c r="S34" s="1100"/>
      <c r="T34" s="1100"/>
      <c r="U34" s="1100"/>
      <c r="V34" s="1100"/>
      <c r="W34" s="1175"/>
      <c r="X34" s="1180"/>
    </row>
    <row r="35" spans="1:24" s="1070" customFormat="1" ht="15" customHeight="1">
      <c r="A35" s="1181" t="s">
        <v>801</v>
      </c>
      <c r="B35" s="1182" t="s">
        <v>802</v>
      </c>
      <c r="C35" s="1097" t="s">
        <v>458</v>
      </c>
      <c r="D35" s="1097" t="s">
        <v>458</v>
      </c>
      <c r="E35" s="1097" t="s">
        <v>458</v>
      </c>
      <c r="F35" s="1097">
        <v>29354</v>
      </c>
      <c r="G35" s="1097">
        <v>17417</v>
      </c>
      <c r="H35" s="1097">
        <v>11937</v>
      </c>
      <c r="I35" s="1097">
        <v>210</v>
      </c>
      <c r="J35" s="1097">
        <v>143</v>
      </c>
      <c r="K35" s="1097">
        <v>67</v>
      </c>
      <c r="L35" s="1097">
        <v>89</v>
      </c>
      <c r="M35" s="1097">
        <v>87</v>
      </c>
      <c r="N35" s="1097">
        <v>2</v>
      </c>
      <c r="O35" s="1097">
        <v>14</v>
      </c>
      <c r="P35" s="1097">
        <v>14</v>
      </c>
      <c r="Q35" s="1097" t="s">
        <v>458</v>
      </c>
      <c r="R35" s="1097">
        <v>828</v>
      </c>
      <c r="S35" s="1097">
        <v>246</v>
      </c>
      <c r="T35" s="1097">
        <v>582</v>
      </c>
      <c r="U35" s="1097" t="s">
        <v>458</v>
      </c>
      <c r="V35" s="1097" t="s">
        <v>458</v>
      </c>
      <c r="W35" s="1171" t="s">
        <v>458</v>
      </c>
      <c r="X35" s="1181" t="s">
        <v>801</v>
      </c>
    </row>
    <row r="36" spans="1:24" s="1070" customFormat="1" ht="15" customHeight="1">
      <c r="A36" s="1181" t="s">
        <v>803</v>
      </c>
      <c r="B36" s="1182" t="s">
        <v>804</v>
      </c>
      <c r="C36" s="1097" t="s">
        <v>458</v>
      </c>
      <c r="D36" s="1097" t="s">
        <v>458</v>
      </c>
      <c r="E36" s="1097" t="s">
        <v>458</v>
      </c>
      <c r="F36" s="1097">
        <v>3274</v>
      </c>
      <c r="G36" s="1097">
        <v>2256</v>
      </c>
      <c r="H36" s="1097">
        <v>1018</v>
      </c>
      <c r="I36" s="1097">
        <v>103</v>
      </c>
      <c r="J36" s="1097">
        <v>48</v>
      </c>
      <c r="K36" s="1097">
        <v>55</v>
      </c>
      <c r="L36" s="1097">
        <v>1</v>
      </c>
      <c r="M36" s="1097">
        <v>1</v>
      </c>
      <c r="N36" s="1097" t="s">
        <v>458</v>
      </c>
      <c r="O36" s="1097" t="s">
        <v>458</v>
      </c>
      <c r="P36" s="1097" t="s">
        <v>458</v>
      </c>
      <c r="Q36" s="1097" t="s">
        <v>458</v>
      </c>
      <c r="R36" s="1097">
        <v>25</v>
      </c>
      <c r="S36" s="1097">
        <v>12</v>
      </c>
      <c r="T36" s="1097">
        <v>13</v>
      </c>
      <c r="U36" s="1097" t="s">
        <v>458</v>
      </c>
      <c r="V36" s="1097" t="s">
        <v>458</v>
      </c>
      <c r="W36" s="1171" t="s">
        <v>458</v>
      </c>
      <c r="X36" s="1181" t="s">
        <v>803</v>
      </c>
    </row>
    <row r="37" spans="1:24" s="1070" customFormat="1" ht="15" customHeight="1">
      <c r="A37" s="1181" t="s">
        <v>805</v>
      </c>
      <c r="B37" s="1182" t="s">
        <v>806</v>
      </c>
      <c r="C37" s="1097" t="s">
        <v>458</v>
      </c>
      <c r="D37" s="1097" t="s">
        <v>458</v>
      </c>
      <c r="E37" s="1097" t="s">
        <v>458</v>
      </c>
      <c r="F37" s="1097" t="s">
        <v>458</v>
      </c>
      <c r="G37" s="1097" t="s">
        <v>458</v>
      </c>
      <c r="H37" s="1146" t="s">
        <v>458</v>
      </c>
      <c r="I37" s="1097">
        <v>10</v>
      </c>
      <c r="J37" s="1097">
        <v>9</v>
      </c>
      <c r="K37" s="1097">
        <v>1</v>
      </c>
      <c r="L37" s="1097">
        <v>72</v>
      </c>
      <c r="M37" s="1097">
        <v>72</v>
      </c>
      <c r="N37" s="1097" t="s">
        <v>458</v>
      </c>
      <c r="O37" s="1097">
        <v>15</v>
      </c>
      <c r="P37" s="1097">
        <v>15</v>
      </c>
      <c r="Q37" s="1097" t="s">
        <v>458</v>
      </c>
      <c r="R37" s="1097">
        <v>5</v>
      </c>
      <c r="S37" s="1097">
        <v>2</v>
      </c>
      <c r="T37" s="1097">
        <v>3</v>
      </c>
      <c r="U37" s="1097" t="s">
        <v>458</v>
      </c>
      <c r="V37" s="1097" t="s">
        <v>458</v>
      </c>
      <c r="W37" s="1171" t="s">
        <v>458</v>
      </c>
      <c r="X37" s="1181" t="s">
        <v>805</v>
      </c>
    </row>
    <row r="38" spans="1:24" s="1070" customFormat="1" ht="15" customHeight="1">
      <c r="A38" s="1181" t="s">
        <v>807</v>
      </c>
      <c r="B38" s="1182" t="s">
        <v>808</v>
      </c>
      <c r="C38" s="1097">
        <v>12</v>
      </c>
      <c r="D38" s="1097">
        <v>11</v>
      </c>
      <c r="E38" s="1097">
        <v>1</v>
      </c>
      <c r="F38" s="1097">
        <v>207</v>
      </c>
      <c r="G38" s="1097">
        <v>183</v>
      </c>
      <c r="H38" s="1146">
        <v>24</v>
      </c>
      <c r="I38" s="1097">
        <v>3167</v>
      </c>
      <c r="J38" s="1097">
        <v>2988</v>
      </c>
      <c r="K38" s="1097">
        <v>179</v>
      </c>
      <c r="L38" s="1097">
        <v>1570</v>
      </c>
      <c r="M38" s="1097">
        <v>1559</v>
      </c>
      <c r="N38" s="1097">
        <v>11</v>
      </c>
      <c r="O38" s="1097">
        <v>19033</v>
      </c>
      <c r="P38" s="1097">
        <v>18636</v>
      </c>
      <c r="Q38" s="1097">
        <v>397</v>
      </c>
      <c r="R38" s="1097">
        <v>294</v>
      </c>
      <c r="S38" s="1146">
        <v>200</v>
      </c>
      <c r="T38" s="1146">
        <v>94</v>
      </c>
      <c r="U38" s="1097">
        <v>1</v>
      </c>
      <c r="V38" s="1146">
        <v>1</v>
      </c>
      <c r="W38" s="1183" t="s">
        <v>458</v>
      </c>
      <c r="X38" s="1181" t="s">
        <v>807</v>
      </c>
    </row>
    <row r="39" spans="1:24" s="1070" customFormat="1" ht="15" customHeight="1">
      <c r="A39" s="1181" t="s">
        <v>809</v>
      </c>
      <c r="B39" s="1182" t="s">
        <v>810</v>
      </c>
      <c r="C39" s="1097">
        <v>58</v>
      </c>
      <c r="D39" s="1097">
        <v>58</v>
      </c>
      <c r="E39" s="1097" t="s">
        <v>458</v>
      </c>
      <c r="F39" s="1097">
        <v>15</v>
      </c>
      <c r="G39" s="1097">
        <v>13</v>
      </c>
      <c r="H39" s="1097">
        <v>2</v>
      </c>
      <c r="I39" s="1097">
        <v>43887</v>
      </c>
      <c r="J39" s="1097">
        <v>28295</v>
      </c>
      <c r="K39" s="1097">
        <v>15592</v>
      </c>
      <c r="L39" s="1097">
        <v>662</v>
      </c>
      <c r="M39" s="1097">
        <v>646</v>
      </c>
      <c r="N39" s="1097">
        <v>16</v>
      </c>
      <c r="O39" s="1097">
        <v>374</v>
      </c>
      <c r="P39" s="1097">
        <v>332</v>
      </c>
      <c r="Q39" s="1097">
        <v>42</v>
      </c>
      <c r="R39" s="1097">
        <v>3500</v>
      </c>
      <c r="S39" s="1097">
        <v>1679</v>
      </c>
      <c r="T39" s="1097">
        <v>1821</v>
      </c>
      <c r="U39" s="1097">
        <v>1</v>
      </c>
      <c r="V39" s="1097" t="s">
        <v>458</v>
      </c>
      <c r="W39" s="1171">
        <v>1</v>
      </c>
      <c r="X39" s="1181" t="s">
        <v>809</v>
      </c>
    </row>
    <row r="40" spans="1:24" s="1070" customFormat="1" ht="15" customHeight="1">
      <c r="A40" s="1181" t="s">
        <v>811</v>
      </c>
      <c r="B40" s="1182" t="s">
        <v>812</v>
      </c>
      <c r="C40" s="1097">
        <v>11</v>
      </c>
      <c r="D40" s="1097">
        <v>11</v>
      </c>
      <c r="E40" s="1097" t="s">
        <v>458</v>
      </c>
      <c r="F40" s="1097">
        <v>1</v>
      </c>
      <c r="G40" s="1097">
        <v>1</v>
      </c>
      <c r="H40" s="1097" t="s">
        <v>458</v>
      </c>
      <c r="I40" s="1097">
        <v>134</v>
      </c>
      <c r="J40" s="1097">
        <v>130</v>
      </c>
      <c r="K40" s="1097">
        <v>4</v>
      </c>
      <c r="L40" s="1097">
        <v>642</v>
      </c>
      <c r="M40" s="1097">
        <v>637</v>
      </c>
      <c r="N40" s="1097">
        <v>5</v>
      </c>
      <c r="O40" s="1097">
        <v>249</v>
      </c>
      <c r="P40" s="1097">
        <v>243</v>
      </c>
      <c r="Q40" s="1097">
        <v>6</v>
      </c>
      <c r="R40" s="1097">
        <v>26</v>
      </c>
      <c r="S40" s="1097">
        <v>23</v>
      </c>
      <c r="T40" s="1097">
        <v>3</v>
      </c>
      <c r="U40" s="1097">
        <v>2</v>
      </c>
      <c r="V40" s="1097">
        <v>1</v>
      </c>
      <c r="W40" s="1171">
        <v>1</v>
      </c>
      <c r="X40" s="1181" t="s">
        <v>811</v>
      </c>
    </row>
    <row r="41" spans="1:24" s="1070" customFormat="1" ht="15" customHeight="1">
      <c r="A41" s="1181" t="s">
        <v>813</v>
      </c>
      <c r="B41" s="1182" t="s">
        <v>814</v>
      </c>
      <c r="C41" s="1097">
        <v>1</v>
      </c>
      <c r="D41" s="1097">
        <v>1</v>
      </c>
      <c r="E41" s="1097" t="s">
        <v>458</v>
      </c>
      <c r="F41" s="1097" t="s">
        <v>458</v>
      </c>
      <c r="G41" s="1097" t="s">
        <v>458</v>
      </c>
      <c r="H41" s="1097" t="s">
        <v>458</v>
      </c>
      <c r="I41" s="1097">
        <v>109</v>
      </c>
      <c r="J41" s="1097">
        <v>80</v>
      </c>
      <c r="K41" s="1146">
        <v>29</v>
      </c>
      <c r="L41" s="1097">
        <v>12</v>
      </c>
      <c r="M41" s="1097">
        <v>12</v>
      </c>
      <c r="N41" s="1097" t="s">
        <v>458</v>
      </c>
      <c r="O41" s="1146">
        <v>127</v>
      </c>
      <c r="P41" s="1097">
        <v>126</v>
      </c>
      <c r="Q41" s="1097">
        <v>1</v>
      </c>
      <c r="R41" s="1097">
        <v>34</v>
      </c>
      <c r="S41" s="1097">
        <v>17</v>
      </c>
      <c r="T41" s="1146">
        <v>17</v>
      </c>
      <c r="U41" s="1097">
        <v>4</v>
      </c>
      <c r="V41" s="1097">
        <v>3</v>
      </c>
      <c r="W41" s="1183">
        <v>1</v>
      </c>
      <c r="X41" s="1181" t="s">
        <v>813</v>
      </c>
    </row>
    <row r="42" spans="1:24" s="1070" customFormat="1" ht="15" customHeight="1">
      <c r="A42" s="1181" t="s">
        <v>815</v>
      </c>
      <c r="B42" s="1182" t="s">
        <v>816</v>
      </c>
      <c r="C42" s="1097">
        <v>64</v>
      </c>
      <c r="D42" s="1097">
        <v>64</v>
      </c>
      <c r="E42" s="1097" t="s">
        <v>458</v>
      </c>
      <c r="F42" s="1097">
        <v>8</v>
      </c>
      <c r="G42" s="1097">
        <v>7</v>
      </c>
      <c r="H42" s="1097">
        <v>1</v>
      </c>
      <c r="I42" s="1097">
        <v>301</v>
      </c>
      <c r="J42" s="1097">
        <v>271</v>
      </c>
      <c r="K42" s="1097">
        <v>30</v>
      </c>
      <c r="L42" s="1097">
        <v>8734</v>
      </c>
      <c r="M42" s="1097">
        <v>8482</v>
      </c>
      <c r="N42" s="1097">
        <v>252</v>
      </c>
      <c r="O42" s="1097">
        <v>213</v>
      </c>
      <c r="P42" s="1097">
        <v>210</v>
      </c>
      <c r="Q42" s="1097">
        <v>3</v>
      </c>
      <c r="R42" s="1097">
        <v>4533</v>
      </c>
      <c r="S42" s="1097">
        <v>2997</v>
      </c>
      <c r="T42" s="1097">
        <v>1536</v>
      </c>
      <c r="U42" s="1097">
        <v>1</v>
      </c>
      <c r="V42" s="1146" t="s">
        <v>458</v>
      </c>
      <c r="W42" s="1171">
        <v>1</v>
      </c>
      <c r="X42" s="1181" t="s">
        <v>815</v>
      </c>
    </row>
    <row r="43" spans="1:24" s="1070" customFormat="1" ht="15" customHeight="1">
      <c r="A43" s="1181" t="s">
        <v>817</v>
      </c>
      <c r="B43" s="1182" t="s">
        <v>818</v>
      </c>
      <c r="C43" s="1097">
        <v>40</v>
      </c>
      <c r="D43" s="1097">
        <v>38</v>
      </c>
      <c r="E43" s="1097">
        <v>2</v>
      </c>
      <c r="F43" s="1097">
        <v>19</v>
      </c>
      <c r="G43" s="1097">
        <v>6</v>
      </c>
      <c r="H43" s="1097">
        <v>13</v>
      </c>
      <c r="I43" s="1097">
        <v>7191</v>
      </c>
      <c r="J43" s="1097">
        <v>4400</v>
      </c>
      <c r="K43" s="1097">
        <v>2791</v>
      </c>
      <c r="L43" s="1097">
        <v>331</v>
      </c>
      <c r="M43" s="1097">
        <v>312</v>
      </c>
      <c r="N43" s="1097">
        <v>19</v>
      </c>
      <c r="O43" s="1097">
        <v>397</v>
      </c>
      <c r="P43" s="1097">
        <v>379</v>
      </c>
      <c r="Q43" s="1097">
        <v>18</v>
      </c>
      <c r="R43" s="1097">
        <v>6265</v>
      </c>
      <c r="S43" s="1097">
        <v>3074</v>
      </c>
      <c r="T43" s="1097">
        <v>3191</v>
      </c>
      <c r="U43" s="1097">
        <v>1</v>
      </c>
      <c r="V43" s="1146" t="s">
        <v>458</v>
      </c>
      <c r="W43" s="1171">
        <v>1</v>
      </c>
      <c r="X43" s="1181" t="s">
        <v>817</v>
      </c>
    </row>
    <row r="44" spans="1:24" s="1070" customFormat="1" ht="15" customHeight="1">
      <c r="A44" s="1181" t="s">
        <v>819</v>
      </c>
      <c r="B44" s="1182" t="s">
        <v>639</v>
      </c>
      <c r="C44" s="1097">
        <v>5</v>
      </c>
      <c r="D44" s="1097">
        <v>5</v>
      </c>
      <c r="E44" s="1097" t="s">
        <v>458</v>
      </c>
      <c r="F44" s="1097" t="s">
        <v>458</v>
      </c>
      <c r="G44" s="1097" t="s">
        <v>458</v>
      </c>
      <c r="H44" s="1097" t="s">
        <v>458</v>
      </c>
      <c r="I44" s="1097">
        <v>1</v>
      </c>
      <c r="J44" s="1097">
        <v>1</v>
      </c>
      <c r="K44" s="1097" t="s">
        <v>458</v>
      </c>
      <c r="L44" s="1097">
        <v>12</v>
      </c>
      <c r="M44" s="1097">
        <v>12</v>
      </c>
      <c r="N44" s="1097" t="s">
        <v>458</v>
      </c>
      <c r="O44" s="1097">
        <v>1</v>
      </c>
      <c r="P44" s="1097">
        <v>1</v>
      </c>
      <c r="Q44" s="1097" t="s">
        <v>458</v>
      </c>
      <c r="R44" s="1097">
        <v>12</v>
      </c>
      <c r="S44" s="1097">
        <v>5</v>
      </c>
      <c r="T44" s="1097">
        <v>7</v>
      </c>
      <c r="U44" s="1097" t="s">
        <v>458</v>
      </c>
      <c r="V44" s="1097" t="s">
        <v>458</v>
      </c>
      <c r="W44" s="1171" t="s">
        <v>458</v>
      </c>
      <c r="X44" s="1181" t="s">
        <v>819</v>
      </c>
    </row>
    <row r="45" spans="1:24" s="1070" customFormat="1" ht="15" customHeight="1">
      <c r="A45" s="1181" t="s">
        <v>820</v>
      </c>
      <c r="B45" s="1182" t="s">
        <v>331</v>
      </c>
      <c r="C45" s="1097">
        <v>7</v>
      </c>
      <c r="D45" s="1097">
        <v>7</v>
      </c>
      <c r="E45" s="1097" t="s">
        <v>458</v>
      </c>
      <c r="F45" s="1097">
        <v>8</v>
      </c>
      <c r="G45" s="1097">
        <v>7</v>
      </c>
      <c r="H45" s="1097">
        <v>1</v>
      </c>
      <c r="I45" s="1097">
        <v>185</v>
      </c>
      <c r="J45" s="1097">
        <v>166</v>
      </c>
      <c r="K45" s="1097">
        <v>19</v>
      </c>
      <c r="L45" s="1097">
        <v>85</v>
      </c>
      <c r="M45" s="1097">
        <v>82</v>
      </c>
      <c r="N45" s="1097">
        <v>3</v>
      </c>
      <c r="O45" s="1097">
        <v>63</v>
      </c>
      <c r="P45" s="1097">
        <v>60</v>
      </c>
      <c r="Q45" s="1097">
        <v>3</v>
      </c>
      <c r="R45" s="1097">
        <v>177</v>
      </c>
      <c r="S45" s="1146">
        <v>88</v>
      </c>
      <c r="T45" s="1146">
        <v>89</v>
      </c>
      <c r="U45" s="1097">
        <v>1</v>
      </c>
      <c r="V45" s="1146" t="s">
        <v>458</v>
      </c>
      <c r="W45" s="1183">
        <v>1</v>
      </c>
      <c r="X45" s="1181" t="s">
        <v>820</v>
      </c>
    </row>
    <row r="46" spans="1:24" s="1070" customFormat="1" ht="15" customHeight="1">
      <c r="A46" s="1181" t="s">
        <v>821</v>
      </c>
      <c r="B46" s="1184" t="s">
        <v>332</v>
      </c>
      <c r="C46" s="1097">
        <v>20</v>
      </c>
      <c r="D46" s="1097">
        <v>19</v>
      </c>
      <c r="E46" s="1097">
        <v>1</v>
      </c>
      <c r="F46" s="1097">
        <v>139</v>
      </c>
      <c r="G46" s="1097">
        <v>91</v>
      </c>
      <c r="H46" s="1097">
        <v>48</v>
      </c>
      <c r="I46" s="1097">
        <v>523</v>
      </c>
      <c r="J46" s="1097">
        <v>388</v>
      </c>
      <c r="K46" s="1097">
        <v>135</v>
      </c>
      <c r="L46" s="1097">
        <v>139</v>
      </c>
      <c r="M46" s="1097">
        <v>139</v>
      </c>
      <c r="N46" s="1097" t="s">
        <v>458</v>
      </c>
      <c r="O46" s="1097">
        <v>523</v>
      </c>
      <c r="P46" s="1097">
        <v>477</v>
      </c>
      <c r="Q46" s="1097">
        <v>46</v>
      </c>
      <c r="R46" s="1097">
        <v>142</v>
      </c>
      <c r="S46" s="1146">
        <v>98</v>
      </c>
      <c r="T46" s="1146">
        <v>44</v>
      </c>
      <c r="U46" s="1097">
        <v>3</v>
      </c>
      <c r="V46" s="1146">
        <v>3</v>
      </c>
      <c r="W46" s="1183" t="s">
        <v>458</v>
      </c>
      <c r="X46" s="1181" t="s">
        <v>821</v>
      </c>
    </row>
    <row r="47" spans="1:24" s="1070" customFormat="1" ht="15" customHeight="1">
      <c r="A47" s="1181" t="s">
        <v>822</v>
      </c>
      <c r="B47" s="1182" t="s">
        <v>823</v>
      </c>
      <c r="C47" s="1097">
        <v>25</v>
      </c>
      <c r="D47" s="1097">
        <v>25</v>
      </c>
      <c r="E47" s="1097" t="s">
        <v>458</v>
      </c>
      <c r="F47" s="1097">
        <v>7</v>
      </c>
      <c r="G47" s="1097">
        <v>5</v>
      </c>
      <c r="H47" s="1097">
        <v>2</v>
      </c>
      <c r="I47" s="1097">
        <v>248</v>
      </c>
      <c r="J47" s="1097">
        <v>71</v>
      </c>
      <c r="K47" s="1097">
        <v>177</v>
      </c>
      <c r="L47" s="1097">
        <v>97</v>
      </c>
      <c r="M47" s="1097">
        <v>90</v>
      </c>
      <c r="N47" s="1097">
        <v>7</v>
      </c>
      <c r="O47" s="1097">
        <v>4</v>
      </c>
      <c r="P47" s="1097">
        <v>4</v>
      </c>
      <c r="Q47" s="1097" t="s">
        <v>458</v>
      </c>
      <c r="R47" s="1097">
        <v>1378</v>
      </c>
      <c r="S47" s="1097">
        <v>324</v>
      </c>
      <c r="T47" s="1097">
        <v>1054</v>
      </c>
      <c r="U47" s="1097" t="s">
        <v>458</v>
      </c>
      <c r="V47" s="1097" t="s">
        <v>458</v>
      </c>
      <c r="W47" s="1171" t="s">
        <v>458</v>
      </c>
      <c r="X47" s="1181" t="s">
        <v>822</v>
      </c>
    </row>
    <row r="48" spans="1:24" s="1070" customFormat="1" ht="15" customHeight="1">
      <c r="A48" s="1181" t="s">
        <v>824</v>
      </c>
      <c r="B48" s="1182" t="s">
        <v>334</v>
      </c>
      <c r="C48" s="1097">
        <v>82</v>
      </c>
      <c r="D48" s="1097">
        <v>72</v>
      </c>
      <c r="E48" s="1097">
        <v>10</v>
      </c>
      <c r="F48" s="1097">
        <v>281</v>
      </c>
      <c r="G48" s="1097">
        <v>258</v>
      </c>
      <c r="H48" s="1097">
        <v>23</v>
      </c>
      <c r="I48" s="1097">
        <v>254</v>
      </c>
      <c r="J48" s="1097">
        <v>119</v>
      </c>
      <c r="K48" s="1097">
        <v>135</v>
      </c>
      <c r="L48" s="1097">
        <v>463</v>
      </c>
      <c r="M48" s="1097">
        <v>403</v>
      </c>
      <c r="N48" s="1097">
        <v>60</v>
      </c>
      <c r="O48" s="1097">
        <v>7</v>
      </c>
      <c r="P48" s="1146">
        <v>6</v>
      </c>
      <c r="Q48" s="1146">
        <v>1</v>
      </c>
      <c r="R48" s="1097">
        <v>1042</v>
      </c>
      <c r="S48" s="1097">
        <v>396</v>
      </c>
      <c r="T48" s="1097">
        <v>646</v>
      </c>
      <c r="U48" s="1097">
        <v>1</v>
      </c>
      <c r="V48" s="1097" t="s">
        <v>458</v>
      </c>
      <c r="W48" s="1171">
        <v>1</v>
      </c>
      <c r="X48" s="1181" t="s">
        <v>825</v>
      </c>
    </row>
    <row r="49" spans="1:24" s="1070" customFormat="1" ht="15" customHeight="1">
      <c r="A49" s="1181" t="s">
        <v>826</v>
      </c>
      <c r="B49" s="1182" t="s">
        <v>827</v>
      </c>
      <c r="C49" s="1097">
        <v>66</v>
      </c>
      <c r="D49" s="1097">
        <v>64</v>
      </c>
      <c r="E49" s="1097">
        <v>2</v>
      </c>
      <c r="F49" s="1097">
        <v>31</v>
      </c>
      <c r="G49" s="1097">
        <v>20</v>
      </c>
      <c r="H49" s="1097">
        <v>11</v>
      </c>
      <c r="I49" s="1097">
        <v>44</v>
      </c>
      <c r="J49" s="1097">
        <v>26</v>
      </c>
      <c r="K49" s="1097">
        <v>18</v>
      </c>
      <c r="L49" s="1097">
        <v>222</v>
      </c>
      <c r="M49" s="1097">
        <v>214</v>
      </c>
      <c r="N49" s="1097">
        <v>8</v>
      </c>
      <c r="O49" s="1097">
        <v>9</v>
      </c>
      <c r="P49" s="1146">
        <v>8</v>
      </c>
      <c r="Q49" s="1146">
        <v>1</v>
      </c>
      <c r="R49" s="1097">
        <v>361</v>
      </c>
      <c r="S49" s="1097">
        <v>251</v>
      </c>
      <c r="T49" s="1146">
        <v>110</v>
      </c>
      <c r="U49" s="1097">
        <v>3</v>
      </c>
      <c r="V49" s="1097">
        <v>3</v>
      </c>
      <c r="W49" s="1183" t="s">
        <v>458</v>
      </c>
      <c r="X49" s="1181" t="s">
        <v>828</v>
      </c>
    </row>
    <row r="50" spans="1:24" s="1070" customFormat="1" ht="15" customHeight="1">
      <c r="A50" s="1181" t="s">
        <v>829</v>
      </c>
      <c r="B50" s="1182" t="s">
        <v>830</v>
      </c>
      <c r="C50" s="1097">
        <v>121</v>
      </c>
      <c r="D50" s="1097">
        <v>113</v>
      </c>
      <c r="E50" s="1097">
        <v>8</v>
      </c>
      <c r="F50" s="1097">
        <v>25</v>
      </c>
      <c r="G50" s="1097">
        <v>18</v>
      </c>
      <c r="H50" s="1097">
        <v>7</v>
      </c>
      <c r="I50" s="1097">
        <v>304</v>
      </c>
      <c r="J50" s="1097">
        <v>120</v>
      </c>
      <c r="K50" s="1097">
        <v>184</v>
      </c>
      <c r="L50" s="1097">
        <v>587</v>
      </c>
      <c r="M50" s="1097">
        <v>554</v>
      </c>
      <c r="N50" s="1097">
        <v>33</v>
      </c>
      <c r="O50" s="1097">
        <v>18</v>
      </c>
      <c r="P50" s="1146">
        <v>17</v>
      </c>
      <c r="Q50" s="1146">
        <v>1</v>
      </c>
      <c r="R50" s="1097">
        <v>724</v>
      </c>
      <c r="S50" s="1097">
        <v>203</v>
      </c>
      <c r="T50" s="1146">
        <v>521</v>
      </c>
      <c r="U50" s="1097">
        <v>11</v>
      </c>
      <c r="V50" s="1097">
        <v>5</v>
      </c>
      <c r="W50" s="1183">
        <v>6</v>
      </c>
      <c r="X50" s="1181" t="s">
        <v>831</v>
      </c>
    </row>
    <row r="51" spans="1:24" s="1070" customFormat="1" ht="15" customHeight="1">
      <c r="A51" s="1181" t="s">
        <v>832</v>
      </c>
      <c r="B51" s="1185" t="s">
        <v>833</v>
      </c>
      <c r="C51" s="1097" t="s">
        <v>458</v>
      </c>
      <c r="D51" s="1097" t="s">
        <v>458</v>
      </c>
      <c r="E51" s="1097" t="s">
        <v>458</v>
      </c>
      <c r="F51" s="1097">
        <v>46</v>
      </c>
      <c r="G51" s="1097">
        <v>37</v>
      </c>
      <c r="H51" s="1097">
        <v>9</v>
      </c>
      <c r="I51" s="1097">
        <v>101</v>
      </c>
      <c r="J51" s="1097">
        <v>95</v>
      </c>
      <c r="K51" s="1097">
        <v>6</v>
      </c>
      <c r="L51" s="1097">
        <v>28</v>
      </c>
      <c r="M51" s="1097">
        <v>27</v>
      </c>
      <c r="N51" s="1097">
        <v>1</v>
      </c>
      <c r="O51" s="1097">
        <v>2</v>
      </c>
      <c r="P51" s="1097">
        <v>2</v>
      </c>
      <c r="Q51" s="1097" t="s">
        <v>458</v>
      </c>
      <c r="R51" s="1097">
        <v>667</v>
      </c>
      <c r="S51" s="1097">
        <v>555</v>
      </c>
      <c r="T51" s="1097">
        <v>112</v>
      </c>
      <c r="U51" s="1097">
        <v>12</v>
      </c>
      <c r="V51" s="1097">
        <v>10</v>
      </c>
      <c r="W51" s="1171">
        <v>2</v>
      </c>
      <c r="X51" s="1181" t="s">
        <v>834</v>
      </c>
    </row>
    <row r="52" spans="1:24" s="1070" customFormat="1" ht="15" customHeight="1">
      <c r="A52" s="1181" t="s">
        <v>835</v>
      </c>
      <c r="B52" s="1184" t="s">
        <v>836</v>
      </c>
      <c r="C52" s="1097">
        <v>2416</v>
      </c>
      <c r="D52" s="1097">
        <v>2317</v>
      </c>
      <c r="E52" s="1097">
        <v>99</v>
      </c>
      <c r="F52" s="1097">
        <v>33</v>
      </c>
      <c r="G52" s="1097">
        <v>25</v>
      </c>
      <c r="H52" s="1097">
        <v>8</v>
      </c>
      <c r="I52" s="1097">
        <v>2950</v>
      </c>
      <c r="J52" s="1097">
        <v>2741</v>
      </c>
      <c r="K52" s="1097">
        <v>209</v>
      </c>
      <c r="L52" s="1097">
        <v>755</v>
      </c>
      <c r="M52" s="1097">
        <v>739</v>
      </c>
      <c r="N52" s="1097">
        <v>16</v>
      </c>
      <c r="O52" s="1097">
        <v>148</v>
      </c>
      <c r="P52" s="1146">
        <v>147</v>
      </c>
      <c r="Q52" s="1146">
        <v>1</v>
      </c>
      <c r="R52" s="1097">
        <v>5964</v>
      </c>
      <c r="S52" s="1097">
        <v>2908</v>
      </c>
      <c r="T52" s="1097">
        <v>3056</v>
      </c>
      <c r="U52" s="1097">
        <v>66</v>
      </c>
      <c r="V52" s="1097">
        <v>47</v>
      </c>
      <c r="W52" s="1183">
        <v>19</v>
      </c>
      <c r="X52" s="1181" t="s">
        <v>837</v>
      </c>
    </row>
    <row r="53" spans="1:24" s="1070" customFormat="1" ht="15" customHeight="1">
      <c r="A53" s="1181" t="s">
        <v>838</v>
      </c>
      <c r="B53" s="1184" t="s">
        <v>839</v>
      </c>
      <c r="C53" s="1097">
        <v>4693</v>
      </c>
      <c r="D53" s="1097">
        <v>4279</v>
      </c>
      <c r="E53" s="1097">
        <v>414</v>
      </c>
      <c r="F53" s="1097">
        <v>31</v>
      </c>
      <c r="G53" s="1097">
        <v>28</v>
      </c>
      <c r="H53" s="1097">
        <v>3</v>
      </c>
      <c r="I53" s="1097">
        <v>75</v>
      </c>
      <c r="J53" s="1097">
        <v>67</v>
      </c>
      <c r="K53" s="1097">
        <v>8</v>
      </c>
      <c r="L53" s="1097">
        <v>75</v>
      </c>
      <c r="M53" s="1097">
        <v>72</v>
      </c>
      <c r="N53" s="1097">
        <v>3</v>
      </c>
      <c r="O53" s="1097">
        <v>60</v>
      </c>
      <c r="P53" s="1146">
        <v>57</v>
      </c>
      <c r="Q53" s="1146">
        <v>3</v>
      </c>
      <c r="R53" s="1097">
        <v>146</v>
      </c>
      <c r="S53" s="1097">
        <v>113</v>
      </c>
      <c r="T53" s="1146">
        <v>33</v>
      </c>
      <c r="U53" s="1097" t="s">
        <v>458</v>
      </c>
      <c r="V53" s="1097" t="s">
        <v>458</v>
      </c>
      <c r="W53" s="1183" t="s">
        <v>458</v>
      </c>
      <c r="X53" s="1181" t="s">
        <v>852</v>
      </c>
    </row>
    <row r="54" spans="1:24" s="1070" customFormat="1" ht="15" customHeight="1" thickBot="1">
      <c r="A54" s="1192" t="s">
        <v>841</v>
      </c>
      <c r="B54" s="1193" t="s">
        <v>842</v>
      </c>
      <c r="C54" s="1194" t="s">
        <v>458</v>
      </c>
      <c r="D54" s="1108" t="s">
        <v>458</v>
      </c>
      <c r="E54" s="1108" t="s">
        <v>458</v>
      </c>
      <c r="F54" s="1108">
        <v>1</v>
      </c>
      <c r="G54" s="1108">
        <v>1</v>
      </c>
      <c r="H54" s="1108" t="s">
        <v>458</v>
      </c>
      <c r="I54" s="1108">
        <v>25</v>
      </c>
      <c r="J54" s="1108">
        <v>16</v>
      </c>
      <c r="K54" s="1108">
        <v>9</v>
      </c>
      <c r="L54" s="1108">
        <v>16</v>
      </c>
      <c r="M54" s="1108">
        <v>16</v>
      </c>
      <c r="N54" s="1108" t="s">
        <v>458</v>
      </c>
      <c r="O54" s="1108">
        <v>2</v>
      </c>
      <c r="P54" s="1108">
        <v>2</v>
      </c>
      <c r="Q54" s="1108" t="s">
        <v>458</v>
      </c>
      <c r="R54" s="1108">
        <v>73</v>
      </c>
      <c r="S54" s="1108">
        <v>30</v>
      </c>
      <c r="T54" s="1108">
        <v>43</v>
      </c>
      <c r="U54" s="1108">
        <v>12139</v>
      </c>
      <c r="V54" s="1108">
        <v>6898</v>
      </c>
      <c r="W54" s="1195">
        <v>5241</v>
      </c>
      <c r="X54" s="1192" t="s">
        <v>843</v>
      </c>
    </row>
    <row r="55" spans="1:24" ht="15" customHeight="1">
      <c r="A55" s="1111" t="s">
        <v>853</v>
      </c>
      <c r="B55" s="1111"/>
    </row>
    <row r="56" spans="1:24" ht="13.5" customHeight="1"/>
    <row r="57" spans="1:24">
      <c r="A57" s="1112" t="s">
        <v>854</v>
      </c>
    </row>
  </sheetData>
  <mergeCells count="19">
    <mergeCell ref="X29:X31"/>
    <mergeCell ref="A32:B32"/>
    <mergeCell ref="A33:B33"/>
    <mergeCell ref="U3:U5"/>
    <mergeCell ref="A6:B6"/>
    <mergeCell ref="A7:B7"/>
    <mergeCell ref="C29:E30"/>
    <mergeCell ref="F29:H30"/>
    <mergeCell ref="I29:K30"/>
    <mergeCell ref="L29:N30"/>
    <mergeCell ref="O29:Q30"/>
    <mergeCell ref="R29:T30"/>
    <mergeCell ref="U29:W30"/>
    <mergeCell ref="C3:E4"/>
    <mergeCell ref="F3:H4"/>
    <mergeCell ref="I3:K4"/>
    <mergeCell ref="L3:N4"/>
    <mergeCell ref="O3:Q4"/>
    <mergeCell ref="R3:T4"/>
  </mergeCells>
  <phoneticPr fontId="9"/>
  <printOptions horizontalCentered="1"/>
  <pageMargins left="0.39370078740157483" right="0.39370078740157483" top="0.59055118110236227" bottom="0.39370078740157483" header="0.39370078740157483" footer="0.31496062992125984"/>
  <pageSetup paperSize="9" scale="50" orientation="portrait" r:id="rId1"/>
  <headerFooter alignWithMargins="0"/>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4EBF-1407-48CC-A89C-3E91B3A9850F}">
  <sheetPr>
    <tabColor rgb="FF92D050"/>
    <pageSetUpPr fitToPage="1"/>
  </sheetPr>
  <dimension ref="A1:AH35"/>
  <sheetViews>
    <sheetView showGridLines="0" view="pageBreakPreview" zoomScaleNormal="90" zoomScaleSheetLayoutView="100" workbookViewId="0">
      <selection activeCell="H35" sqref="H35"/>
    </sheetView>
  </sheetViews>
  <sheetFormatPr defaultColWidth="8" defaultRowHeight="12"/>
  <cols>
    <col min="1" max="1" width="6.875" style="185" customWidth="1"/>
    <col min="2" max="2" width="5" style="185" customWidth="1"/>
    <col min="3" max="14" width="9.375" style="185" customWidth="1"/>
    <col min="15" max="30" width="7.75" style="185" customWidth="1"/>
    <col min="31" max="16384" width="8" style="185"/>
  </cols>
  <sheetData>
    <row r="1" spans="1:30" ht="18.75" customHeight="1">
      <c r="A1" s="1"/>
      <c r="B1" s="2"/>
      <c r="C1" s="2"/>
      <c r="D1" s="1"/>
      <c r="E1" s="2"/>
      <c r="F1" s="2"/>
      <c r="G1" s="71"/>
      <c r="H1" s="1"/>
      <c r="I1" s="2"/>
      <c r="J1" s="71"/>
      <c r="K1" s="1"/>
      <c r="L1" s="2"/>
      <c r="M1" s="71"/>
      <c r="N1" s="72" t="s">
        <v>49</v>
      </c>
      <c r="O1" s="73" t="s">
        <v>116</v>
      </c>
      <c r="P1" s="73"/>
      <c r="Q1" s="73"/>
      <c r="R1" s="73"/>
      <c r="S1" s="73"/>
      <c r="T1" s="73"/>
      <c r="U1" s="73"/>
      <c r="V1" s="73"/>
      <c r="W1" s="73"/>
      <c r="X1" s="73"/>
      <c r="Y1" s="73"/>
      <c r="Z1" s="73"/>
      <c r="AA1" s="2"/>
      <c r="AB1" s="2"/>
      <c r="AC1" s="2"/>
      <c r="AD1" s="1"/>
    </row>
    <row r="2" spans="1:30" ht="22.5" customHeight="1" thickBot="1">
      <c r="A2" s="75"/>
      <c r="B2" s="6"/>
      <c r="C2" s="6"/>
      <c r="D2" s="6"/>
      <c r="E2" s="6"/>
      <c r="F2" s="6"/>
      <c r="G2" s="6"/>
      <c r="H2" s="6"/>
      <c r="I2" s="6"/>
      <c r="J2" s="6"/>
      <c r="K2" s="6"/>
      <c r="L2" s="6"/>
      <c r="M2" s="6"/>
      <c r="N2" s="6"/>
      <c r="O2" s="6"/>
      <c r="P2" s="6"/>
      <c r="Q2" s="6"/>
      <c r="R2" s="6"/>
      <c r="S2" s="6"/>
      <c r="T2" s="6"/>
      <c r="U2" s="6"/>
      <c r="V2" s="6"/>
      <c r="W2" s="6"/>
      <c r="X2" s="6"/>
      <c r="Y2" s="6"/>
      <c r="Z2" s="6"/>
      <c r="AA2" s="6"/>
      <c r="AB2" s="6"/>
      <c r="AC2" s="6"/>
      <c r="AD2" s="9" t="s">
        <v>117</v>
      </c>
    </row>
    <row r="3" spans="1:30" ht="18.75" customHeight="1">
      <c r="A3" s="76" t="s">
        <v>52</v>
      </c>
      <c r="B3" s="77"/>
      <c r="C3" s="87" t="s">
        <v>118</v>
      </c>
      <c r="D3" s="10"/>
      <c r="E3" s="11"/>
      <c r="F3" s="87" t="s">
        <v>119</v>
      </c>
      <c r="G3" s="10"/>
      <c r="H3" s="11"/>
      <c r="I3" s="186" t="s">
        <v>120</v>
      </c>
      <c r="J3" s="187"/>
      <c r="K3" s="188"/>
      <c r="L3" s="87" t="s">
        <v>121</v>
      </c>
      <c r="M3" s="10"/>
      <c r="N3" s="11"/>
      <c r="O3" s="87" t="s">
        <v>122</v>
      </c>
      <c r="P3" s="10"/>
      <c r="Q3" s="11"/>
      <c r="R3" s="87" t="s">
        <v>123</v>
      </c>
      <c r="S3" s="10"/>
      <c r="T3" s="10"/>
      <c r="U3" s="87" t="s">
        <v>124</v>
      </c>
      <c r="V3" s="10"/>
      <c r="W3" s="11"/>
      <c r="X3" s="87" t="s">
        <v>125</v>
      </c>
      <c r="Y3" s="10"/>
      <c r="Z3" s="11"/>
      <c r="AA3" s="186" t="s">
        <v>126</v>
      </c>
      <c r="AB3" s="10"/>
      <c r="AC3" s="10"/>
      <c r="AD3" s="87" t="s">
        <v>54</v>
      </c>
    </row>
    <row r="4" spans="1:30" ht="18.75" customHeight="1">
      <c r="A4" s="88"/>
      <c r="B4" s="89"/>
      <c r="C4" s="108"/>
      <c r="D4" s="26"/>
      <c r="E4" s="27"/>
      <c r="F4" s="108"/>
      <c r="G4" s="26"/>
      <c r="H4" s="27"/>
      <c r="I4" s="189"/>
      <c r="J4" s="190"/>
      <c r="K4" s="191"/>
      <c r="L4" s="108"/>
      <c r="M4" s="26"/>
      <c r="N4" s="27"/>
      <c r="O4" s="108"/>
      <c r="P4" s="26"/>
      <c r="Q4" s="27"/>
      <c r="R4" s="108"/>
      <c r="S4" s="26"/>
      <c r="T4" s="26"/>
      <c r="U4" s="108"/>
      <c r="V4" s="26"/>
      <c r="W4" s="27"/>
      <c r="X4" s="108"/>
      <c r="Y4" s="26"/>
      <c r="Z4" s="27"/>
      <c r="AA4" s="108"/>
      <c r="AB4" s="26"/>
      <c r="AC4" s="26"/>
      <c r="AD4" s="99"/>
    </row>
    <row r="5" spans="1:30" s="194" customFormat="1" ht="18.75" customHeight="1">
      <c r="A5" s="100"/>
      <c r="B5" s="101"/>
      <c r="C5" s="102" t="s">
        <v>61</v>
      </c>
      <c r="D5" s="102" t="s">
        <v>62</v>
      </c>
      <c r="E5" s="102" t="s">
        <v>63</v>
      </c>
      <c r="F5" s="102" t="s">
        <v>61</v>
      </c>
      <c r="G5" s="102" t="s">
        <v>62</v>
      </c>
      <c r="H5" s="102" t="s">
        <v>63</v>
      </c>
      <c r="I5" s="102" t="s">
        <v>61</v>
      </c>
      <c r="J5" s="102" t="s">
        <v>62</v>
      </c>
      <c r="K5" s="102" t="s">
        <v>63</v>
      </c>
      <c r="L5" s="102" t="s">
        <v>61</v>
      </c>
      <c r="M5" s="102" t="s">
        <v>62</v>
      </c>
      <c r="N5" s="102" t="s">
        <v>63</v>
      </c>
      <c r="O5" s="102" t="s">
        <v>61</v>
      </c>
      <c r="P5" s="102" t="s">
        <v>62</v>
      </c>
      <c r="Q5" s="102" t="s">
        <v>63</v>
      </c>
      <c r="R5" s="102" t="s">
        <v>61</v>
      </c>
      <c r="S5" s="102" t="s">
        <v>62</v>
      </c>
      <c r="T5" s="102" t="s">
        <v>63</v>
      </c>
      <c r="U5" s="192" t="s">
        <v>61</v>
      </c>
      <c r="V5" s="192" t="s">
        <v>62</v>
      </c>
      <c r="W5" s="193" t="s">
        <v>63</v>
      </c>
      <c r="X5" s="104" t="s">
        <v>61</v>
      </c>
      <c r="Y5" s="104" t="s">
        <v>62</v>
      </c>
      <c r="Z5" s="104" t="s">
        <v>63</v>
      </c>
      <c r="AA5" s="104" t="s">
        <v>61</v>
      </c>
      <c r="AB5" s="104" t="s">
        <v>62</v>
      </c>
      <c r="AC5" s="104" t="s">
        <v>63</v>
      </c>
      <c r="AD5" s="108"/>
    </row>
    <row r="6" spans="1:30" s="194" customFormat="1" ht="7.5" customHeight="1">
      <c r="A6" s="109"/>
      <c r="B6" s="109"/>
      <c r="C6" s="110"/>
      <c r="D6" s="111"/>
      <c r="E6" s="111"/>
      <c r="F6" s="111"/>
      <c r="G6" s="111"/>
      <c r="H6" s="111"/>
      <c r="I6" s="111"/>
      <c r="J6" s="111"/>
      <c r="K6" s="111"/>
      <c r="L6" s="111"/>
      <c r="M6" s="111"/>
      <c r="N6" s="111"/>
      <c r="O6" s="111"/>
      <c r="P6" s="111"/>
      <c r="Q6" s="111"/>
      <c r="R6" s="111"/>
      <c r="S6" s="111"/>
      <c r="T6" s="111"/>
      <c r="U6" s="111"/>
      <c r="V6" s="111"/>
      <c r="W6" s="112"/>
      <c r="X6" s="112"/>
      <c r="Y6" s="112"/>
      <c r="Z6" s="112"/>
      <c r="AA6" s="112"/>
      <c r="AB6" s="112"/>
      <c r="AC6" s="112"/>
      <c r="AD6" s="113"/>
    </row>
    <row r="7" spans="1:30" ht="18" customHeight="1">
      <c r="A7" s="114" t="s">
        <v>64</v>
      </c>
      <c r="B7" s="115"/>
      <c r="C7" s="195">
        <v>415060</v>
      </c>
      <c r="D7" s="163">
        <v>523450</v>
      </c>
      <c r="E7" s="163">
        <v>290908</v>
      </c>
      <c r="F7" s="163">
        <v>179767</v>
      </c>
      <c r="G7" s="163">
        <v>226053</v>
      </c>
      <c r="H7" s="163">
        <v>110063</v>
      </c>
      <c r="I7" s="163">
        <v>430757</v>
      </c>
      <c r="J7" s="163">
        <v>495160</v>
      </c>
      <c r="K7" s="163">
        <v>255182</v>
      </c>
      <c r="L7" s="163">
        <v>151308</v>
      </c>
      <c r="M7" s="163">
        <v>199423</v>
      </c>
      <c r="N7" s="163">
        <v>125263</v>
      </c>
      <c r="O7" s="163">
        <v>209305</v>
      </c>
      <c r="P7" s="163">
        <v>276431</v>
      </c>
      <c r="Q7" s="163">
        <v>165217</v>
      </c>
      <c r="R7" s="163">
        <v>456696</v>
      </c>
      <c r="S7" s="163">
        <v>499668</v>
      </c>
      <c r="T7" s="163">
        <v>420069</v>
      </c>
      <c r="U7" s="163">
        <v>284014</v>
      </c>
      <c r="V7" s="163">
        <v>383288</v>
      </c>
      <c r="W7" s="163">
        <v>244688</v>
      </c>
      <c r="X7" s="163" t="s">
        <v>25</v>
      </c>
      <c r="Y7" s="163" t="s">
        <v>25</v>
      </c>
      <c r="Z7" s="163" t="s">
        <v>25</v>
      </c>
      <c r="AA7" s="163">
        <v>199172</v>
      </c>
      <c r="AB7" s="163">
        <v>228755</v>
      </c>
      <c r="AC7" s="163">
        <v>137214</v>
      </c>
      <c r="AD7" s="118" t="s">
        <v>65</v>
      </c>
    </row>
    <row r="8" spans="1:30" ht="18" customHeight="1">
      <c r="A8" s="119" t="s">
        <v>66</v>
      </c>
      <c r="B8" s="120"/>
      <c r="C8" s="195">
        <v>383348</v>
      </c>
      <c r="D8" s="163">
        <v>510788</v>
      </c>
      <c r="E8" s="163">
        <v>281412</v>
      </c>
      <c r="F8" s="163">
        <v>163251</v>
      </c>
      <c r="G8" s="163">
        <v>200658</v>
      </c>
      <c r="H8" s="163">
        <v>108223</v>
      </c>
      <c r="I8" s="163">
        <v>427124</v>
      </c>
      <c r="J8" s="163">
        <v>491066</v>
      </c>
      <c r="K8" s="163">
        <v>254619</v>
      </c>
      <c r="L8" s="163">
        <v>144993</v>
      </c>
      <c r="M8" s="163">
        <v>191300</v>
      </c>
      <c r="N8" s="163">
        <v>118733</v>
      </c>
      <c r="O8" s="163" t="s">
        <v>25</v>
      </c>
      <c r="P8" s="163" t="s">
        <v>25</v>
      </c>
      <c r="Q8" s="163" t="s">
        <v>25</v>
      </c>
      <c r="R8" s="163">
        <v>443159</v>
      </c>
      <c r="S8" s="163">
        <v>474844</v>
      </c>
      <c r="T8" s="163">
        <v>416833</v>
      </c>
      <c r="U8" s="163">
        <v>291790</v>
      </c>
      <c r="V8" s="163">
        <v>402203</v>
      </c>
      <c r="W8" s="163">
        <v>247486</v>
      </c>
      <c r="X8" s="163" t="s">
        <v>25</v>
      </c>
      <c r="Y8" s="163" t="s">
        <v>25</v>
      </c>
      <c r="Z8" s="163" t="s">
        <v>25</v>
      </c>
      <c r="AA8" s="163">
        <v>231756</v>
      </c>
      <c r="AB8" s="163">
        <v>265880</v>
      </c>
      <c r="AC8" s="163">
        <v>153137</v>
      </c>
      <c r="AD8" s="118" t="s">
        <v>67</v>
      </c>
    </row>
    <row r="9" spans="1:30" s="196" customFormat="1" ht="18" customHeight="1">
      <c r="A9" s="119" t="s">
        <v>127</v>
      </c>
      <c r="B9" s="120"/>
      <c r="C9" s="195">
        <v>346655</v>
      </c>
      <c r="D9" s="163">
        <v>478190</v>
      </c>
      <c r="E9" s="163">
        <v>279771</v>
      </c>
      <c r="F9" s="163">
        <v>114952</v>
      </c>
      <c r="G9" s="163">
        <v>145630</v>
      </c>
      <c r="H9" s="163">
        <v>97643</v>
      </c>
      <c r="I9" s="163">
        <v>366448</v>
      </c>
      <c r="J9" s="163">
        <v>417429</v>
      </c>
      <c r="K9" s="163">
        <v>231382</v>
      </c>
      <c r="L9" s="163">
        <v>134103</v>
      </c>
      <c r="M9" s="163">
        <v>186186</v>
      </c>
      <c r="N9" s="163">
        <v>106219</v>
      </c>
      <c r="O9" s="163">
        <v>215462</v>
      </c>
      <c r="P9" s="163">
        <v>291957</v>
      </c>
      <c r="Q9" s="163">
        <v>163837</v>
      </c>
      <c r="R9" s="163">
        <v>482007</v>
      </c>
      <c r="S9" s="163">
        <v>546880</v>
      </c>
      <c r="T9" s="163">
        <v>417963</v>
      </c>
      <c r="U9" s="163">
        <v>335495</v>
      </c>
      <c r="V9" s="163">
        <v>439125</v>
      </c>
      <c r="W9" s="163">
        <v>274883</v>
      </c>
      <c r="X9" s="163">
        <v>489014</v>
      </c>
      <c r="Y9" s="163">
        <v>550836</v>
      </c>
      <c r="Z9" s="163">
        <v>312505</v>
      </c>
      <c r="AA9" s="163">
        <v>222193</v>
      </c>
      <c r="AB9" s="163">
        <v>265089</v>
      </c>
      <c r="AC9" s="163">
        <v>147640</v>
      </c>
      <c r="AD9" s="118" t="s">
        <v>69</v>
      </c>
    </row>
    <row r="10" spans="1:30" ht="18" customHeight="1">
      <c r="A10" s="119" t="s">
        <v>128</v>
      </c>
      <c r="B10" s="120"/>
      <c r="C10" s="195">
        <v>430160</v>
      </c>
      <c r="D10" s="163">
        <v>615092</v>
      </c>
      <c r="E10" s="163">
        <v>319456</v>
      </c>
      <c r="F10" s="163" t="s">
        <v>25</v>
      </c>
      <c r="G10" s="163" t="s">
        <v>25</v>
      </c>
      <c r="H10" s="163" t="s">
        <v>25</v>
      </c>
      <c r="I10" s="163">
        <v>442999</v>
      </c>
      <c r="J10" s="163">
        <v>479790</v>
      </c>
      <c r="K10" s="163">
        <v>311526</v>
      </c>
      <c r="L10" s="163">
        <v>91537</v>
      </c>
      <c r="M10" s="163">
        <v>109948</v>
      </c>
      <c r="N10" s="163">
        <v>83848</v>
      </c>
      <c r="O10" s="163">
        <v>205693</v>
      </c>
      <c r="P10" s="163">
        <v>294591</v>
      </c>
      <c r="Q10" s="163">
        <v>152196</v>
      </c>
      <c r="R10" s="163">
        <v>516481</v>
      </c>
      <c r="S10" s="163">
        <v>577503</v>
      </c>
      <c r="T10" s="163">
        <v>446998</v>
      </c>
      <c r="U10" s="163">
        <v>294389</v>
      </c>
      <c r="V10" s="163">
        <v>348769</v>
      </c>
      <c r="W10" s="163">
        <v>264252</v>
      </c>
      <c r="X10" s="163">
        <v>369203</v>
      </c>
      <c r="Y10" s="163">
        <v>424673</v>
      </c>
      <c r="Z10" s="163">
        <v>238932</v>
      </c>
      <c r="AA10" s="163">
        <v>159036</v>
      </c>
      <c r="AB10" s="163">
        <v>200337</v>
      </c>
      <c r="AC10" s="163">
        <v>125645</v>
      </c>
      <c r="AD10" s="118" t="s">
        <v>71</v>
      </c>
    </row>
    <row r="11" spans="1:30" s="199" customFormat="1" ht="18" customHeight="1">
      <c r="A11" s="121" t="s">
        <v>129</v>
      </c>
      <c r="B11" s="122"/>
      <c r="C11" s="197">
        <v>463251</v>
      </c>
      <c r="D11" s="198">
        <v>640871</v>
      </c>
      <c r="E11" s="198">
        <v>356689</v>
      </c>
      <c r="F11" s="198">
        <v>142614</v>
      </c>
      <c r="G11" s="198">
        <v>194053</v>
      </c>
      <c r="H11" s="198">
        <v>114075</v>
      </c>
      <c r="I11" s="198">
        <v>384754</v>
      </c>
      <c r="J11" s="198">
        <v>416135</v>
      </c>
      <c r="K11" s="198">
        <v>282678</v>
      </c>
      <c r="L11" s="198">
        <v>103598</v>
      </c>
      <c r="M11" s="198">
        <v>137000</v>
      </c>
      <c r="N11" s="198">
        <v>88592</v>
      </c>
      <c r="O11" s="198">
        <v>170080</v>
      </c>
      <c r="P11" s="198">
        <v>232460</v>
      </c>
      <c r="Q11" s="198">
        <v>128546</v>
      </c>
      <c r="R11" s="198">
        <v>521646</v>
      </c>
      <c r="S11" s="198">
        <v>579345</v>
      </c>
      <c r="T11" s="198">
        <v>441166</v>
      </c>
      <c r="U11" s="198">
        <v>256779</v>
      </c>
      <c r="V11" s="198">
        <v>268712</v>
      </c>
      <c r="W11" s="198">
        <v>250766</v>
      </c>
      <c r="X11" s="198">
        <v>409451</v>
      </c>
      <c r="Y11" s="198">
        <v>466644</v>
      </c>
      <c r="Z11" s="198">
        <v>257797</v>
      </c>
      <c r="AA11" s="198">
        <v>169255</v>
      </c>
      <c r="AB11" s="198">
        <v>214927</v>
      </c>
      <c r="AC11" s="198">
        <v>113934</v>
      </c>
      <c r="AD11" s="125" t="s">
        <v>73</v>
      </c>
    </row>
    <row r="12" spans="1:30" ht="7.5" customHeight="1">
      <c r="A12" s="48"/>
      <c r="B12" s="126"/>
      <c r="C12" s="200"/>
      <c r="D12" s="201"/>
      <c r="E12" s="201"/>
      <c r="F12" s="201"/>
      <c r="G12" s="201"/>
      <c r="H12" s="201"/>
      <c r="I12" s="201"/>
      <c r="J12" s="201"/>
      <c r="K12" s="201"/>
      <c r="L12" s="201"/>
      <c r="M12" s="201"/>
      <c r="N12" s="201"/>
      <c r="O12" s="201"/>
      <c r="P12" s="201"/>
      <c r="Q12" s="201"/>
      <c r="R12" s="201"/>
      <c r="S12" s="201"/>
      <c r="T12" s="201"/>
      <c r="U12" s="163"/>
      <c r="V12" s="163"/>
      <c r="W12" s="163"/>
      <c r="X12" s="163"/>
      <c r="Y12" s="163"/>
      <c r="Z12" s="163"/>
      <c r="AA12" s="163"/>
      <c r="AB12" s="163"/>
      <c r="AC12" s="163"/>
      <c r="AD12" s="131"/>
    </row>
    <row r="13" spans="1:30" ht="18" customHeight="1">
      <c r="A13" s="54" t="s">
        <v>130</v>
      </c>
      <c r="B13" s="132" t="s">
        <v>75</v>
      </c>
      <c r="C13" s="195">
        <v>340550</v>
      </c>
      <c r="D13" s="163">
        <v>463563</v>
      </c>
      <c r="E13" s="163">
        <v>259940</v>
      </c>
      <c r="F13" s="163" t="s">
        <v>25</v>
      </c>
      <c r="G13" s="163" t="s">
        <v>25</v>
      </c>
      <c r="H13" s="163" t="s">
        <v>25</v>
      </c>
      <c r="I13" s="163">
        <v>407494</v>
      </c>
      <c r="J13" s="163">
        <v>435095</v>
      </c>
      <c r="K13" s="163">
        <v>310053</v>
      </c>
      <c r="L13" s="163">
        <v>107963</v>
      </c>
      <c r="M13" s="163">
        <v>136930</v>
      </c>
      <c r="N13" s="163">
        <v>95527</v>
      </c>
      <c r="O13" s="163">
        <v>180999</v>
      </c>
      <c r="P13" s="163">
        <v>254592</v>
      </c>
      <c r="Q13" s="163">
        <v>137215</v>
      </c>
      <c r="R13" s="163">
        <v>395044</v>
      </c>
      <c r="S13" s="163">
        <v>438122</v>
      </c>
      <c r="T13" s="163">
        <v>339292</v>
      </c>
      <c r="U13" s="163">
        <v>220319</v>
      </c>
      <c r="V13" s="163">
        <v>234211</v>
      </c>
      <c r="W13" s="163">
        <v>213084</v>
      </c>
      <c r="X13" s="163">
        <v>347341</v>
      </c>
      <c r="Y13" s="163">
        <v>387317</v>
      </c>
      <c r="Z13" s="163">
        <v>241927</v>
      </c>
      <c r="AA13" s="163">
        <v>153209</v>
      </c>
      <c r="AB13" s="163">
        <v>187784</v>
      </c>
      <c r="AC13" s="163">
        <v>117837</v>
      </c>
      <c r="AD13" s="131" t="s">
        <v>77</v>
      </c>
    </row>
    <row r="14" spans="1:30" ht="18" customHeight="1">
      <c r="A14" s="134"/>
      <c r="B14" s="135" t="s">
        <v>78</v>
      </c>
      <c r="C14" s="195">
        <v>336589</v>
      </c>
      <c r="D14" s="163">
        <v>460728</v>
      </c>
      <c r="E14" s="163">
        <v>255339</v>
      </c>
      <c r="F14" s="163" t="s">
        <v>25</v>
      </c>
      <c r="G14" s="163" t="s">
        <v>25</v>
      </c>
      <c r="H14" s="163" t="s">
        <v>25</v>
      </c>
      <c r="I14" s="163">
        <v>306658</v>
      </c>
      <c r="J14" s="163">
        <v>329832</v>
      </c>
      <c r="K14" s="163">
        <v>224956</v>
      </c>
      <c r="L14" s="163">
        <v>98673</v>
      </c>
      <c r="M14" s="163">
        <v>129356</v>
      </c>
      <c r="N14" s="163">
        <v>84938</v>
      </c>
      <c r="O14" s="163">
        <v>178892</v>
      </c>
      <c r="P14" s="163">
        <v>250924</v>
      </c>
      <c r="Q14" s="163">
        <v>135772</v>
      </c>
      <c r="R14" s="163">
        <v>404274</v>
      </c>
      <c r="S14" s="163">
        <v>448935</v>
      </c>
      <c r="T14" s="163">
        <v>341354</v>
      </c>
      <c r="U14" s="163">
        <v>222493</v>
      </c>
      <c r="V14" s="163">
        <v>232112</v>
      </c>
      <c r="W14" s="163">
        <v>217620</v>
      </c>
      <c r="X14" s="163" t="s">
        <v>25</v>
      </c>
      <c r="Y14" s="163" t="s">
        <v>25</v>
      </c>
      <c r="Z14" s="163" t="s">
        <v>25</v>
      </c>
      <c r="AA14" s="163">
        <v>157501</v>
      </c>
      <c r="AB14" s="163">
        <v>193225</v>
      </c>
      <c r="AC14" s="163">
        <v>120754</v>
      </c>
      <c r="AD14" s="136" t="s">
        <v>79</v>
      </c>
    </row>
    <row r="15" spans="1:30" ht="18" customHeight="1">
      <c r="A15" s="137"/>
      <c r="B15" s="135" t="s">
        <v>80</v>
      </c>
      <c r="C15" s="195">
        <v>362913</v>
      </c>
      <c r="D15" s="163">
        <v>466292</v>
      </c>
      <c r="E15" s="163">
        <v>304637</v>
      </c>
      <c r="F15" s="163" t="s">
        <v>25</v>
      </c>
      <c r="G15" s="163" t="s">
        <v>25</v>
      </c>
      <c r="H15" s="163" t="s">
        <v>25</v>
      </c>
      <c r="I15" s="163">
        <v>308510</v>
      </c>
      <c r="J15" s="163">
        <v>330667</v>
      </c>
      <c r="K15" s="163">
        <v>230611</v>
      </c>
      <c r="L15" s="163">
        <v>100809</v>
      </c>
      <c r="M15" s="163">
        <v>133239</v>
      </c>
      <c r="N15" s="163">
        <v>86687</v>
      </c>
      <c r="O15" s="163">
        <v>177888</v>
      </c>
      <c r="P15" s="163">
        <v>251916</v>
      </c>
      <c r="Q15" s="163">
        <v>134179</v>
      </c>
      <c r="R15" s="163">
        <v>411101</v>
      </c>
      <c r="S15" s="163">
        <v>453894</v>
      </c>
      <c r="T15" s="163">
        <v>349638</v>
      </c>
      <c r="U15" s="163">
        <v>239845</v>
      </c>
      <c r="V15" s="163">
        <v>255614</v>
      </c>
      <c r="W15" s="163">
        <v>231843</v>
      </c>
      <c r="X15" s="163">
        <v>289444</v>
      </c>
      <c r="Y15" s="163">
        <v>327212</v>
      </c>
      <c r="Z15" s="163">
        <v>166734</v>
      </c>
      <c r="AA15" s="163">
        <v>178962</v>
      </c>
      <c r="AB15" s="163">
        <v>222184</v>
      </c>
      <c r="AC15" s="163">
        <v>128408</v>
      </c>
      <c r="AD15" s="136" t="s">
        <v>81</v>
      </c>
    </row>
    <row r="16" spans="1:30" ht="18" customHeight="1">
      <c r="A16" s="137"/>
      <c r="B16" s="135" t="s">
        <v>82</v>
      </c>
      <c r="C16" s="195">
        <v>349454</v>
      </c>
      <c r="D16" s="163">
        <v>467359</v>
      </c>
      <c r="E16" s="163">
        <v>273275</v>
      </c>
      <c r="F16" s="163">
        <v>141822</v>
      </c>
      <c r="G16" s="163">
        <v>187616</v>
      </c>
      <c r="H16" s="163">
        <v>115048</v>
      </c>
      <c r="I16" s="163">
        <v>403635</v>
      </c>
      <c r="J16" s="163">
        <v>448127</v>
      </c>
      <c r="K16" s="163">
        <v>253091</v>
      </c>
      <c r="L16" s="163">
        <v>94349</v>
      </c>
      <c r="M16" s="163">
        <v>127883</v>
      </c>
      <c r="N16" s="163">
        <v>79783</v>
      </c>
      <c r="O16" s="163">
        <v>179604</v>
      </c>
      <c r="P16" s="163">
        <v>259920</v>
      </c>
      <c r="Q16" s="163">
        <v>131806</v>
      </c>
      <c r="R16" s="163">
        <v>395271</v>
      </c>
      <c r="S16" s="163">
        <v>434106</v>
      </c>
      <c r="T16" s="163">
        <v>342135</v>
      </c>
      <c r="U16" s="163">
        <v>226121</v>
      </c>
      <c r="V16" s="163">
        <v>238898</v>
      </c>
      <c r="W16" s="163">
        <v>219554</v>
      </c>
      <c r="X16" s="163">
        <v>326516</v>
      </c>
      <c r="Y16" s="163">
        <v>358676</v>
      </c>
      <c r="Z16" s="163">
        <v>195397</v>
      </c>
      <c r="AA16" s="163">
        <v>155404</v>
      </c>
      <c r="AB16" s="163">
        <v>192190</v>
      </c>
      <c r="AC16" s="163">
        <v>107872</v>
      </c>
      <c r="AD16" s="136" t="s">
        <v>83</v>
      </c>
    </row>
    <row r="17" spans="1:34" ht="18" customHeight="1">
      <c r="A17" s="138"/>
      <c r="B17" s="135" t="s">
        <v>84</v>
      </c>
      <c r="C17" s="195">
        <v>367519</v>
      </c>
      <c r="D17" s="163">
        <v>520746</v>
      </c>
      <c r="E17" s="163">
        <v>287253</v>
      </c>
      <c r="F17" s="163">
        <v>142468</v>
      </c>
      <c r="G17" s="163">
        <v>185738</v>
      </c>
      <c r="H17" s="163">
        <v>116942</v>
      </c>
      <c r="I17" s="163">
        <v>305335</v>
      </c>
      <c r="J17" s="163">
        <v>325088</v>
      </c>
      <c r="K17" s="163">
        <v>242135</v>
      </c>
      <c r="L17" s="163">
        <v>97181</v>
      </c>
      <c r="M17" s="163">
        <v>131694</v>
      </c>
      <c r="N17" s="163">
        <v>82330</v>
      </c>
      <c r="O17" s="163">
        <v>171224</v>
      </c>
      <c r="P17" s="163">
        <v>238032</v>
      </c>
      <c r="Q17" s="163">
        <v>122564</v>
      </c>
      <c r="R17" s="163">
        <v>384914</v>
      </c>
      <c r="S17" s="163">
        <v>434913</v>
      </c>
      <c r="T17" s="163">
        <v>320793</v>
      </c>
      <c r="U17" s="163">
        <v>220892</v>
      </c>
      <c r="V17" s="163">
        <v>228372</v>
      </c>
      <c r="W17" s="163">
        <v>217105</v>
      </c>
      <c r="X17" s="163">
        <v>289249</v>
      </c>
      <c r="Y17" s="163">
        <v>327813</v>
      </c>
      <c r="Z17" s="163">
        <v>195735</v>
      </c>
      <c r="AA17" s="163">
        <v>142591</v>
      </c>
      <c r="AB17" s="163">
        <v>175410</v>
      </c>
      <c r="AC17" s="163">
        <v>100112</v>
      </c>
      <c r="AD17" s="136" t="s">
        <v>85</v>
      </c>
    </row>
    <row r="18" spans="1:34" ht="18" customHeight="1">
      <c r="A18" s="137"/>
      <c r="B18" s="135" t="s">
        <v>86</v>
      </c>
      <c r="C18" s="195">
        <v>925255</v>
      </c>
      <c r="D18" s="163">
        <v>1299808</v>
      </c>
      <c r="E18" s="163">
        <v>687864</v>
      </c>
      <c r="F18" s="163">
        <v>154227</v>
      </c>
      <c r="G18" s="163">
        <v>212604</v>
      </c>
      <c r="H18" s="163">
        <v>119221</v>
      </c>
      <c r="I18" s="163">
        <v>684373</v>
      </c>
      <c r="J18" s="163">
        <v>743491</v>
      </c>
      <c r="K18" s="163">
        <v>499478</v>
      </c>
      <c r="L18" s="163">
        <v>108592</v>
      </c>
      <c r="M18" s="163">
        <v>154242</v>
      </c>
      <c r="N18" s="163">
        <v>88036</v>
      </c>
      <c r="O18" s="163">
        <v>172986</v>
      </c>
      <c r="P18" s="163">
        <v>241358</v>
      </c>
      <c r="Q18" s="163">
        <v>131613</v>
      </c>
      <c r="R18" s="163">
        <v>1144923</v>
      </c>
      <c r="S18" s="163">
        <v>1330954</v>
      </c>
      <c r="T18" s="163">
        <v>910467</v>
      </c>
      <c r="U18" s="163">
        <v>335536</v>
      </c>
      <c r="V18" s="163">
        <v>353107</v>
      </c>
      <c r="W18" s="163">
        <v>326818</v>
      </c>
      <c r="X18" s="163">
        <v>612816</v>
      </c>
      <c r="Y18" s="163">
        <v>744284</v>
      </c>
      <c r="Z18" s="163">
        <v>298502</v>
      </c>
      <c r="AA18" s="163">
        <v>210057</v>
      </c>
      <c r="AB18" s="163">
        <v>281023</v>
      </c>
      <c r="AC18" s="163">
        <v>117256</v>
      </c>
      <c r="AD18" s="136" t="s">
        <v>87</v>
      </c>
    </row>
    <row r="19" spans="1:34" ht="18" customHeight="1">
      <c r="A19" s="137"/>
      <c r="B19" s="135" t="s">
        <v>88</v>
      </c>
      <c r="C19" s="195">
        <v>362756</v>
      </c>
      <c r="D19" s="163">
        <v>518587</v>
      </c>
      <c r="E19" s="163">
        <v>280351</v>
      </c>
      <c r="F19" s="163">
        <v>165540</v>
      </c>
      <c r="G19" s="163">
        <v>247657</v>
      </c>
      <c r="H19" s="163">
        <v>115701</v>
      </c>
      <c r="I19" s="163">
        <v>337826</v>
      </c>
      <c r="J19" s="163">
        <v>363715</v>
      </c>
      <c r="K19" s="163">
        <v>256970</v>
      </c>
      <c r="L19" s="163">
        <v>114055</v>
      </c>
      <c r="M19" s="163">
        <v>148746</v>
      </c>
      <c r="N19" s="163">
        <v>97850</v>
      </c>
      <c r="O19" s="163">
        <v>188782</v>
      </c>
      <c r="P19" s="163">
        <v>274626</v>
      </c>
      <c r="Q19" s="163">
        <v>136397</v>
      </c>
      <c r="R19" s="163">
        <v>382193</v>
      </c>
      <c r="S19" s="163">
        <v>433632</v>
      </c>
      <c r="T19" s="163">
        <v>317238</v>
      </c>
      <c r="U19" s="163">
        <v>279104</v>
      </c>
      <c r="V19" s="163">
        <v>277085</v>
      </c>
      <c r="W19" s="163">
        <v>280109</v>
      </c>
      <c r="X19" s="163">
        <v>390454</v>
      </c>
      <c r="Y19" s="163">
        <v>417670</v>
      </c>
      <c r="Z19" s="163">
        <v>327011</v>
      </c>
      <c r="AA19" s="163">
        <v>160781</v>
      </c>
      <c r="AB19" s="163">
        <v>198627</v>
      </c>
      <c r="AC19" s="163">
        <v>115384</v>
      </c>
      <c r="AD19" s="136" t="s">
        <v>89</v>
      </c>
    </row>
    <row r="20" spans="1:34" ht="18" customHeight="1">
      <c r="A20" s="137"/>
      <c r="B20" s="135" t="s">
        <v>90</v>
      </c>
      <c r="C20" s="195" t="s">
        <v>25</v>
      </c>
      <c r="D20" s="163" t="s">
        <v>25</v>
      </c>
      <c r="E20" s="163" t="s">
        <v>25</v>
      </c>
      <c r="F20" s="163">
        <v>139403</v>
      </c>
      <c r="G20" s="163">
        <v>177663</v>
      </c>
      <c r="H20" s="163">
        <v>115456</v>
      </c>
      <c r="I20" s="163">
        <v>430771</v>
      </c>
      <c r="J20" s="163">
        <v>481913</v>
      </c>
      <c r="K20" s="163">
        <v>270454</v>
      </c>
      <c r="L20" s="163">
        <v>102597</v>
      </c>
      <c r="M20" s="163">
        <v>125830</v>
      </c>
      <c r="N20" s="163">
        <v>91779</v>
      </c>
      <c r="O20" s="163">
        <v>177944</v>
      </c>
      <c r="P20" s="163">
        <v>247531</v>
      </c>
      <c r="Q20" s="163">
        <v>135416</v>
      </c>
      <c r="R20" s="163">
        <v>382685</v>
      </c>
      <c r="S20" s="163">
        <v>432180</v>
      </c>
      <c r="T20" s="163">
        <v>318874</v>
      </c>
      <c r="U20" s="163">
        <v>238144</v>
      </c>
      <c r="V20" s="163">
        <v>249453</v>
      </c>
      <c r="W20" s="163">
        <v>232422</v>
      </c>
      <c r="X20" s="163">
        <v>294120</v>
      </c>
      <c r="Y20" s="163">
        <v>345012</v>
      </c>
      <c r="Z20" s="163">
        <v>197454</v>
      </c>
      <c r="AA20" s="163">
        <v>160364</v>
      </c>
      <c r="AB20" s="163">
        <v>205155</v>
      </c>
      <c r="AC20" s="163">
        <v>103511</v>
      </c>
      <c r="AD20" s="136" t="s">
        <v>91</v>
      </c>
    </row>
    <row r="21" spans="1:34" ht="18" customHeight="1">
      <c r="A21" s="137"/>
      <c r="B21" s="135" t="s">
        <v>92</v>
      </c>
      <c r="C21" s="195">
        <v>348211</v>
      </c>
      <c r="D21" s="163">
        <v>452882</v>
      </c>
      <c r="E21" s="163">
        <v>292682</v>
      </c>
      <c r="F21" s="163">
        <v>134133</v>
      </c>
      <c r="G21" s="163">
        <v>164705</v>
      </c>
      <c r="H21" s="163">
        <v>115507</v>
      </c>
      <c r="I21" s="163">
        <v>341358</v>
      </c>
      <c r="J21" s="163">
        <v>368621</v>
      </c>
      <c r="K21" s="163">
        <v>256091</v>
      </c>
      <c r="L21" s="163">
        <v>100138</v>
      </c>
      <c r="M21" s="163">
        <v>134504</v>
      </c>
      <c r="N21" s="163">
        <v>84110</v>
      </c>
      <c r="O21" s="163">
        <v>157391</v>
      </c>
      <c r="P21" s="163">
        <v>202148</v>
      </c>
      <c r="Q21" s="163">
        <v>121488</v>
      </c>
      <c r="R21" s="163">
        <v>446440</v>
      </c>
      <c r="S21" s="163">
        <v>509481</v>
      </c>
      <c r="T21" s="163">
        <v>365078</v>
      </c>
      <c r="U21" s="163">
        <v>224714</v>
      </c>
      <c r="V21" s="163">
        <v>243048</v>
      </c>
      <c r="W21" s="163">
        <v>215652</v>
      </c>
      <c r="X21" s="163">
        <v>282708</v>
      </c>
      <c r="Y21" s="163">
        <v>328196</v>
      </c>
      <c r="Z21" s="163">
        <v>195730</v>
      </c>
      <c r="AA21" s="163">
        <v>150950</v>
      </c>
      <c r="AB21" s="163">
        <v>193054</v>
      </c>
      <c r="AC21" s="163">
        <v>101405</v>
      </c>
      <c r="AD21" s="136" t="s">
        <v>93</v>
      </c>
    </row>
    <row r="22" spans="1:34" ht="18" customHeight="1">
      <c r="A22" s="137"/>
      <c r="B22" s="135" t="s">
        <v>94</v>
      </c>
      <c r="C22" s="195">
        <v>332466</v>
      </c>
      <c r="D22" s="163">
        <v>466526</v>
      </c>
      <c r="E22" s="163">
        <v>260660</v>
      </c>
      <c r="F22" s="163">
        <v>144536</v>
      </c>
      <c r="G22" s="163">
        <v>195893</v>
      </c>
      <c r="H22" s="163">
        <v>112918</v>
      </c>
      <c r="I22" s="163">
        <v>318748</v>
      </c>
      <c r="J22" s="163">
        <v>341735</v>
      </c>
      <c r="K22" s="163">
        <v>246655</v>
      </c>
      <c r="L22" s="163">
        <v>100302</v>
      </c>
      <c r="M22" s="163">
        <v>126114</v>
      </c>
      <c r="N22" s="163">
        <v>88505</v>
      </c>
      <c r="O22" s="163">
        <v>137921</v>
      </c>
      <c r="P22" s="163">
        <v>180473</v>
      </c>
      <c r="Q22" s="163">
        <v>112231</v>
      </c>
      <c r="R22" s="163">
        <v>419498</v>
      </c>
      <c r="S22" s="163">
        <v>458646</v>
      </c>
      <c r="T22" s="163">
        <v>345891</v>
      </c>
      <c r="U22" s="163">
        <v>233674</v>
      </c>
      <c r="V22" s="163">
        <v>250537</v>
      </c>
      <c r="W22" s="163">
        <v>224846</v>
      </c>
      <c r="X22" s="163">
        <v>352516</v>
      </c>
      <c r="Y22" s="163">
        <v>393340</v>
      </c>
      <c r="Z22" s="163">
        <v>233961</v>
      </c>
      <c r="AA22" s="163">
        <v>157602</v>
      </c>
      <c r="AB22" s="163">
        <v>202502</v>
      </c>
      <c r="AC22" s="163">
        <v>104499</v>
      </c>
      <c r="AD22" s="136" t="s">
        <v>95</v>
      </c>
    </row>
    <row r="23" spans="1:34" ht="18" customHeight="1">
      <c r="A23" s="137"/>
      <c r="B23" s="135" t="s">
        <v>96</v>
      </c>
      <c r="C23" s="195">
        <v>345843</v>
      </c>
      <c r="D23" s="163">
        <v>457348</v>
      </c>
      <c r="E23" s="163">
        <v>273467</v>
      </c>
      <c r="F23" s="163">
        <v>145598</v>
      </c>
      <c r="G23" s="163">
        <v>183339</v>
      </c>
      <c r="H23" s="163">
        <v>121350</v>
      </c>
      <c r="I23" s="163">
        <v>316625</v>
      </c>
      <c r="J23" s="163">
        <v>340282</v>
      </c>
      <c r="K23" s="163">
        <v>242329</v>
      </c>
      <c r="L23" s="163">
        <v>99806</v>
      </c>
      <c r="M23" s="163">
        <v>129021</v>
      </c>
      <c r="N23" s="163">
        <v>86363</v>
      </c>
      <c r="O23" s="163">
        <v>160160</v>
      </c>
      <c r="P23" s="163">
        <v>205401</v>
      </c>
      <c r="Q23" s="163">
        <v>124477</v>
      </c>
      <c r="R23" s="163">
        <v>435598</v>
      </c>
      <c r="S23" s="163">
        <v>482781</v>
      </c>
      <c r="T23" s="163">
        <v>337848</v>
      </c>
      <c r="U23" s="163">
        <v>221488</v>
      </c>
      <c r="V23" s="163">
        <v>240584</v>
      </c>
      <c r="W23" s="163">
        <v>212081</v>
      </c>
      <c r="X23" s="163">
        <v>294377</v>
      </c>
      <c r="Y23" s="163">
        <v>336648</v>
      </c>
      <c r="Z23" s="163">
        <v>177564</v>
      </c>
      <c r="AA23" s="163">
        <v>159893</v>
      </c>
      <c r="AB23" s="163">
        <v>201971</v>
      </c>
      <c r="AC23" s="163">
        <v>104756</v>
      </c>
      <c r="AD23" s="136" t="s">
        <v>97</v>
      </c>
    </row>
    <row r="24" spans="1:34" ht="18" customHeight="1">
      <c r="A24" s="141"/>
      <c r="B24" s="135" t="s">
        <v>98</v>
      </c>
      <c r="C24" s="195">
        <v>1129372</v>
      </c>
      <c r="D24" s="163">
        <v>1684036</v>
      </c>
      <c r="E24" s="163">
        <v>827181</v>
      </c>
      <c r="F24" s="163" t="s">
        <v>25</v>
      </c>
      <c r="G24" s="163" t="s">
        <v>25</v>
      </c>
      <c r="H24" s="163" t="s">
        <v>25</v>
      </c>
      <c r="I24" s="163">
        <v>458848</v>
      </c>
      <c r="J24" s="163">
        <v>492874</v>
      </c>
      <c r="K24" s="163">
        <v>351755</v>
      </c>
      <c r="L24" s="163">
        <v>117673</v>
      </c>
      <c r="M24" s="163">
        <v>165380</v>
      </c>
      <c r="N24" s="163">
        <v>96312</v>
      </c>
      <c r="O24" s="163">
        <v>177315</v>
      </c>
      <c r="P24" s="163">
        <v>238617</v>
      </c>
      <c r="Q24" s="163">
        <v>128840</v>
      </c>
      <c r="R24" s="163">
        <v>1053740</v>
      </c>
      <c r="S24" s="163">
        <v>1171216</v>
      </c>
      <c r="T24" s="163">
        <v>914906</v>
      </c>
      <c r="U24" s="163">
        <v>413833</v>
      </c>
      <c r="V24" s="163">
        <v>422739</v>
      </c>
      <c r="W24" s="163">
        <v>409517</v>
      </c>
      <c r="X24" s="163">
        <v>1022597</v>
      </c>
      <c r="Y24" s="163">
        <v>1165779</v>
      </c>
      <c r="Z24" s="163">
        <v>611453</v>
      </c>
      <c r="AA24" s="163">
        <v>244978</v>
      </c>
      <c r="AB24" s="163">
        <v>319180</v>
      </c>
      <c r="AC24" s="163">
        <v>144008</v>
      </c>
      <c r="AD24" s="136" t="s">
        <v>99</v>
      </c>
    </row>
    <row r="25" spans="1:34" ht="7.5" customHeight="1" thickBot="1">
      <c r="A25" s="57"/>
      <c r="B25" s="58"/>
      <c r="C25" s="202"/>
      <c r="D25" s="202"/>
      <c r="E25" s="202"/>
      <c r="F25" s="203"/>
      <c r="G25" s="203"/>
      <c r="H25" s="203"/>
      <c r="I25" s="202"/>
      <c r="J25" s="202"/>
      <c r="K25" s="202"/>
      <c r="L25" s="202"/>
      <c r="M25" s="202"/>
      <c r="N25" s="202"/>
      <c r="O25" s="202"/>
      <c r="P25" s="202"/>
      <c r="Q25" s="202"/>
      <c r="R25" s="202"/>
      <c r="S25" s="202"/>
      <c r="T25" s="202"/>
      <c r="U25" s="202"/>
      <c r="V25" s="202"/>
      <c r="W25" s="202"/>
      <c r="X25" s="202"/>
      <c r="Y25" s="202"/>
      <c r="Z25" s="202"/>
      <c r="AA25" s="202"/>
      <c r="AB25" s="202"/>
      <c r="AC25" s="202"/>
      <c r="AD25" s="204"/>
    </row>
    <row r="26" spans="1:34" ht="15" customHeight="1">
      <c r="A26" s="20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06"/>
    </row>
    <row r="27" spans="1:34" ht="13.5" customHeight="1">
      <c r="A27" s="207"/>
      <c r="B27" s="147"/>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9"/>
      <c r="AF27" s="209"/>
      <c r="AG27" s="209"/>
      <c r="AH27" s="209"/>
    </row>
    <row r="28" spans="1:34" ht="10.5" customHeight="1">
      <c r="A28" s="8"/>
      <c r="B28" s="147"/>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9"/>
      <c r="AF28" s="209"/>
      <c r="AG28" s="209"/>
      <c r="AH28" s="209"/>
    </row>
    <row r="29" spans="1:34" ht="10.5" customHeight="1">
      <c r="A29" s="8"/>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8"/>
    </row>
    <row r="30" spans="1:34">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4" ht="12" customHeight="1">
      <c r="A31" s="210"/>
      <c r="B31" s="211"/>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10"/>
    </row>
    <row r="35" spans="8:17">
      <c r="H35" s="212"/>
      <c r="K35" s="212"/>
      <c r="N35" s="212"/>
      <c r="Q35" s="212"/>
    </row>
  </sheetData>
  <mergeCells count="17">
    <mergeCell ref="A11:B11"/>
    <mergeCell ref="AA3:AC4"/>
    <mergeCell ref="AD3:AD5"/>
    <mergeCell ref="A7:B7"/>
    <mergeCell ref="A8:B8"/>
    <mergeCell ref="A9:B9"/>
    <mergeCell ref="A10:B10"/>
    <mergeCell ref="O1:Z1"/>
    <mergeCell ref="A3:B5"/>
    <mergeCell ref="C3:E4"/>
    <mergeCell ref="F3:H4"/>
    <mergeCell ref="I3:K4"/>
    <mergeCell ref="L3:N4"/>
    <mergeCell ref="O3:Q4"/>
    <mergeCell ref="R3:T4"/>
    <mergeCell ref="U3:W4"/>
    <mergeCell ref="X3:Z4"/>
  </mergeCells>
  <phoneticPr fontId="9"/>
  <pageMargins left="0.39370078740157483" right="0.39370078740157483" top="0.59055118110236227" bottom="0.39370078740157483" header="0.51181102362204722" footer="0.31496062992125984"/>
  <pageSetup paperSize="8" scale="82" orientation="landscape" r:id="rId1"/>
  <headerFooter alignWithMargins="0"/>
  <colBreaks count="1" manualBreakCount="1">
    <brk id="14"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B726-9BEA-42E8-BE1B-007211A9909F}">
  <sheetPr>
    <tabColor rgb="FF92D050"/>
    <pageSetUpPr fitToPage="1"/>
  </sheetPr>
  <dimension ref="A1:IV73"/>
  <sheetViews>
    <sheetView showGridLines="0" view="pageBreakPreview" zoomScaleNormal="106" zoomScaleSheetLayoutView="100" workbookViewId="0">
      <selection activeCell="D69" sqref="D69"/>
    </sheetView>
  </sheetViews>
  <sheetFormatPr defaultColWidth="8" defaultRowHeight="12"/>
  <cols>
    <col min="1" max="1" width="14" style="213" customWidth="1"/>
    <col min="2" max="2" width="4.5" style="213" customWidth="1"/>
    <col min="3" max="3" width="4.625" style="213" bestFit="1" customWidth="1"/>
    <col min="4" max="4" width="4.875" style="213" customWidth="1"/>
    <col min="5" max="5" width="5.625" style="213" customWidth="1"/>
    <col min="6" max="7" width="5.875" style="213" customWidth="1"/>
    <col min="8" max="8" width="6.875" style="213" customWidth="1"/>
    <col min="9" max="9" width="5.625" style="213" customWidth="1"/>
    <col min="10" max="11" width="4.375" style="213" customWidth="1"/>
    <col min="12" max="12" width="5.625" style="213" customWidth="1"/>
    <col min="13" max="13" width="5.125" style="213" customWidth="1"/>
    <col min="14" max="15" width="5.875" style="213" customWidth="1"/>
    <col min="16" max="16" width="6.75" style="213" customWidth="1"/>
    <col min="17" max="17" width="5.75" style="213" customWidth="1"/>
    <col min="18" max="19" width="5" style="213" customWidth="1"/>
    <col min="20" max="21" width="5.625" style="213" customWidth="1"/>
    <col min="22" max="23" width="6.125" style="213" customWidth="1"/>
    <col min="24" max="24" width="7.125" style="213" customWidth="1"/>
    <col min="25" max="25" width="6.375" style="213" customWidth="1"/>
    <col min="26" max="27" width="5" style="213" customWidth="1"/>
    <col min="28" max="31" width="6.125" style="213" customWidth="1"/>
    <col min="32" max="32" width="8.625" style="213" customWidth="1"/>
    <col min="33" max="33" width="6.25" style="213" customWidth="1"/>
    <col min="34" max="34" width="5.125" style="213" customWidth="1"/>
    <col min="35" max="16384" width="8" style="213"/>
  </cols>
  <sheetData>
    <row r="1" spans="1:256" ht="18.75" customHeight="1">
      <c r="B1" s="214"/>
      <c r="C1" s="214"/>
      <c r="D1" s="214"/>
      <c r="E1" s="214"/>
      <c r="F1" s="214"/>
      <c r="G1" s="214"/>
      <c r="H1" s="214"/>
      <c r="I1" s="214"/>
      <c r="J1" s="215"/>
      <c r="K1" s="215"/>
      <c r="L1" s="215"/>
      <c r="M1" s="215"/>
      <c r="N1" s="215"/>
      <c r="O1" s="215"/>
      <c r="P1" s="215"/>
      <c r="Q1" s="216" t="s">
        <v>131</v>
      </c>
      <c r="R1" s="217" t="s">
        <v>132</v>
      </c>
      <c r="Z1" s="214"/>
      <c r="AA1" s="214"/>
      <c r="AB1" s="214"/>
      <c r="AC1" s="214"/>
      <c r="AD1" s="214"/>
      <c r="AE1" s="214"/>
      <c r="AF1" s="214"/>
      <c r="AG1" s="214"/>
      <c r="AH1" s="214"/>
    </row>
    <row r="2" spans="1:256" ht="22.5" customHeight="1" thickBot="1"/>
    <row r="3" spans="1:256" s="224" customFormat="1" ht="15" customHeight="1">
      <c r="A3" s="218"/>
      <c r="B3" s="219" t="s">
        <v>133</v>
      </c>
      <c r="C3" s="220"/>
      <c r="D3" s="220"/>
      <c r="E3" s="220"/>
      <c r="F3" s="220"/>
      <c r="G3" s="220"/>
      <c r="H3" s="220"/>
      <c r="I3" s="220"/>
      <c r="J3" s="219" t="s">
        <v>134</v>
      </c>
      <c r="K3" s="220"/>
      <c r="L3" s="220"/>
      <c r="M3" s="220"/>
      <c r="N3" s="220"/>
      <c r="O3" s="220"/>
      <c r="P3" s="220"/>
      <c r="Q3" s="221"/>
      <c r="R3" s="219" t="s">
        <v>135</v>
      </c>
      <c r="S3" s="220"/>
      <c r="T3" s="220"/>
      <c r="U3" s="220"/>
      <c r="V3" s="220"/>
      <c r="W3" s="220"/>
      <c r="X3" s="220"/>
      <c r="Y3" s="220"/>
      <c r="Z3" s="219" t="s">
        <v>136</v>
      </c>
      <c r="AA3" s="220"/>
      <c r="AB3" s="220"/>
      <c r="AC3" s="220"/>
      <c r="AD3" s="220"/>
      <c r="AE3" s="220"/>
      <c r="AF3" s="220"/>
      <c r="AG3" s="220"/>
      <c r="AH3" s="222"/>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3"/>
      <c r="EG3" s="223"/>
      <c r="EH3" s="223"/>
      <c r="EI3" s="223"/>
      <c r="EJ3" s="223"/>
      <c r="EK3" s="223"/>
      <c r="EL3" s="223"/>
      <c r="EM3" s="223"/>
      <c r="EN3" s="223"/>
      <c r="EO3" s="223"/>
      <c r="EP3" s="223"/>
      <c r="EQ3" s="223"/>
      <c r="ER3" s="223"/>
      <c r="ES3" s="223"/>
      <c r="ET3" s="223"/>
      <c r="EU3" s="223"/>
      <c r="EV3" s="223"/>
      <c r="EW3" s="223"/>
      <c r="EX3" s="223"/>
      <c r="EY3" s="223"/>
      <c r="EZ3" s="223"/>
      <c r="FA3" s="223"/>
      <c r="FB3" s="223"/>
      <c r="FC3" s="223"/>
      <c r="FD3" s="223"/>
      <c r="FE3" s="223"/>
      <c r="FF3" s="223"/>
      <c r="FG3" s="223"/>
      <c r="FH3" s="223"/>
      <c r="FI3" s="223"/>
      <c r="FJ3" s="223"/>
      <c r="FK3" s="223"/>
      <c r="FL3" s="223"/>
      <c r="FM3" s="223"/>
      <c r="FN3" s="223"/>
      <c r="FO3" s="223"/>
      <c r="FP3" s="223"/>
      <c r="FQ3" s="223"/>
      <c r="FR3" s="223"/>
      <c r="FS3" s="223"/>
      <c r="FT3" s="223"/>
      <c r="FU3" s="223"/>
      <c r="FV3" s="223"/>
      <c r="FW3" s="223"/>
      <c r="FX3" s="223"/>
      <c r="FY3" s="223"/>
      <c r="FZ3" s="223"/>
      <c r="GA3" s="223"/>
      <c r="GB3" s="223"/>
      <c r="GC3" s="223"/>
      <c r="GD3" s="223"/>
      <c r="GE3" s="223"/>
      <c r="GF3" s="223"/>
      <c r="GG3" s="223"/>
      <c r="GH3" s="223"/>
      <c r="GI3" s="223"/>
      <c r="GJ3" s="223"/>
      <c r="GK3" s="223"/>
      <c r="GL3" s="223"/>
      <c r="GM3" s="223"/>
      <c r="GN3" s="223"/>
      <c r="GO3" s="223"/>
      <c r="GP3" s="223"/>
      <c r="GQ3" s="223"/>
      <c r="GR3" s="223"/>
      <c r="GS3" s="223"/>
      <c r="GT3" s="223"/>
      <c r="GU3" s="223"/>
      <c r="GV3" s="223"/>
      <c r="GW3" s="223"/>
      <c r="GX3" s="223"/>
      <c r="GY3" s="223"/>
      <c r="GZ3" s="223"/>
      <c r="HA3" s="223"/>
      <c r="HB3" s="223"/>
      <c r="HC3" s="223"/>
      <c r="HD3" s="223"/>
      <c r="HE3" s="223"/>
      <c r="HF3" s="223"/>
      <c r="HG3" s="223"/>
      <c r="HH3" s="223"/>
      <c r="HI3" s="223"/>
      <c r="HJ3" s="223"/>
      <c r="HK3" s="223"/>
      <c r="HL3" s="223"/>
      <c r="HM3" s="223"/>
      <c r="HN3" s="223"/>
      <c r="HO3" s="223"/>
      <c r="HP3" s="223"/>
      <c r="HQ3" s="223"/>
      <c r="HR3" s="223"/>
      <c r="HS3" s="223"/>
      <c r="HT3" s="223"/>
      <c r="HU3" s="223"/>
      <c r="HV3" s="223"/>
      <c r="HW3" s="223"/>
      <c r="HX3" s="223"/>
      <c r="HY3" s="223"/>
      <c r="HZ3" s="223"/>
      <c r="IA3" s="223"/>
      <c r="IB3" s="223"/>
      <c r="IC3" s="223"/>
      <c r="ID3" s="223"/>
      <c r="IE3" s="223"/>
      <c r="IF3" s="223"/>
      <c r="IG3" s="223"/>
      <c r="IH3" s="223"/>
      <c r="II3" s="223"/>
      <c r="IJ3" s="223"/>
      <c r="IK3" s="223"/>
      <c r="IL3" s="223"/>
      <c r="IM3" s="223"/>
      <c r="IN3" s="223"/>
      <c r="IO3" s="223"/>
      <c r="IP3" s="223"/>
      <c r="IQ3" s="223"/>
      <c r="IR3" s="223"/>
      <c r="IS3" s="223"/>
      <c r="IT3" s="223"/>
      <c r="IU3" s="223"/>
      <c r="IV3" s="223"/>
    </row>
    <row r="4" spans="1:256" s="235" customFormat="1" ht="22.5" customHeight="1">
      <c r="A4" s="225" t="s">
        <v>137</v>
      </c>
      <c r="B4" s="226" t="s">
        <v>138</v>
      </c>
      <c r="C4" s="227" t="s">
        <v>139</v>
      </c>
      <c r="D4" s="228" t="s">
        <v>140</v>
      </c>
      <c r="E4" s="227" t="s">
        <v>141</v>
      </c>
      <c r="F4" s="229" t="s">
        <v>142</v>
      </c>
      <c r="G4" s="230"/>
      <c r="H4" s="231" t="s">
        <v>143</v>
      </c>
      <c r="I4" s="227" t="s">
        <v>144</v>
      </c>
      <c r="J4" s="226" t="s">
        <v>138</v>
      </c>
      <c r="K4" s="227" t="s">
        <v>145</v>
      </c>
      <c r="L4" s="227" t="s">
        <v>146</v>
      </c>
      <c r="M4" s="227" t="s">
        <v>141</v>
      </c>
      <c r="N4" s="229" t="s">
        <v>142</v>
      </c>
      <c r="O4" s="230"/>
      <c r="P4" s="231" t="s">
        <v>143</v>
      </c>
      <c r="Q4" s="226" t="s">
        <v>147</v>
      </c>
      <c r="R4" s="226" t="s">
        <v>138</v>
      </c>
      <c r="S4" s="227" t="s">
        <v>145</v>
      </c>
      <c r="T4" s="227" t="s">
        <v>146</v>
      </c>
      <c r="U4" s="232" t="s">
        <v>148</v>
      </c>
      <c r="V4" s="229" t="s">
        <v>142</v>
      </c>
      <c r="W4" s="230"/>
      <c r="X4" s="231" t="s">
        <v>143</v>
      </c>
      <c r="Y4" s="227" t="s">
        <v>149</v>
      </c>
      <c r="Z4" s="226" t="s">
        <v>138</v>
      </c>
      <c r="AA4" s="227" t="s">
        <v>145</v>
      </c>
      <c r="AB4" s="227" t="s">
        <v>146</v>
      </c>
      <c r="AC4" s="227" t="s">
        <v>150</v>
      </c>
      <c r="AD4" s="229" t="s">
        <v>142</v>
      </c>
      <c r="AE4" s="230"/>
      <c r="AF4" s="231" t="s">
        <v>143</v>
      </c>
      <c r="AG4" s="227" t="s">
        <v>149</v>
      </c>
      <c r="AH4" s="233" t="s">
        <v>151</v>
      </c>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c r="EG4" s="234"/>
      <c r="EH4" s="234"/>
      <c r="EI4" s="234"/>
      <c r="EJ4" s="234"/>
      <c r="EK4" s="234"/>
      <c r="EL4" s="234"/>
      <c r="EM4" s="234"/>
      <c r="EN4" s="234"/>
      <c r="EO4" s="234"/>
      <c r="EP4" s="234"/>
      <c r="EQ4" s="234"/>
      <c r="ER4" s="234"/>
      <c r="ES4" s="234"/>
      <c r="ET4" s="234"/>
      <c r="EU4" s="234"/>
      <c r="EV4" s="234"/>
      <c r="EW4" s="234"/>
      <c r="EX4" s="234"/>
      <c r="EY4" s="234"/>
      <c r="EZ4" s="234"/>
      <c r="FA4" s="234"/>
      <c r="FB4" s="234"/>
      <c r="FC4" s="234"/>
      <c r="FD4" s="234"/>
      <c r="FE4" s="234"/>
      <c r="FF4" s="234"/>
      <c r="FG4" s="234"/>
      <c r="FH4" s="234"/>
      <c r="FI4" s="234"/>
      <c r="FJ4" s="234"/>
      <c r="FK4" s="234"/>
      <c r="FL4" s="234"/>
      <c r="FM4" s="234"/>
      <c r="FN4" s="234"/>
      <c r="FO4" s="234"/>
      <c r="FP4" s="234"/>
      <c r="FQ4" s="234"/>
      <c r="FR4" s="234"/>
      <c r="FS4" s="234"/>
      <c r="FT4" s="234"/>
      <c r="FU4" s="234"/>
      <c r="FV4" s="234"/>
      <c r="FW4" s="234"/>
      <c r="FX4" s="234"/>
      <c r="FY4" s="234"/>
      <c r="FZ4" s="234"/>
      <c r="GA4" s="234"/>
      <c r="GB4" s="234"/>
      <c r="GC4" s="234"/>
      <c r="GD4" s="234"/>
      <c r="GE4" s="234"/>
      <c r="GF4" s="234"/>
      <c r="GG4" s="234"/>
      <c r="GH4" s="234"/>
      <c r="GI4" s="234"/>
      <c r="GJ4" s="234"/>
      <c r="GK4" s="234"/>
      <c r="GL4" s="234"/>
      <c r="GM4" s="234"/>
      <c r="GN4" s="234"/>
      <c r="GO4" s="234"/>
      <c r="GP4" s="234"/>
      <c r="GQ4" s="234"/>
      <c r="GR4" s="234"/>
      <c r="GS4" s="234"/>
      <c r="GT4" s="234"/>
      <c r="GU4" s="234"/>
      <c r="GV4" s="234"/>
      <c r="GW4" s="234"/>
      <c r="GX4" s="234"/>
      <c r="GY4" s="234"/>
      <c r="GZ4" s="234"/>
      <c r="HA4" s="234"/>
      <c r="HB4" s="234"/>
      <c r="HC4" s="234"/>
      <c r="HD4" s="234"/>
      <c r="HE4" s="234"/>
      <c r="HF4" s="234"/>
      <c r="HG4" s="234"/>
      <c r="HH4" s="234"/>
      <c r="HI4" s="234"/>
      <c r="HJ4" s="234"/>
      <c r="HK4" s="234"/>
      <c r="HL4" s="234"/>
      <c r="HM4" s="234"/>
      <c r="HN4" s="234"/>
      <c r="HO4" s="234"/>
      <c r="HP4" s="234"/>
      <c r="HQ4" s="234"/>
      <c r="HR4" s="234"/>
      <c r="HS4" s="234"/>
      <c r="HT4" s="234"/>
      <c r="HU4" s="234"/>
      <c r="HV4" s="234"/>
      <c r="HW4" s="234"/>
      <c r="HX4" s="234"/>
      <c r="HY4" s="234"/>
      <c r="HZ4" s="234"/>
      <c r="IA4" s="234"/>
      <c r="IB4" s="234"/>
      <c r="IC4" s="234"/>
      <c r="ID4" s="234"/>
      <c r="IE4" s="234"/>
      <c r="IF4" s="234"/>
      <c r="IG4" s="234"/>
      <c r="IH4" s="234"/>
      <c r="II4" s="234"/>
      <c r="IJ4" s="234"/>
      <c r="IK4" s="234"/>
      <c r="IL4" s="234"/>
      <c r="IM4" s="234"/>
      <c r="IN4" s="234"/>
      <c r="IO4" s="234"/>
      <c r="IP4" s="234"/>
      <c r="IQ4" s="234"/>
      <c r="IR4" s="234"/>
      <c r="IS4" s="234"/>
      <c r="IT4" s="234"/>
      <c r="IU4" s="234"/>
      <c r="IV4" s="234"/>
    </row>
    <row r="5" spans="1:256" s="235" customFormat="1" ht="22.5" customHeight="1">
      <c r="A5" s="236"/>
      <c r="B5" s="237"/>
      <c r="C5" s="238"/>
      <c r="D5" s="239"/>
      <c r="E5" s="238"/>
      <c r="F5" s="240" t="s">
        <v>152</v>
      </c>
      <c r="G5" s="241" t="s">
        <v>153</v>
      </c>
      <c r="H5" s="242" t="s">
        <v>154</v>
      </c>
      <c r="I5" s="238"/>
      <c r="J5" s="237"/>
      <c r="K5" s="238"/>
      <c r="L5" s="238"/>
      <c r="M5" s="238"/>
      <c r="N5" s="240" t="s">
        <v>152</v>
      </c>
      <c r="O5" s="241" t="s">
        <v>153</v>
      </c>
      <c r="P5" s="242" t="s">
        <v>154</v>
      </c>
      <c r="Q5" s="237"/>
      <c r="R5" s="237"/>
      <c r="S5" s="238"/>
      <c r="T5" s="238"/>
      <c r="U5" s="243"/>
      <c r="V5" s="240" t="s">
        <v>152</v>
      </c>
      <c r="W5" s="241" t="s">
        <v>153</v>
      </c>
      <c r="X5" s="242" t="s">
        <v>154</v>
      </c>
      <c r="Y5" s="238"/>
      <c r="Z5" s="237"/>
      <c r="AA5" s="238"/>
      <c r="AB5" s="238"/>
      <c r="AC5" s="238"/>
      <c r="AD5" s="240" t="s">
        <v>152</v>
      </c>
      <c r="AE5" s="241" t="s">
        <v>153</v>
      </c>
      <c r="AF5" s="242" t="s">
        <v>154</v>
      </c>
      <c r="AG5" s="238"/>
      <c r="AH5" s="244" t="s">
        <v>155</v>
      </c>
      <c r="AI5" s="234"/>
      <c r="AJ5" s="234"/>
      <c r="AK5" s="234"/>
      <c r="AL5" s="234"/>
      <c r="AM5" s="234"/>
      <c r="AN5" s="234"/>
      <c r="AO5" s="234"/>
      <c r="AP5" s="234"/>
      <c r="AQ5" s="234"/>
      <c r="AR5" s="234"/>
      <c r="AS5" s="234"/>
      <c r="AT5" s="234"/>
      <c r="AU5" s="234"/>
      <c r="AV5" s="234"/>
      <c r="AW5" s="234"/>
      <c r="AX5" s="234"/>
      <c r="AY5" s="234"/>
      <c r="AZ5" s="234"/>
      <c r="BA5" s="234"/>
      <c r="BB5" s="234"/>
      <c r="BC5" s="234"/>
      <c r="BD5" s="234"/>
      <c r="BE5" s="234"/>
      <c r="BF5" s="234"/>
      <c r="BG5" s="234"/>
      <c r="BH5" s="234"/>
      <c r="BI5" s="234"/>
      <c r="BJ5" s="234"/>
      <c r="BK5" s="234"/>
      <c r="BL5" s="234"/>
      <c r="BM5" s="234"/>
      <c r="BN5" s="234"/>
      <c r="BO5" s="234"/>
      <c r="BP5" s="234"/>
      <c r="BQ5" s="234"/>
      <c r="BR5" s="234"/>
      <c r="BS5" s="234"/>
      <c r="BT5" s="234"/>
      <c r="BU5" s="234"/>
      <c r="BV5" s="234"/>
      <c r="BW5" s="234"/>
      <c r="BX5" s="234"/>
      <c r="BY5" s="234"/>
      <c r="BZ5" s="234"/>
      <c r="CA5" s="234"/>
      <c r="CB5" s="234"/>
      <c r="CC5" s="234"/>
      <c r="CD5" s="234"/>
      <c r="CE5" s="234"/>
      <c r="CF5" s="234"/>
      <c r="CG5" s="234"/>
      <c r="CH5" s="234"/>
      <c r="CI5" s="234"/>
      <c r="CJ5" s="234"/>
      <c r="CK5" s="234"/>
      <c r="CL5" s="234"/>
      <c r="CM5" s="234"/>
      <c r="CN5" s="234"/>
      <c r="CO5" s="234"/>
      <c r="CP5" s="234"/>
      <c r="CQ5" s="234"/>
      <c r="CR5" s="234"/>
      <c r="CS5" s="234"/>
      <c r="CT5" s="234"/>
      <c r="CU5" s="234"/>
      <c r="CV5" s="234"/>
      <c r="CW5" s="234"/>
      <c r="CX5" s="234"/>
      <c r="CY5" s="234"/>
      <c r="CZ5" s="234"/>
      <c r="DA5" s="234"/>
      <c r="DB5" s="234"/>
      <c r="DC5" s="234"/>
      <c r="DD5" s="234"/>
      <c r="DE5" s="234"/>
      <c r="DF5" s="234"/>
      <c r="DG5" s="234"/>
      <c r="DH5" s="234"/>
      <c r="DI5" s="234"/>
      <c r="DJ5" s="234"/>
      <c r="DK5" s="234"/>
      <c r="DL5" s="234"/>
      <c r="DM5" s="234"/>
      <c r="DN5" s="234"/>
      <c r="DO5" s="234"/>
      <c r="DP5" s="234"/>
      <c r="DQ5" s="234"/>
      <c r="DR5" s="234"/>
      <c r="DS5" s="234"/>
      <c r="DT5" s="234"/>
      <c r="DU5" s="234"/>
      <c r="DV5" s="234"/>
      <c r="DW5" s="234"/>
      <c r="DX5" s="234"/>
      <c r="DY5" s="234"/>
      <c r="DZ5" s="234"/>
      <c r="EA5" s="234"/>
      <c r="EB5" s="234"/>
      <c r="EC5" s="234"/>
      <c r="ED5" s="234"/>
      <c r="EE5" s="234"/>
      <c r="EF5" s="234"/>
      <c r="EG5" s="234"/>
      <c r="EH5" s="234"/>
      <c r="EI5" s="234"/>
      <c r="EJ5" s="234"/>
      <c r="EK5" s="234"/>
      <c r="EL5" s="234"/>
      <c r="EM5" s="234"/>
      <c r="EN5" s="234"/>
      <c r="EO5" s="234"/>
      <c r="EP5" s="234"/>
      <c r="EQ5" s="234"/>
      <c r="ER5" s="234"/>
      <c r="ES5" s="234"/>
      <c r="ET5" s="234"/>
      <c r="EU5" s="234"/>
      <c r="EV5" s="234"/>
      <c r="EW5" s="234"/>
      <c r="EX5" s="234"/>
      <c r="EY5" s="234"/>
      <c r="EZ5" s="234"/>
      <c r="FA5" s="234"/>
      <c r="FB5" s="234"/>
      <c r="FC5" s="234"/>
      <c r="FD5" s="234"/>
      <c r="FE5" s="234"/>
      <c r="FF5" s="234"/>
      <c r="FG5" s="234"/>
      <c r="FH5" s="234"/>
      <c r="FI5" s="234"/>
      <c r="FJ5" s="234"/>
      <c r="FK5" s="234"/>
      <c r="FL5" s="234"/>
      <c r="FM5" s="234"/>
      <c r="FN5" s="234"/>
      <c r="FO5" s="234"/>
      <c r="FP5" s="234"/>
      <c r="FQ5" s="234"/>
      <c r="FR5" s="234"/>
      <c r="FS5" s="234"/>
      <c r="FT5" s="234"/>
      <c r="FU5" s="234"/>
      <c r="FV5" s="234"/>
      <c r="FW5" s="234"/>
      <c r="FX5" s="234"/>
      <c r="FY5" s="234"/>
      <c r="FZ5" s="234"/>
      <c r="GA5" s="234"/>
      <c r="GB5" s="234"/>
      <c r="GC5" s="234"/>
      <c r="GD5" s="234"/>
      <c r="GE5" s="234"/>
      <c r="GF5" s="234"/>
      <c r="GG5" s="234"/>
      <c r="GH5" s="234"/>
      <c r="GI5" s="234"/>
      <c r="GJ5" s="234"/>
      <c r="GK5" s="234"/>
      <c r="GL5" s="234"/>
      <c r="GM5" s="234"/>
      <c r="GN5" s="234"/>
      <c r="GO5" s="234"/>
      <c r="GP5" s="234"/>
      <c r="GQ5" s="234"/>
      <c r="GR5" s="234"/>
      <c r="GS5" s="234"/>
      <c r="GT5" s="234"/>
      <c r="GU5" s="234"/>
      <c r="GV5" s="234"/>
      <c r="GW5" s="234"/>
      <c r="GX5" s="234"/>
      <c r="GY5" s="234"/>
      <c r="GZ5" s="234"/>
      <c r="HA5" s="234"/>
      <c r="HB5" s="234"/>
      <c r="HC5" s="234"/>
      <c r="HD5" s="234"/>
      <c r="HE5" s="234"/>
      <c r="HF5" s="234"/>
      <c r="HG5" s="234"/>
      <c r="HH5" s="234"/>
      <c r="HI5" s="234"/>
      <c r="HJ5" s="234"/>
      <c r="HK5" s="234"/>
      <c r="HL5" s="234"/>
      <c r="HM5" s="234"/>
      <c r="HN5" s="234"/>
      <c r="HO5" s="234"/>
      <c r="HP5" s="234"/>
      <c r="HQ5" s="234"/>
      <c r="HR5" s="234"/>
      <c r="HS5" s="234"/>
      <c r="HT5" s="234"/>
      <c r="HU5" s="234"/>
      <c r="HV5" s="234"/>
      <c r="HW5" s="234"/>
      <c r="HX5" s="234"/>
      <c r="HY5" s="234"/>
      <c r="HZ5" s="234"/>
      <c r="IA5" s="234"/>
      <c r="IB5" s="234"/>
      <c r="IC5" s="234"/>
      <c r="ID5" s="234"/>
      <c r="IE5" s="234"/>
      <c r="IF5" s="234"/>
      <c r="IG5" s="234"/>
      <c r="IH5" s="234"/>
      <c r="II5" s="234"/>
      <c r="IJ5" s="234"/>
      <c r="IK5" s="234"/>
      <c r="IL5" s="234"/>
      <c r="IM5" s="234"/>
      <c r="IN5" s="234"/>
      <c r="IO5" s="234"/>
      <c r="IP5" s="234"/>
      <c r="IQ5" s="234"/>
      <c r="IR5" s="234"/>
      <c r="IS5" s="234"/>
      <c r="IT5" s="234"/>
      <c r="IU5" s="234"/>
      <c r="IV5" s="234"/>
    </row>
    <row r="6" spans="1:256" s="249" customFormat="1" ht="11.1" customHeight="1">
      <c r="A6" s="245"/>
      <c r="B6" s="246" t="s">
        <v>156</v>
      </c>
      <c r="C6" s="247" t="s">
        <v>157</v>
      </c>
      <c r="D6" s="247" t="s">
        <v>158</v>
      </c>
      <c r="E6" s="247" t="s">
        <v>158</v>
      </c>
      <c r="F6" s="247" t="s">
        <v>159</v>
      </c>
      <c r="G6" s="247" t="s">
        <v>159</v>
      </c>
      <c r="H6" s="247" t="s">
        <v>159</v>
      </c>
      <c r="I6" s="247" t="s">
        <v>160</v>
      </c>
      <c r="J6" s="247" t="s">
        <v>156</v>
      </c>
      <c r="K6" s="247" t="s">
        <v>157</v>
      </c>
      <c r="L6" s="247" t="s">
        <v>158</v>
      </c>
      <c r="M6" s="247" t="s">
        <v>158</v>
      </c>
      <c r="N6" s="247" t="s">
        <v>159</v>
      </c>
      <c r="O6" s="247" t="s">
        <v>159</v>
      </c>
      <c r="P6" s="247" t="s">
        <v>159</v>
      </c>
      <c r="Q6" s="247" t="s">
        <v>160</v>
      </c>
      <c r="R6" s="247" t="s">
        <v>156</v>
      </c>
      <c r="S6" s="247" t="s">
        <v>157</v>
      </c>
      <c r="T6" s="247" t="s">
        <v>158</v>
      </c>
      <c r="U6" s="247" t="s">
        <v>158</v>
      </c>
      <c r="V6" s="247" t="s">
        <v>159</v>
      </c>
      <c r="W6" s="247" t="s">
        <v>159</v>
      </c>
      <c r="X6" s="247" t="s">
        <v>159</v>
      </c>
      <c r="Y6" s="247" t="s">
        <v>160</v>
      </c>
      <c r="Z6" s="247" t="s">
        <v>156</v>
      </c>
      <c r="AA6" s="247" t="s">
        <v>157</v>
      </c>
      <c r="AB6" s="247" t="s">
        <v>158</v>
      </c>
      <c r="AC6" s="247" t="s">
        <v>158</v>
      </c>
      <c r="AD6" s="247" t="s">
        <v>159</v>
      </c>
      <c r="AE6" s="247" t="s">
        <v>159</v>
      </c>
      <c r="AF6" s="247" t="s">
        <v>159</v>
      </c>
      <c r="AG6" s="247" t="s">
        <v>160</v>
      </c>
      <c r="AH6" s="248"/>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5"/>
      <c r="EG6" s="245"/>
      <c r="EH6" s="245"/>
      <c r="EI6" s="245"/>
      <c r="EJ6" s="245"/>
      <c r="EK6" s="245"/>
      <c r="EL6" s="245"/>
      <c r="EM6" s="245"/>
      <c r="EN6" s="245"/>
      <c r="EO6" s="245"/>
      <c r="EP6" s="245"/>
      <c r="EQ6" s="245"/>
      <c r="ER6" s="245"/>
      <c r="ES6" s="245"/>
      <c r="ET6" s="245"/>
      <c r="EU6" s="245"/>
      <c r="EV6" s="245"/>
      <c r="EW6" s="245"/>
      <c r="EX6" s="245"/>
      <c r="EY6" s="245"/>
      <c r="EZ6" s="245"/>
      <c r="FA6" s="245"/>
      <c r="FB6" s="245"/>
      <c r="FC6" s="245"/>
      <c r="FD6" s="245"/>
      <c r="FE6" s="245"/>
      <c r="FF6" s="245"/>
      <c r="FG6" s="245"/>
      <c r="FH6" s="245"/>
      <c r="FI6" s="245"/>
      <c r="FJ6" s="245"/>
      <c r="FK6" s="245"/>
      <c r="FL6" s="245"/>
      <c r="FM6" s="245"/>
      <c r="FN6" s="245"/>
      <c r="FO6" s="245"/>
      <c r="FP6" s="245"/>
      <c r="FQ6" s="245"/>
      <c r="FR6" s="245"/>
      <c r="FS6" s="245"/>
      <c r="FT6" s="245"/>
      <c r="FU6" s="245"/>
      <c r="FV6" s="245"/>
      <c r="FW6" s="245"/>
      <c r="FX6" s="245"/>
      <c r="FY6" s="245"/>
      <c r="FZ6" s="245"/>
      <c r="GA6" s="245"/>
      <c r="GB6" s="245"/>
      <c r="GC6" s="245"/>
      <c r="GD6" s="245"/>
      <c r="GE6" s="245"/>
      <c r="GF6" s="245"/>
      <c r="GG6" s="245"/>
      <c r="GH6" s="245"/>
      <c r="GI6" s="245"/>
      <c r="GJ6" s="245"/>
      <c r="GK6" s="245"/>
      <c r="GL6" s="245"/>
      <c r="GM6" s="245"/>
      <c r="GN6" s="245"/>
      <c r="GO6" s="245"/>
      <c r="GP6" s="245"/>
      <c r="GQ6" s="245"/>
      <c r="GR6" s="245"/>
      <c r="GS6" s="245"/>
      <c r="GT6" s="245"/>
      <c r="GU6" s="245"/>
      <c r="GV6" s="245"/>
      <c r="GW6" s="245"/>
      <c r="GX6" s="245"/>
      <c r="GY6" s="245"/>
      <c r="GZ6" s="245"/>
      <c r="HA6" s="245"/>
      <c r="HB6" s="245"/>
      <c r="HC6" s="245"/>
      <c r="HD6" s="245"/>
      <c r="HE6" s="245"/>
      <c r="HF6" s="245"/>
      <c r="HG6" s="245"/>
      <c r="HH6" s="245"/>
      <c r="HI6" s="245"/>
      <c r="HJ6" s="245"/>
      <c r="HK6" s="245"/>
      <c r="HL6" s="245"/>
      <c r="HM6" s="245"/>
      <c r="HN6" s="245"/>
      <c r="HO6" s="245"/>
      <c r="HP6" s="245"/>
      <c r="HQ6" s="245"/>
      <c r="HR6" s="245"/>
      <c r="HS6" s="245"/>
      <c r="HT6" s="245"/>
      <c r="HU6" s="245"/>
      <c r="HV6" s="245"/>
      <c r="HW6" s="245"/>
      <c r="HX6" s="245"/>
      <c r="HY6" s="245"/>
      <c r="HZ6" s="245"/>
      <c r="IA6" s="245"/>
      <c r="IB6" s="245"/>
      <c r="IC6" s="245"/>
      <c r="ID6" s="245"/>
      <c r="IE6" s="245"/>
      <c r="IF6" s="245"/>
      <c r="IG6" s="245"/>
      <c r="IH6" s="245"/>
      <c r="II6" s="245"/>
      <c r="IJ6" s="245"/>
      <c r="IK6" s="245"/>
      <c r="IL6" s="245"/>
      <c r="IM6" s="245"/>
      <c r="IN6" s="245"/>
      <c r="IO6" s="245"/>
      <c r="IP6" s="245"/>
      <c r="IQ6" s="245"/>
      <c r="IR6" s="245"/>
      <c r="IS6" s="245"/>
      <c r="IT6" s="245"/>
      <c r="IU6" s="245"/>
      <c r="IV6" s="245"/>
    </row>
    <row r="7" spans="1:256" s="235" customFormat="1" ht="12.75" customHeight="1">
      <c r="A7" s="234" t="s">
        <v>161</v>
      </c>
      <c r="B7" s="250"/>
      <c r="C7" s="234"/>
      <c r="D7" s="234"/>
      <c r="E7" s="234"/>
      <c r="F7" s="251"/>
      <c r="G7" s="251"/>
      <c r="H7" s="251"/>
      <c r="I7" s="234"/>
      <c r="J7" s="234"/>
      <c r="K7" s="234"/>
      <c r="L7" s="234"/>
      <c r="M7" s="234"/>
      <c r="N7" s="234"/>
      <c r="O7" s="234"/>
      <c r="P7" s="251"/>
      <c r="Q7" s="234"/>
      <c r="R7" s="234"/>
      <c r="S7" s="234"/>
      <c r="T7" s="234"/>
      <c r="U7" s="234"/>
      <c r="V7" s="234"/>
      <c r="W7" s="234"/>
      <c r="X7" s="251"/>
      <c r="Y7" s="234"/>
      <c r="Z7" s="234"/>
      <c r="AA7" s="234"/>
      <c r="AB7" s="234"/>
      <c r="AC7" s="234"/>
      <c r="AD7" s="251"/>
      <c r="AE7" s="251"/>
      <c r="AF7" s="251"/>
      <c r="AG7" s="234"/>
      <c r="AH7" s="252" t="s">
        <v>162</v>
      </c>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c r="II7" s="234"/>
      <c r="IJ7" s="234"/>
      <c r="IK7" s="234"/>
      <c r="IL7" s="234"/>
      <c r="IM7" s="234"/>
      <c r="IN7" s="234"/>
      <c r="IO7" s="234"/>
      <c r="IP7" s="234"/>
      <c r="IQ7" s="234"/>
      <c r="IR7" s="234"/>
      <c r="IS7" s="234"/>
      <c r="IT7" s="234"/>
      <c r="IU7" s="234"/>
      <c r="IV7" s="234"/>
    </row>
    <row r="8" spans="1:256" s="235" customFormat="1" ht="12.75" customHeight="1">
      <c r="A8" s="253" t="s">
        <v>163</v>
      </c>
      <c r="B8" s="254">
        <v>43.6</v>
      </c>
      <c r="C8" s="255">
        <v>12.7</v>
      </c>
      <c r="D8" s="256">
        <v>170</v>
      </c>
      <c r="E8" s="256">
        <v>17</v>
      </c>
      <c r="F8" s="257">
        <v>314</v>
      </c>
      <c r="G8" s="257">
        <v>281.60000000000002</v>
      </c>
      <c r="H8" s="258">
        <v>834</v>
      </c>
      <c r="I8" s="259">
        <v>8728</v>
      </c>
      <c r="J8" s="255">
        <v>46.1</v>
      </c>
      <c r="K8" s="255">
        <v>11.5</v>
      </c>
      <c r="L8" s="256">
        <v>174</v>
      </c>
      <c r="M8" s="256">
        <v>14</v>
      </c>
      <c r="N8" s="257">
        <v>275.89999999999998</v>
      </c>
      <c r="O8" s="257">
        <v>253.1</v>
      </c>
      <c r="P8" s="258">
        <v>518.70000000000005</v>
      </c>
      <c r="Q8" s="259">
        <v>2801</v>
      </c>
      <c r="R8" s="255">
        <v>42.4</v>
      </c>
      <c r="S8" s="255">
        <v>12.4</v>
      </c>
      <c r="T8" s="256">
        <v>170</v>
      </c>
      <c r="U8" s="256">
        <v>17</v>
      </c>
      <c r="V8" s="257">
        <v>314.8</v>
      </c>
      <c r="W8" s="257">
        <v>282</v>
      </c>
      <c r="X8" s="260">
        <v>862.4</v>
      </c>
      <c r="Y8" s="259">
        <v>3452</v>
      </c>
      <c r="Z8" s="255">
        <v>42.5</v>
      </c>
      <c r="AA8" s="255">
        <v>14.5</v>
      </c>
      <c r="AB8" s="256">
        <v>163</v>
      </c>
      <c r="AC8" s="256">
        <v>21</v>
      </c>
      <c r="AD8" s="257">
        <v>356.1</v>
      </c>
      <c r="AE8" s="257">
        <v>313.39999999999998</v>
      </c>
      <c r="AF8" s="261">
        <v>1151.0999999999999</v>
      </c>
      <c r="AG8" s="259">
        <v>2475</v>
      </c>
      <c r="AH8" s="252" t="s">
        <v>62</v>
      </c>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c r="II8" s="234"/>
      <c r="IJ8" s="234"/>
      <c r="IK8" s="234"/>
      <c r="IL8" s="234"/>
      <c r="IM8" s="234"/>
      <c r="IN8" s="234"/>
      <c r="IO8" s="234"/>
      <c r="IP8" s="234"/>
      <c r="IQ8" s="234"/>
      <c r="IR8" s="234"/>
      <c r="IS8" s="234"/>
      <c r="IT8" s="234"/>
      <c r="IU8" s="234"/>
      <c r="IV8" s="234"/>
    </row>
    <row r="9" spans="1:256" s="235" customFormat="1" ht="12.75" customHeight="1">
      <c r="A9" s="253" t="s">
        <v>164</v>
      </c>
      <c r="B9" s="254">
        <v>42.4</v>
      </c>
      <c r="C9" s="255">
        <v>9.5</v>
      </c>
      <c r="D9" s="256">
        <v>165</v>
      </c>
      <c r="E9" s="256">
        <v>6</v>
      </c>
      <c r="F9" s="257">
        <v>224.2</v>
      </c>
      <c r="G9" s="257">
        <v>211.1</v>
      </c>
      <c r="H9" s="258">
        <v>466.2</v>
      </c>
      <c r="I9" s="259">
        <v>6016</v>
      </c>
      <c r="J9" s="255">
        <v>43.5</v>
      </c>
      <c r="K9" s="255">
        <v>9.3000000000000007</v>
      </c>
      <c r="L9" s="256">
        <v>167</v>
      </c>
      <c r="M9" s="256">
        <v>5</v>
      </c>
      <c r="N9" s="257">
        <v>214</v>
      </c>
      <c r="O9" s="257">
        <v>204.6</v>
      </c>
      <c r="P9" s="260">
        <v>435.3</v>
      </c>
      <c r="Q9" s="259">
        <v>2271</v>
      </c>
      <c r="R9" s="255">
        <v>42</v>
      </c>
      <c r="S9" s="255">
        <v>9.6999999999999993</v>
      </c>
      <c r="T9" s="256">
        <v>167</v>
      </c>
      <c r="U9" s="256">
        <v>7</v>
      </c>
      <c r="V9" s="257">
        <v>228.1</v>
      </c>
      <c r="W9" s="257">
        <v>211.5</v>
      </c>
      <c r="X9" s="260">
        <v>509.9</v>
      </c>
      <c r="Y9" s="259">
        <v>2306</v>
      </c>
      <c r="Z9" s="255">
        <v>41.3</v>
      </c>
      <c r="AA9" s="255">
        <v>9.6999999999999993</v>
      </c>
      <c r="AB9" s="256">
        <v>160</v>
      </c>
      <c r="AC9" s="256">
        <v>7</v>
      </c>
      <c r="AD9" s="257">
        <v>233.9</v>
      </c>
      <c r="AE9" s="257">
        <v>220.4</v>
      </c>
      <c r="AF9" s="261">
        <v>444.9</v>
      </c>
      <c r="AG9" s="259">
        <v>1440</v>
      </c>
      <c r="AH9" s="252" t="s">
        <v>63</v>
      </c>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c r="II9" s="234"/>
      <c r="IJ9" s="234"/>
      <c r="IK9" s="234"/>
      <c r="IL9" s="234"/>
      <c r="IM9" s="234"/>
      <c r="IN9" s="234"/>
      <c r="IO9" s="234"/>
      <c r="IP9" s="234"/>
      <c r="IQ9" s="234"/>
      <c r="IR9" s="234"/>
      <c r="IS9" s="234"/>
      <c r="IT9" s="234"/>
      <c r="IU9" s="234"/>
      <c r="IV9" s="234"/>
    </row>
    <row r="10" spans="1:256" s="235" customFormat="1" ht="12.75" customHeight="1">
      <c r="A10" s="234" t="s">
        <v>165</v>
      </c>
      <c r="B10" s="262"/>
      <c r="C10" s="263"/>
      <c r="D10" s="234"/>
      <c r="E10" s="234"/>
      <c r="F10" s="251"/>
      <c r="G10" s="251"/>
      <c r="H10" s="251"/>
      <c r="I10" s="264"/>
      <c r="J10" s="263"/>
      <c r="K10" s="263"/>
      <c r="L10" s="234"/>
      <c r="M10" s="234"/>
      <c r="N10" s="251"/>
      <c r="O10" s="251"/>
      <c r="P10" s="251"/>
      <c r="Q10" s="264"/>
      <c r="R10" s="263"/>
      <c r="S10" s="263"/>
      <c r="T10" s="234"/>
      <c r="U10" s="234"/>
      <c r="V10" s="263"/>
      <c r="W10" s="263"/>
      <c r="X10" s="251"/>
      <c r="Y10" s="264"/>
      <c r="Z10" s="263"/>
      <c r="AA10" s="263"/>
      <c r="AB10" s="234"/>
      <c r="AC10" s="234"/>
      <c r="AD10" s="263"/>
      <c r="AE10" s="263"/>
      <c r="AF10" s="265"/>
      <c r="AG10" s="264"/>
      <c r="AH10" s="252" t="s">
        <v>166</v>
      </c>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c r="II10" s="234"/>
      <c r="IJ10" s="234"/>
      <c r="IK10" s="234"/>
      <c r="IL10" s="234"/>
      <c r="IM10" s="234"/>
      <c r="IN10" s="234"/>
      <c r="IO10" s="234"/>
      <c r="IP10" s="234"/>
      <c r="IQ10" s="234"/>
      <c r="IR10" s="234"/>
      <c r="IS10" s="234"/>
      <c r="IT10" s="234"/>
      <c r="IU10" s="234"/>
      <c r="IV10" s="234"/>
    </row>
    <row r="11" spans="1:256" s="235" customFormat="1" ht="12.75" customHeight="1">
      <c r="A11" s="253" t="s">
        <v>167</v>
      </c>
      <c r="B11" s="254">
        <v>44</v>
      </c>
      <c r="C11" s="255">
        <v>12.9</v>
      </c>
      <c r="D11" s="256">
        <v>164</v>
      </c>
      <c r="E11" s="256">
        <v>17</v>
      </c>
      <c r="F11" s="257">
        <v>306.5</v>
      </c>
      <c r="G11" s="257">
        <v>275.60000000000002</v>
      </c>
      <c r="H11" s="258">
        <v>766.1</v>
      </c>
      <c r="I11" s="259">
        <v>8927</v>
      </c>
      <c r="J11" s="255">
        <v>46.2</v>
      </c>
      <c r="K11" s="255">
        <v>10.9</v>
      </c>
      <c r="L11" s="256">
        <v>169</v>
      </c>
      <c r="M11" s="256">
        <v>13</v>
      </c>
      <c r="N11" s="257">
        <v>273.89999999999998</v>
      </c>
      <c r="O11" s="257">
        <v>254.3</v>
      </c>
      <c r="P11" s="258">
        <v>456.5</v>
      </c>
      <c r="Q11" s="259">
        <v>3319</v>
      </c>
      <c r="R11" s="255">
        <v>43</v>
      </c>
      <c r="S11" s="255">
        <v>13.8</v>
      </c>
      <c r="T11" s="256">
        <v>165</v>
      </c>
      <c r="U11" s="256">
        <v>20</v>
      </c>
      <c r="V11" s="257">
        <v>304.5</v>
      </c>
      <c r="W11" s="257">
        <v>269.39999999999998</v>
      </c>
      <c r="X11" s="260">
        <v>804.4</v>
      </c>
      <c r="Y11" s="259">
        <v>3176</v>
      </c>
      <c r="Z11" s="255">
        <v>42.5</v>
      </c>
      <c r="AA11" s="255">
        <v>14.7</v>
      </c>
      <c r="AB11" s="256">
        <v>156</v>
      </c>
      <c r="AC11" s="256">
        <v>18</v>
      </c>
      <c r="AD11" s="257">
        <v>353.5</v>
      </c>
      <c r="AE11" s="257">
        <v>313</v>
      </c>
      <c r="AF11" s="261">
        <v>1138.7</v>
      </c>
      <c r="AG11" s="259">
        <v>2432</v>
      </c>
      <c r="AH11" s="252" t="s">
        <v>62</v>
      </c>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c r="II11" s="234"/>
      <c r="IJ11" s="234"/>
      <c r="IK11" s="234"/>
      <c r="IL11" s="234"/>
      <c r="IM11" s="234"/>
      <c r="IN11" s="234"/>
      <c r="IO11" s="234"/>
      <c r="IP11" s="234"/>
      <c r="IQ11" s="234"/>
      <c r="IR11" s="234"/>
      <c r="IS11" s="234"/>
      <c r="IT11" s="234"/>
      <c r="IU11" s="234"/>
      <c r="IV11" s="234"/>
    </row>
    <row r="12" spans="1:256" s="235" customFormat="1" ht="12.75" customHeight="1">
      <c r="A12" s="253" t="s">
        <v>168</v>
      </c>
      <c r="B12" s="254">
        <v>44</v>
      </c>
      <c r="C12" s="255">
        <v>10.4</v>
      </c>
      <c r="D12" s="256">
        <v>162</v>
      </c>
      <c r="E12" s="256">
        <v>7</v>
      </c>
      <c r="F12" s="257">
        <v>216.7</v>
      </c>
      <c r="G12" s="257">
        <v>205.5</v>
      </c>
      <c r="H12" s="258">
        <v>443.4</v>
      </c>
      <c r="I12" s="259">
        <v>5349</v>
      </c>
      <c r="J12" s="255">
        <v>44.5</v>
      </c>
      <c r="K12" s="255">
        <v>9.5</v>
      </c>
      <c r="L12" s="256">
        <v>165</v>
      </c>
      <c r="M12" s="256">
        <v>6</v>
      </c>
      <c r="N12" s="257">
        <v>199.1</v>
      </c>
      <c r="O12" s="257">
        <v>191.1</v>
      </c>
      <c r="P12" s="260">
        <v>358</v>
      </c>
      <c r="Q12" s="259">
        <v>1670</v>
      </c>
      <c r="R12" s="255">
        <v>44.4</v>
      </c>
      <c r="S12" s="255">
        <v>11.1</v>
      </c>
      <c r="T12" s="256">
        <v>163</v>
      </c>
      <c r="U12" s="256">
        <v>7</v>
      </c>
      <c r="V12" s="257">
        <v>223</v>
      </c>
      <c r="W12" s="257">
        <v>212.3</v>
      </c>
      <c r="X12" s="260">
        <v>488.1</v>
      </c>
      <c r="Y12" s="259">
        <v>2456</v>
      </c>
      <c r="Z12" s="255">
        <v>42.7</v>
      </c>
      <c r="AA12" s="255">
        <v>10.3</v>
      </c>
      <c r="AB12" s="256">
        <v>154</v>
      </c>
      <c r="AC12" s="256">
        <v>8</v>
      </c>
      <c r="AD12" s="257">
        <v>228</v>
      </c>
      <c r="AE12" s="257">
        <v>211.6</v>
      </c>
      <c r="AF12" s="261">
        <v>470.1</v>
      </c>
      <c r="AG12" s="259">
        <v>1224</v>
      </c>
      <c r="AH12" s="252" t="s">
        <v>63</v>
      </c>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c r="II12" s="234"/>
      <c r="IJ12" s="234"/>
      <c r="IK12" s="234"/>
      <c r="IL12" s="234"/>
      <c r="IM12" s="234"/>
      <c r="IN12" s="234"/>
      <c r="IO12" s="234"/>
      <c r="IP12" s="234"/>
      <c r="IQ12" s="234"/>
      <c r="IR12" s="234"/>
      <c r="IS12" s="234"/>
      <c r="IT12" s="234"/>
      <c r="IU12" s="234"/>
      <c r="IV12" s="234"/>
    </row>
    <row r="13" spans="1:256" s="235" customFormat="1" ht="7.5" customHeight="1">
      <c r="A13" s="234"/>
      <c r="B13" s="262"/>
      <c r="C13" s="263"/>
      <c r="D13" s="234"/>
      <c r="E13" s="234"/>
      <c r="F13" s="251"/>
      <c r="G13" s="251"/>
      <c r="H13" s="251"/>
      <c r="I13" s="264"/>
      <c r="J13" s="263"/>
      <c r="K13" s="263"/>
      <c r="L13" s="234"/>
      <c r="M13" s="234"/>
      <c r="N13" s="251"/>
      <c r="O13" s="251"/>
      <c r="P13" s="251"/>
      <c r="Q13" s="264"/>
      <c r="R13" s="263"/>
      <c r="S13" s="263"/>
      <c r="T13" s="234"/>
      <c r="U13" s="234"/>
      <c r="V13" s="263"/>
      <c r="W13" s="263"/>
      <c r="X13" s="251"/>
      <c r="Y13" s="264"/>
      <c r="Z13" s="263"/>
      <c r="AA13" s="263"/>
      <c r="AB13" s="234"/>
      <c r="AC13" s="234"/>
      <c r="AD13" s="263"/>
      <c r="AE13" s="263"/>
      <c r="AF13" s="265"/>
      <c r="AG13" s="264"/>
      <c r="AH13" s="252"/>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c r="II13" s="234"/>
      <c r="IJ13" s="234"/>
      <c r="IK13" s="234"/>
      <c r="IL13" s="234"/>
      <c r="IM13" s="234"/>
      <c r="IN13" s="234"/>
      <c r="IO13" s="234"/>
      <c r="IP13" s="234"/>
      <c r="IQ13" s="234"/>
      <c r="IR13" s="234"/>
      <c r="IS13" s="234"/>
      <c r="IT13" s="234"/>
      <c r="IU13" s="234"/>
      <c r="IV13" s="234"/>
    </row>
    <row r="14" spans="1:256" s="271" customFormat="1" ht="12.75" customHeight="1">
      <c r="A14" s="266" t="s">
        <v>169</v>
      </c>
      <c r="B14" s="267"/>
      <c r="C14" s="268"/>
      <c r="D14" s="266"/>
      <c r="E14" s="266"/>
      <c r="F14" s="269"/>
      <c r="G14" s="269"/>
      <c r="H14" s="269"/>
      <c r="I14" s="270"/>
      <c r="J14" s="268"/>
      <c r="L14" s="266"/>
      <c r="M14" s="266"/>
      <c r="N14" s="269"/>
      <c r="O14" s="269"/>
      <c r="P14" s="269"/>
      <c r="Q14" s="270"/>
      <c r="R14" s="268"/>
      <c r="S14" s="268"/>
      <c r="T14" s="266"/>
      <c r="U14" s="266"/>
      <c r="V14" s="268"/>
      <c r="W14" s="268"/>
      <c r="X14" s="269"/>
      <c r="Y14" s="270"/>
      <c r="Z14" s="268"/>
      <c r="AA14" s="268"/>
      <c r="AB14" s="266"/>
      <c r="AC14" s="266"/>
      <c r="AD14" s="268"/>
      <c r="AE14" s="268"/>
      <c r="AF14" s="272"/>
      <c r="AG14" s="270"/>
      <c r="AH14" s="273" t="s">
        <v>170</v>
      </c>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row>
    <row r="15" spans="1:256" s="271" customFormat="1" ht="12.75" customHeight="1">
      <c r="A15" s="274" t="s">
        <v>167</v>
      </c>
      <c r="B15" s="275">
        <v>44.2</v>
      </c>
      <c r="C15" s="276">
        <v>13.2</v>
      </c>
      <c r="D15" s="277">
        <v>169</v>
      </c>
      <c r="E15" s="277">
        <v>15</v>
      </c>
      <c r="F15" s="278">
        <v>312.3</v>
      </c>
      <c r="G15" s="278">
        <v>283.3</v>
      </c>
      <c r="H15" s="279">
        <v>777.5</v>
      </c>
      <c r="I15" s="280">
        <v>9481</v>
      </c>
      <c r="J15" s="276">
        <v>46</v>
      </c>
      <c r="K15" s="268">
        <v>12</v>
      </c>
      <c r="L15" s="277">
        <v>171</v>
      </c>
      <c r="M15" s="277">
        <v>13</v>
      </c>
      <c r="N15" s="278">
        <v>280.10000000000002</v>
      </c>
      <c r="O15" s="278">
        <v>259.3</v>
      </c>
      <c r="P15" s="279">
        <v>518.1</v>
      </c>
      <c r="Q15" s="280">
        <v>3176</v>
      </c>
      <c r="R15" s="276">
        <v>43.5</v>
      </c>
      <c r="S15" s="276">
        <v>13.2</v>
      </c>
      <c r="T15" s="277">
        <v>169</v>
      </c>
      <c r="U15" s="277">
        <v>16</v>
      </c>
      <c r="V15" s="278">
        <v>324.2</v>
      </c>
      <c r="W15" s="278">
        <v>291.8</v>
      </c>
      <c r="X15" s="279">
        <v>811.4</v>
      </c>
      <c r="Y15" s="280">
        <v>4218</v>
      </c>
      <c r="Z15" s="276">
        <v>42.7</v>
      </c>
      <c r="AA15" s="276">
        <v>15</v>
      </c>
      <c r="AB15" s="277">
        <v>164</v>
      </c>
      <c r="AC15" s="277">
        <v>15</v>
      </c>
      <c r="AD15" s="278">
        <v>337.1</v>
      </c>
      <c r="AE15" s="278">
        <v>302.5</v>
      </c>
      <c r="AF15" s="281">
        <v>1103.8</v>
      </c>
      <c r="AG15" s="280">
        <v>2087</v>
      </c>
      <c r="AH15" s="273" t="s">
        <v>62</v>
      </c>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6"/>
      <c r="DI15" s="266"/>
      <c r="DJ15" s="266"/>
      <c r="DK15" s="266"/>
      <c r="DL15" s="266"/>
      <c r="DM15" s="266"/>
      <c r="DN15" s="266"/>
      <c r="DO15" s="266"/>
      <c r="DP15" s="266"/>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6"/>
      <c r="IQ15" s="266"/>
      <c r="IR15" s="266"/>
      <c r="IS15" s="266"/>
      <c r="IT15" s="266"/>
      <c r="IU15" s="266"/>
      <c r="IV15" s="266"/>
    </row>
    <row r="16" spans="1:256" s="235" customFormat="1" ht="12.75" customHeight="1">
      <c r="A16" s="282" t="s">
        <v>171</v>
      </c>
      <c r="B16" s="254">
        <v>19.100000000000001</v>
      </c>
      <c r="C16" s="255">
        <v>0.8</v>
      </c>
      <c r="D16" s="256">
        <v>168</v>
      </c>
      <c r="E16" s="256">
        <v>10</v>
      </c>
      <c r="F16" s="257">
        <v>193.9</v>
      </c>
      <c r="G16" s="257">
        <v>179.6</v>
      </c>
      <c r="H16" s="258">
        <v>153.6</v>
      </c>
      <c r="I16" s="259">
        <v>154</v>
      </c>
      <c r="J16" s="255">
        <v>18.8</v>
      </c>
      <c r="K16" s="255">
        <v>0.6</v>
      </c>
      <c r="L16" s="256">
        <v>167</v>
      </c>
      <c r="M16" s="256">
        <v>3</v>
      </c>
      <c r="N16" s="257">
        <v>209.2</v>
      </c>
      <c r="O16" s="257">
        <v>202.4</v>
      </c>
      <c r="P16" s="258">
        <v>62.3</v>
      </c>
      <c r="Q16" s="259">
        <v>36</v>
      </c>
      <c r="R16" s="255">
        <v>19.2</v>
      </c>
      <c r="S16" s="255">
        <v>0.9</v>
      </c>
      <c r="T16" s="256">
        <v>170</v>
      </c>
      <c r="U16" s="256">
        <v>12</v>
      </c>
      <c r="V16" s="257">
        <v>189.6</v>
      </c>
      <c r="W16" s="257">
        <v>172.8</v>
      </c>
      <c r="X16" s="258">
        <v>190.2</v>
      </c>
      <c r="Y16" s="259">
        <v>93</v>
      </c>
      <c r="Z16" s="255">
        <v>19</v>
      </c>
      <c r="AA16" s="255">
        <v>0.9</v>
      </c>
      <c r="AB16" s="256">
        <v>163</v>
      </c>
      <c r="AC16" s="256">
        <v>11</v>
      </c>
      <c r="AD16" s="257">
        <v>188.1</v>
      </c>
      <c r="AE16" s="257">
        <v>172.8</v>
      </c>
      <c r="AF16" s="261">
        <v>148.30000000000001</v>
      </c>
      <c r="AG16" s="259">
        <v>26</v>
      </c>
      <c r="AH16" s="252">
        <v>19</v>
      </c>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c r="II16" s="234"/>
      <c r="IJ16" s="234"/>
      <c r="IK16" s="234"/>
      <c r="IL16" s="234"/>
      <c r="IM16" s="234"/>
      <c r="IN16" s="234"/>
      <c r="IO16" s="234"/>
      <c r="IP16" s="234"/>
      <c r="IQ16" s="234"/>
      <c r="IR16" s="234"/>
      <c r="IS16" s="234"/>
      <c r="IT16" s="234"/>
      <c r="IU16" s="234"/>
      <c r="IV16" s="234"/>
    </row>
    <row r="17" spans="1:256" s="235" customFormat="1" ht="12.75" customHeight="1">
      <c r="A17" s="282" t="s">
        <v>172</v>
      </c>
      <c r="B17" s="254">
        <v>22.8</v>
      </c>
      <c r="C17" s="255">
        <v>2.7</v>
      </c>
      <c r="D17" s="256">
        <v>167</v>
      </c>
      <c r="E17" s="256">
        <v>13</v>
      </c>
      <c r="F17" s="257">
        <v>216.8</v>
      </c>
      <c r="G17" s="257">
        <v>194.7</v>
      </c>
      <c r="H17" s="258">
        <v>407.8</v>
      </c>
      <c r="I17" s="259">
        <v>583</v>
      </c>
      <c r="J17" s="255">
        <v>22.7</v>
      </c>
      <c r="K17" s="255">
        <v>2.7</v>
      </c>
      <c r="L17" s="256">
        <v>170</v>
      </c>
      <c r="M17" s="256">
        <v>12</v>
      </c>
      <c r="N17" s="257">
        <v>212.9</v>
      </c>
      <c r="O17" s="257">
        <v>194.8</v>
      </c>
      <c r="P17" s="258">
        <v>311.60000000000002</v>
      </c>
      <c r="Q17" s="259">
        <v>166</v>
      </c>
      <c r="R17" s="255">
        <v>22.7</v>
      </c>
      <c r="S17" s="255">
        <v>2.7</v>
      </c>
      <c r="T17" s="256">
        <v>167</v>
      </c>
      <c r="U17" s="256">
        <v>13</v>
      </c>
      <c r="V17" s="257">
        <v>216.9</v>
      </c>
      <c r="W17" s="257">
        <v>194.4</v>
      </c>
      <c r="X17" s="258">
        <v>470.2</v>
      </c>
      <c r="Y17" s="259">
        <v>253</v>
      </c>
      <c r="Z17" s="255">
        <v>22.9</v>
      </c>
      <c r="AA17" s="255">
        <v>2.6</v>
      </c>
      <c r="AB17" s="256">
        <v>165</v>
      </c>
      <c r="AC17" s="256">
        <v>15</v>
      </c>
      <c r="AD17" s="257">
        <v>220.8</v>
      </c>
      <c r="AE17" s="257">
        <v>195.2</v>
      </c>
      <c r="AF17" s="261">
        <v>409</v>
      </c>
      <c r="AG17" s="259">
        <v>164</v>
      </c>
      <c r="AH17" s="252">
        <v>20</v>
      </c>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c r="II17" s="234"/>
      <c r="IJ17" s="234"/>
      <c r="IK17" s="234"/>
      <c r="IL17" s="234"/>
      <c r="IM17" s="234"/>
      <c r="IN17" s="234"/>
      <c r="IO17" s="234"/>
      <c r="IP17" s="234"/>
      <c r="IQ17" s="234"/>
      <c r="IR17" s="234"/>
      <c r="IS17" s="234"/>
      <c r="IT17" s="234"/>
      <c r="IU17" s="234"/>
      <c r="IV17" s="234"/>
    </row>
    <row r="18" spans="1:256" s="235" customFormat="1" ht="12.75" customHeight="1">
      <c r="A18" s="282" t="s">
        <v>173</v>
      </c>
      <c r="B18" s="254">
        <v>27.5</v>
      </c>
      <c r="C18" s="255">
        <v>4.8</v>
      </c>
      <c r="D18" s="256">
        <v>168</v>
      </c>
      <c r="E18" s="256">
        <v>16</v>
      </c>
      <c r="F18" s="257">
        <v>253.6</v>
      </c>
      <c r="G18" s="257">
        <v>224.5</v>
      </c>
      <c r="H18" s="258">
        <v>584.29999999999995</v>
      </c>
      <c r="I18" s="259">
        <v>856</v>
      </c>
      <c r="J18" s="255">
        <v>27.8</v>
      </c>
      <c r="K18" s="255">
        <v>4.8</v>
      </c>
      <c r="L18" s="256">
        <v>170</v>
      </c>
      <c r="M18" s="256">
        <v>12</v>
      </c>
      <c r="N18" s="257">
        <v>237.5</v>
      </c>
      <c r="O18" s="257">
        <v>219.6</v>
      </c>
      <c r="P18" s="258">
        <v>486.2</v>
      </c>
      <c r="Q18" s="259">
        <v>244</v>
      </c>
      <c r="R18" s="255">
        <v>27.3</v>
      </c>
      <c r="S18" s="255">
        <v>4.5999999999999996</v>
      </c>
      <c r="T18" s="256">
        <v>168</v>
      </c>
      <c r="U18" s="256">
        <v>17</v>
      </c>
      <c r="V18" s="257">
        <v>254.3</v>
      </c>
      <c r="W18" s="257">
        <v>222.2</v>
      </c>
      <c r="X18" s="258">
        <v>607.1</v>
      </c>
      <c r="Y18" s="259">
        <v>367</v>
      </c>
      <c r="Z18" s="255">
        <v>27.5</v>
      </c>
      <c r="AA18" s="255">
        <v>5.2</v>
      </c>
      <c r="AB18" s="256">
        <v>164</v>
      </c>
      <c r="AC18" s="256">
        <v>17</v>
      </c>
      <c r="AD18" s="257">
        <v>268.3</v>
      </c>
      <c r="AE18" s="257">
        <v>232.8</v>
      </c>
      <c r="AF18" s="261">
        <v>647.79999999999995</v>
      </c>
      <c r="AG18" s="259">
        <v>245</v>
      </c>
      <c r="AH18" s="252">
        <v>25</v>
      </c>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c r="II18" s="234"/>
      <c r="IJ18" s="234"/>
      <c r="IK18" s="234"/>
      <c r="IL18" s="234"/>
      <c r="IM18" s="234"/>
      <c r="IN18" s="234"/>
      <c r="IO18" s="234"/>
      <c r="IP18" s="234"/>
      <c r="IQ18" s="234"/>
      <c r="IR18" s="234"/>
      <c r="IS18" s="234"/>
      <c r="IT18" s="234"/>
      <c r="IU18" s="234"/>
      <c r="IV18" s="234"/>
    </row>
    <row r="19" spans="1:256" s="235" customFormat="1" ht="12.75" customHeight="1">
      <c r="A19" s="282" t="s">
        <v>174</v>
      </c>
      <c r="B19" s="254">
        <v>32.6</v>
      </c>
      <c r="C19" s="255">
        <v>7.5</v>
      </c>
      <c r="D19" s="256">
        <v>169</v>
      </c>
      <c r="E19" s="256">
        <v>15</v>
      </c>
      <c r="F19" s="257">
        <v>273.5</v>
      </c>
      <c r="G19" s="257">
        <v>246</v>
      </c>
      <c r="H19" s="258">
        <v>697.7</v>
      </c>
      <c r="I19" s="259">
        <v>906</v>
      </c>
      <c r="J19" s="255">
        <v>32.799999999999997</v>
      </c>
      <c r="K19" s="255">
        <v>7.2</v>
      </c>
      <c r="L19" s="256">
        <v>173</v>
      </c>
      <c r="M19" s="256">
        <v>14</v>
      </c>
      <c r="N19" s="257">
        <v>270.8</v>
      </c>
      <c r="O19" s="257">
        <v>247.6</v>
      </c>
      <c r="P19" s="258">
        <v>542.5</v>
      </c>
      <c r="Q19" s="259">
        <v>261</v>
      </c>
      <c r="R19" s="255">
        <v>32.6</v>
      </c>
      <c r="S19" s="255">
        <v>7.6</v>
      </c>
      <c r="T19" s="256">
        <v>169</v>
      </c>
      <c r="U19" s="256">
        <v>16</v>
      </c>
      <c r="V19" s="257">
        <v>268</v>
      </c>
      <c r="W19" s="257">
        <v>241.6</v>
      </c>
      <c r="X19" s="258">
        <v>731</v>
      </c>
      <c r="Y19" s="259">
        <v>421</v>
      </c>
      <c r="Z19" s="255">
        <v>32.4</v>
      </c>
      <c r="AA19" s="255">
        <v>7.6</v>
      </c>
      <c r="AB19" s="256">
        <v>164</v>
      </c>
      <c r="AC19" s="256">
        <v>16</v>
      </c>
      <c r="AD19" s="257">
        <v>287.2</v>
      </c>
      <c r="AE19" s="257">
        <v>252.5</v>
      </c>
      <c r="AF19" s="261">
        <v>816.4</v>
      </c>
      <c r="AG19" s="259">
        <v>224</v>
      </c>
      <c r="AH19" s="252">
        <v>30</v>
      </c>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c r="II19" s="234"/>
      <c r="IJ19" s="234"/>
      <c r="IK19" s="234"/>
      <c r="IL19" s="234"/>
      <c r="IM19" s="234"/>
      <c r="IN19" s="234"/>
      <c r="IO19" s="234"/>
      <c r="IP19" s="234"/>
      <c r="IQ19" s="234"/>
      <c r="IR19" s="234"/>
      <c r="IS19" s="234"/>
      <c r="IT19" s="234"/>
      <c r="IU19" s="234"/>
      <c r="IV19" s="234"/>
    </row>
    <row r="20" spans="1:256" s="235" customFormat="1" ht="12.75" customHeight="1">
      <c r="A20" s="282" t="s">
        <v>175</v>
      </c>
      <c r="B20" s="254">
        <v>37.5</v>
      </c>
      <c r="C20" s="255">
        <v>9.6999999999999993</v>
      </c>
      <c r="D20" s="256">
        <v>169</v>
      </c>
      <c r="E20" s="256">
        <v>17</v>
      </c>
      <c r="F20" s="257">
        <v>306.5</v>
      </c>
      <c r="G20" s="257">
        <v>272.5</v>
      </c>
      <c r="H20" s="258">
        <v>749.6</v>
      </c>
      <c r="I20" s="259">
        <v>1238</v>
      </c>
      <c r="J20" s="255">
        <v>37.4</v>
      </c>
      <c r="K20" s="255">
        <v>9.6999999999999993</v>
      </c>
      <c r="L20" s="256">
        <v>173</v>
      </c>
      <c r="M20" s="256">
        <v>12</v>
      </c>
      <c r="N20" s="257">
        <v>281.3</v>
      </c>
      <c r="O20" s="257">
        <v>262.8</v>
      </c>
      <c r="P20" s="258">
        <v>516.9</v>
      </c>
      <c r="Q20" s="259">
        <v>388</v>
      </c>
      <c r="R20" s="255">
        <v>37.6</v>
      </c>
      <c r="S20" s="255">
        <v>8.9</v>
      </c>
      <c r="T20" s="256">
        <v>169</v>
      </c>
      <c r="U20" s="256">
        <v>21</v>
      </c>
      <c r="V20" s="257">
        <v>309.8</v>
      </c>
      <c r="W20" s="257">
        <v>268.5</v>
      </c>
      <c r="X20" s="258">
        <v>761.4</v>
      </c>
      <c r="Y20" s="259">
        <v>614</v>
      </c>
      <c r="Z20" s="255">
        <v>37.6</v>
      </c>
      <c r="AA20" s="255">
        <v>11.6</v>
      </c>
      <c r="AB20" s="256">
        <v>165</v>
      </c>
      <c r="AC20" s="256">
        <v>17</v>
      </c>
      <c r="AD20" s="257">
        <v>339.4</v>
      </c>
      <c r="AE20" s="257">
        <v>299</v>
      </c>
      <c r="AF20" s="261">
        <v>1101.5999999999999</v>
      </c>
      <c r="AG20" s="259">
        <v>236</v>
      </c>
      <c r="AH20" s="252">
        <v>35</v>
      </c>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c r="II20" s="234"/>
      <c r="IJ20" s="234"/>
      <c r="IK20" s="234"/>
      <c r="IL20" s="234"/>
      <c r="IM20" s="234"/>
      <c r="IN20" s="234"/>
      <c r="IO20" s="234"/>
      <c r="IP20" s="234"/>
      <c r="IQ20" s="234"/>
      <c r="IR20" s="234"/>
      <c r="IS20" s="234"/>
      <c r="IT20" s="234"/>
      <c r="IU20" s="234"/>
      <c r="IV20" s="234"/>
    </row>
    <row r="21" spans="1:256" s="235" customFormat="1" ht="12.75" customHeight="1">
      <c r="A21" s="282" t="s">
        <v>176</v>
      </c>
      <c r="B21" s="254">
        <v>42.4</v>
      </c>
      <c r="C21" s="255">
        <v>13.6</v>
      </c>
      <c r="D21" s="256">
        <v>169</v>
      </c>
      <c r="E21" s="256">
        <v>13</v>
      </c>
      <c r="F21" s="257">
        <v>328</v>
      </c>
      <c r="G21" s="257">
        <v>300.7</v>
      </c>
      <c r="H21" s="258">
        <v>866.1</v>
      </c>
      <c r="I21" s="259">
        <v>1168</v>
      </c>
      <c r="J21" s="255">
        <v>42.4</v>
      </c>
      <c r="K21" s="255">
        <v>12</v>
      </c>
      <c r="L21" s="256">
        <v>173</v>
      </c>
      <c r="M21" s="256">
        <v>12</v>
      </c>
      <c r="N21" s="257">
        <v>302</v>
      </c>
      <c r="O21" s="257">
        <v>282.89999999999998</v>
      </c>
      <c r="P21" s="258">
        <v>593.29999999999995</v>
      </c>
      <c r="Q21" s="259">
        <v>397</v>
      </c>
      <c r="R21" s="255">
        <v>42.4</v>
      </c>
      <c r="S21" s="255">
        <v>14.1</v>
      </c>
      <c r="T21" s="256">
        <v>170</v>
      </c>
      <c r="U21" s="256">
        <v>12</v>
      </c>
      <c r="V21" s="257">
        <v>331</v>
      </c>
      <c r="W21" s="257">
        <v>304.89999999999998</v>
      </c>
      <c r="X21" s="258">
        <v>895.1</v>
      </c>
      <c r="Y21" s="259">
        <v>517</v>
      </c>
      <c r="Z21" s="255">
        <v>42.5</v>
      </c>
      <c r="AA21" s="255">
        <v>15.2</v>
      </c>
      <c r="AB21" s="256">
        <v>163</v>
      </c>
      <c r="AC21" s="256">
        <v>15</v>
      </c>
      <c r="AD21" s="257">
        <v>362.7</v>
      </c>
      <c r="AE21" s="257">
        <v>319.89999999999998</v>
      </c>
      <c r="AF21" s="261">
        <v>1233.9000000000001</v>
      </c>
      <c r="AG21" s="259">
        <v>254</v>
      </c>
      <c r="AH21" s="252">
        <v>40</v>
      </c>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c r="II21" s="234"/>
      <c r="IJ21" s="234"/>
      <c r="IK21" s="234"/>
      <c r="IL21" s="234"/>
      <c r="IM21" s="234"/>
      <c r="IN21" s="234"/>
      <c r="IO21" s="234"/>
      <c r="IP21" s="234"/>
      <c r="IQ21" s="234"/>
      <c r="IR21" s="234"/>
      <c r="IS21" s="234"/>
      <c r="IT21" s="234"/>
      <c r="IU21" s="234"/>
      <c r="IV21" s="234"/>
    </row>
    <row r="22" spans="1:256" s="235" customFormat="1" ht="12.75" customHeight="1">
      <c r="A22" s="282" t="s">
        <v>177</v>
      </c>
      <c r="B22" s="254">
        <v>47.5</v>
      </c>
      <c r="C22" s="255">
        <v>16.399999999999999</v>
      </c>
      <c r="D22" s="256">
        <v>169</v>
      </c>
      <c r="E22" s="256">
        <v>16</v>
      </c>
      <c r="F22" s="257">
        <v>378.2</v>
      </c>
      <c r="G22" s="257">
        <v>344.7</v>
      </c>
      <c r="H22" s="258">
        <v>1094.3</v>
      </c>
      <c r="I22" s="259">
        <v>1337</v>
      </c>
      <c r="J22" s="255">
        <v>47.6</v>
      </c>
      <c r="K22" s="255">
        <v>13.1</v>
      </c>
      <c r="L22" s="256">
        <v>176</v>
      </c>
      <c r="M22" s="256">
        <v>14</v>
      </c>
      <c r="N22" s="257">
        <v>315.3</v>
      </c>
      <c r="O22" s="257">
        <v>290.5</v>
      </c>
      <c r="P22" s="258">
        <v>643.79999999999995</v>
      </c>
      <c r="Q22" s="259">
        <v>419</v>
      </c>
      <c r="R22" s="255">
        <v>47.5</v>
      </c>
      <c r="S22" s="255">
        <v>16.600000000000001</v>
      </c>
      <c r="T22" s="256">
        <v>168</v>
      </c>
      <c r="U22" s="256">
        <v>18</v>
      </c>
      <c r="V22" s="257">
        <v>394</v>
      </c>
      <c r="W22" s="257">
        <v>355.4</v>
      </c>
      <c r="X22" s="258">
        <v>1100.8</v>
      </c>
      <c r="Y22" s="259">
        <v>638</v>
      </c>
      <c r="Z22" s="255">
        <v>47.4</v>
      </c>
      <c r="AA22" s="255">
        <v>21</v>
      </c>
      <c r="AB22" s="256">
        <v>163</v>
      </c>
      <c r="AC22" s="256">
        <v>12</v>
      </c>
      <c r="AD22" s="257">
        <v>436.8</v>
      </c>
      <c r="AE22" s="257">
        <v>401.6</v>
      </c>
      <c r="AF22" s="261">
        <v>1755.6</v>
      </c>
      <c r="AG22" s="259">
        <v>279</v>
      </c>
      <c r="AH22" s="252">
        <v>45</v>
      </c>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c r="II22" s="234"/>
      <c r="IJ22" s="234"/>
      <c r="IK22" s="234"/>
      <c r="IL22" s="234"/>
      <c r="IM22" s="234"/>
      <c r="IN22" s="234"/>
      <c r="IO22" s="234"/>
      <c r="IP22" s="234"/>
      <c r="IQ22" s="234"/>
      <c r="IR22" s="234"/>
      <c r="IS22" s="234"/>
      <c r="IT22" s="234"/>
      <c r="IU22" s="234"/>
      <c r="IV22" s="234"/>
    </row>
    <row r="23" spans="1:256" s="235" customFormat="1" ht="12.75" customHeight="1">
      <c r="A23" s="282" t="s">
        <v>178</v>
      </c>
      <c r="B23" s="254">
        <v>52.4</v>
      </c>
      <c r="C23" s="255">
        <v>19</v>
      </c>
      <c r="D23" s="256">
        <v>171</v>
      </c>
      <c r="E23" s="256">
        <v>15</v>
      </c>
      <c r="F23" s="257">
        <v>382.4</v>
      </c>
      <c r="G23" s="257">
        <v>351.7</v>
      </c>
      <c r="H23" s="258">
        <v>1093.5</v>
      </c>
      <c r="I23" s="259">
        <v>993</v>
      </c>
      <c r="J23" s="255">
        <v>52.4</v>
      </c>
      <c r="K23" s="255">
        <v>14.9</v>
      </c>
      <c r="L23" s="256">
        <v>175</v>
      </c>
      <c r="M23" s="256">
        <v>16</v>
      </c>
      <c r="N23" s="257">
        <v>308.8</v>
      </c>
      <c r="O23" s="257">
        <v>280.89999999999998</v>
      </c>
      <c r="P23" s="258">
        <v>581.4</v>
      </c>
      <c r="Q23" s="259">
        <v>366</v>
      </c>
      <c r="R23" s="255">
        <v>52.5</v>
      </c>
      <c r="S23" s="255">
        <v>19.8</v>
      </c>
      <c r="T23" s="256">
        <v>170</v>
      </c>
      <c r="U23" s="256">
        <v>17</v>
      </c>
      <c r="V23" s="257">
        <v>425.2</v>
      </c>
      <c r="W23" s="257">
        <v>393.8</v>
      </c>
      <c r="X23" s="258">
        <v>1190.8</v>
      </c>
      <c r="Y23" s="259">
        <v>393</v>
      </c>
      <c r="Z23" s="255">
        <v>52.4</v>
      </c>
      <c r="AA23" s="255">
        <v>24</v>
      </c>
      <c r="AB23" s="256">
        <v>164</v>
      </c>
      <c r="AC23" s="256">
        <v>12</v>
      </c>
      <c r="AD23" s="257">
        <v>425.5</v>
      </c>
      <c r="AE23" s="257">
        <v>391.6</v>
      </c>
      <c r="AF23" s="261">
        <v>1731.6</v>
      </c>
      <c r="AG23" s="259">
        <v>234</v>
      </c>
      <c r="AH23" s="252">
        <v>50</v>
      </c>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c r="II23" s="234"/>
      <c r="IJ23" s="234"/>
      <c r="IK23" s="234"/>
      <c r="IL23" s="234"/>
      <c r="IM23" s="234"/>
      <c r="IN23" s="234"/>
      <c r="IO23" s="234"/>
      <c r="IP23" s="234"/>
      <c r="IQ23" s="234"/>
      <c r="IR23" s="234"/>
      <c r="IS23" s="234"/>
      <c r="IT23" s="234"/>
      <c r="IU23" s="234"/>
      <c r="IV23" s="234"/>
    </row>
    <row r="24" spans="1:256" s="235" customFormat="1" ht="12.75" customHeight="1">
      <c r="A24" s="282" t="s">
        <v>179</v>
      </c>
      <c r="B24" s="254">
        <v>57.5</v>
      </c>
      <c r="C24" s="255">
        <v>20.8</v>
      </c>
      <c r="D24" s="256">
        <v>168</v>
      </c>
      <c r="E24" s="256">
        <v>18</v>
      </c>
      <c r="F24" s="257">
        <v>375.5</v>
      </c>
      <c r="G24" s="257">
        <v>335.9</v>
      </c>
      <c r="H24" s="258">
        <v>921</v>
      </c>
      <c r="I24" s="259">
        <v>1070</v>
      </c>
      <c r="J24" s="255">
        <v>57.7</v>
      </c>
      <c r="K24" s="255">
        <v>16.5</v>
      </c>
      <c r="L24" s="256">
        <v>170</v>
      </c>
      <c r="M24" s="256">
        <v>15</v>
      </c>
      <c r="N24" s="257">
        <v>311.5</v>
      </c>
      <c r="O24" s="257">
        <v>285.89999999999998</v>
      </c>
      <c r="P24" s="258">
        <v>599.79999999999995</v>
      </c>
      <c r="Q24" s="259">
        <v>381</v>
      </c>
      <c r="R24" s="255">
        <v>57.4</v>
      </c>
      <c r="S24" s="255">
        <v>22.7</v>
      </c>
      <c r="T24" s="256">
        <v>170</v>
      </c>
      <c r="U24" s="256">
        <v>22</v>
      </c>
      <c r="V24" s="257">
        <v>422.5</v>
      </c>
      <c r="W24" s="257">
        <v>369.9</v>
      </c>
      <c r="X24" s="258">
        <v>978.8</v>
      </c>
      <c r="Y24" s="259">
        <v>466</v>
      </c>
      <c r="Z24" s="255">
        <v>57.5</v>
      </c>
      <c r="AA24" s="255">
        <v>24.2</v>
      </c>
      <c r="AB24" s="256">
        <v>162</v>
      </c>
      <c r="AC24" s="256">
        <v>16</v>
      </c>
      <c r="AD24" s="257">
        <v>386.5</v>
      </c>
      <c r="AE24" s="257">
        <v>350.3</v>
      </c>
      <c r="AF24" s="261">
        <v>1348.2</v>
      </c>
      <c r="AG24" s="259">
        <v>223</v>
      </c>
      <c r="AH24" s="252">
        <v>55</v>
      </c>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c r="II24" s="234"/>
      <c r="IJ24" s="234"/>
      <c r="IK24" s="234"/>
      <c r="IL24" s="234"/>
      <c r="IM24" s="234"/>
      <c r="IN24" s="234"/>
      <c r="IO24" s="234"/>
      <c r="IP24" s="234"/>
      <c r="IQ24" s="234"/>
      <c r="IR24" s="234"/>
      <c r="IS24" s="234"/>
      <c r="IT24" s="234"/>
      <c r="IU24" s="234"/>
      <c r="IV24" s="234"/>
    </row>
    <row r="25" spans="1:256" s="235" customFormat="1" ht="12.75" customHeight="1">
      <c r="A25" s="282" t="s">
        <v>180</v>
      </c>
      <c r="B25" s="254">
        <v>62.5</v>
      </c>
      <c r="C25" s="255">
        <v>19.399999999999999</v>
      </c>
      <c r="D25" s="256">
        <v>167</v>
      </c>
      <c r="E25" s="256">
        <v>10</v>
      </c>
      <c r="F25" s="257">
        <v>274</v>
      </c>
      <c r="G25" s="257">
        <v>256.10000000000002</v>
      </c>
      <c r="H25" s="258">
        <v>548.9</v>
      </c>
      <c r="I25" s="259">
        <v>700</v>
      </c>
      <c r="J25" s="255">
        <v>62.6</v>
      </c>
      <c r="K25" s="255">
        <v>17.899999999999999</v>
      </c>
      <c r="L25" s="256">
        <v>168</v>
      </c>
      <c r="M25" s="256">
        <v>9</v>
      </c>
      <c r="N25" s="257">
        <v>269.39999999999998</v>
      </c>
      <c r="O25" s="257">
        <v>256.7</v>
      </c>
      <c r="P25" s="258">
        <v>382.8</v>
      </c>
      <c r="Q25" s="259">
        <v>280</v>
      </c>
      <c r="R25" s="255">
        <v>62.4</v>
      </c>
      <c r="S25" s="255">
        <v>18.7</v>
      </c>
      <c r="T25" s="256">
        <v>167</v>
      </c>
      <c r="U25" s="256">
        <v>10</v>
      </c>
      <c r="V25" s="257">
        <v>277.89999999999998</v>
      </c>
      <c r="W25" s="257">
        <v>259.7</v>
      </c>
      <c r="X25" s="258">
        <v>611.6</v>
      </c>
      <c r="Y25" s="259">
        <v>262</v>
      </c>
      <c r="Z25" s="255">
        <v>62.4</v>
      </c>
      <c r="AA25" s="255">
        <v>23.2</v>
      </c>
      <c r="AB25" s="256">
        <v>163</v>
      </c>
      <c r="AC25" s="256">
        <v>14</v>
      </c>
      <c r="AD25" s="257">
        <v>275.5</v>
      </c>
      <c r="AE25" s="257">
        <v>248.8</v>
      </c>
      <c r="AF25" s="261">
        <v>738.8</v>
      </c>
      <c r="AG25" s="259">
        <v>158</v>
      </c>
      <c r="AH25" s="252">
        <v>60</v>
      </c>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c r="II25" s="234"/>
      <c r="IJ25" s="234"/>
      <c r="IK25" s="234"/>
      <c r="IL25" s="234"/>
      <c r="IM25" s="234"/>
      <c r="IN25" s="234"/>
      <c r="IO25" s="234"/>
      <c r="IP25" s="234"/>
      <c r="IQ25" s="234"/>
      <c r="IR25" s="234"/>
      <c r="IS25" s="234"/>
      <c r="IT25" s="234"/>
      <c r="IU25" s="234"/>
      <c r="IV25" s="234"/>
    </row>
    <row r="26" spans="1:256" s="235" customFormat="1" ht="12.75" customHeight="1">
      <c r="A26" s="282" t="s">
        <v>181</v>
      </c>
      <c r="B26" s="254">
        <v>67.099999999999994</v>
      </c>
      <c r="C26" s="255">
        <v>15.8</v>
      </c>
      <c r="D26" s="256">
        <v>165</v>
      </c>
      <c r="E26" s="256">
        <v>9</v>
      </c>
      <c r="F26" s="257">
        <v>209.5</v>
      </c>
      <c r="G26" s="257">
        <v>196.2</v>
      </c>
      <c r="H26" s="258">
        <v>278.3</v>
      </c>
      <c r="I26" s="259">
        <v>384</v>
      </c>
      <c r="J26" s="255">
        <v>67.3</v>
      </c>
      <c r="K26" s="255">
        <v>13.4</v>
      </c>
      <c r="L26" s="256">
        <v>162</v>
      </c>
      <c r="M26" s="256">
        <v>11</v>
      </c>
      <c r="N26" s="257">
        <v>212.4</v>
      </c>
      <c r="O26" s="257">
        <v>195.9</v>
      </c>
      <c r="P26" s="258">
        <v>357.6</v>
      </c>
      <c r="Q26" s="259">
        <v>190</v>
      </c>
      <c r="R26" s="255">
        <v>66.8</v>
      </c>
      <c r="S26" s="255">
        <v>19</v>
      </c>
      <c r="T26" s="256">
        <v>169</v>
      </c>
      <c r="U26" s="256">
        <v>7</v>
      </c>
      <c r="V26" s="257">
        <v>206.2</v>
      </c>
      <c r="W26" s="257">
        <v>197.7</v>
      </c>
      <c r="X26" s="258">
        <v>220.1</v>
      </c>
      <c r="Y26" s="259">
        <v>155</v>
      </c>
      <c r="Z26" s="255">
        <v>67.3</v>
      </c>
      <c r="AA26" s="255">
        <v>14.6</v>
      </c>
      <c r="AB26" s="256">
        <v>164</v>
      </c>
      <c r="AC26" s="256">
        <v>10</v>
      </c>
      <c r="AD26" s="257">
        <v>208.2</v>
      </c>
      <c r="AE26" s="257">
        <v>191.7</v>
      </c>
      <c r="AF26" s="261">
        <v>124.2</v>
      </c>
      <c r="AG26" s="259">
        <v>39</v>
      </c>
      <c r="AH26" s="252">
        <v>65</v>
      </c>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234"/>
      <c r="EN26" s="234"/>
      <c r="EO26" s="234"/>
      <c r="EP26" s="234"/>
      <c r="EQ26" s="234"/>
      <c r="ER26" s="234"/>
      <c r="ES26" s="234"/>
      <c r="ET26" s="234"/>
      <c r="EU26" s="234"/>
      <c r="EV26" s="234"/>
      <c r="EW26" s="234"/>
      <c r="EX26" s="234"/>
      <c r="EY26" s="234"/>
      <c r="EZ26" s="234"/>
      <c r="FA26" s="234"/>
      <c r="FB26" s="234"/>
      <c r="FC26" s="234"/>
      <c r="FD26" s="234"/>
      <c r="FE26" s="234"/>
      <c r="FF26" s="234"/>
      <c r="FG26" s="234"/>
      <c r="FH26" s="234"/>
      <c r="FI26" s="234"/>
      <c r="FJ26" s="234"/>
      <c r="FK26" s="234"/>
      <c r="FL26" s="234"/>
      <c r="FM26" s="234"/>
      <c r="FN26" s="234"/>
      <c r="FO26" s="234"/>
      <c r="FP26" s="234"/>
      <c r="FQ26" s="234"/>
      <c r="FR26" s="234"/>
      <c r="FS26" s="234"/>
      <c r="FT26" s="234"/>
      <c r="FU26" s="234"/>
      <c r="FV26" s="234"/>
      <c r="FW26" s="234"/>
      <c r="FX26" s="234"/>
      <c r="FY26" s="234"/>
      <c r="FZ26" s="234"/>
      <c r="GA26" s="234"/>
      <c r="GB26" s="234"/>
      <c r="GC26" s="234"/>
      <c r="GD26" s="234"/>
      <c r="GE26" s="234"/>
      <c r="GF26" s="234"/>
      <c r="GG26" s="234"/>
      <c r="GH26" s="234"/>
      <c r="GI26" s="234"/>
      <c r="GJ26" s="234"/>
      <c r="GK26" s="234"/>
      <c r="GL26" s="234"/>
      <c r="GM26" s="234"/>
      <c r="GN26" s="234"/>
      <c r="GO26" s="234"/>
      <c r="GP26" s="234"/>
      <c r="GQ26" s="234"/>
      <c r="GR26" s="234"/>
      <c r="GS26" s="234"/>
      <c r="GT26" s="234"/>
      <c r="GU26" s="234"/>
      <c r="GV26" s="234"/>
      <c r="GW26" s="234"/>
      <c r="GX26" s="234"/>
      <c r="GY26" s="234"/>
      <c r="GZ26" s="234"/>
      <c r="HA26" s="234"/>
      <c r="HB26" s="234"/>
      <c r="HC26" s="234"/>
      <c r="HD26" s="234"/>
      <c r="HE26" s="234"/>
      <c r="HF26" s="234"/>
      <c r="HG26" s="234"/>
      <c r="HH26" s="234"/>
      <c r="HI26" s="234"/>
      <c r="HJ26" s="234"/>
      <c r="HK26" s="234"/>
      <c r="HL26" s="234"/>
      <c r="HM26" s="234"/>
      <c r="HN26" s="234"/>
      <c r="HO26" s="234"/>
      <c r="HP26" s="234"/>
      <c r="HQ26" s="234"/>
      <c r="HR26" s="234"/>
      <c r="HS26" s="234"/>
      <c r="HT26" s="234"/>
      <c r="HU26" s="234"/>
      <c r="HV26" s="234"/>
      <c r="HW26" s="234"/>
      <c r="HX26" s="234"/>
      <c r="HY26" s="234"/>
      <c r="HZ26" s="234"/>
      <c r="IA26" s="234"/>
      <c r="IB26" s="234"/>
      <c r="IC26" s="234"/>
      <c r="ID26" s="234"/>
      <c r="IE26" s="234"/>
      <c r="IF26" s="234"/>
      <c r="IG26" s="234"/>
      <c r="IH26" s="234"/>
      <c r="II26" s="234"/>
      <c r="IJ26" s="234"/>
      <c r="IK26" s="234"/>
      <c r="IL26" s="234"/>
      <c r="IM26" s="234"/>
      <c r="IN26" s="234"/>
      <c r="IO26" s="234"/>
      <c r="IP26" s="234"/>
      <c r="IQ26" s="234"/>
      <c r="IR26" s="234"/>
      <c r="IS26" s="234"/>
      <c r="IT26" s="234"/>
      <c r="IU26" s="234"/>
      <c r="IV26" s="234"/>
    </row>
    <row r="27" spans="1:256" s="235" customFormat="1" ht="12.75" customHeight="1">
      <c r="A27" s="282" t="s">
        <v>182</v>
      </c>
      <c r="B27" s="254">
        <v>72.599999999999994</v>
      </c>
      <c r="C27" s="255">
        <v>20.399999999999999</v>
      </c>
      <c r="D27" s="256">
        <v>162</v>
      </c>
      <c r="E27" s="256">
        <v>6</v>
      </c>
      <c r="F27" s="257">
        <v>191.9</v>
      </c>
      <c r="G27" s="257">
        <v>182.9</v>
      </c>
      <c r="H27" s="258">
        <v>146.69999999999999</v>
      </c>
      <c r="I27" s="259">
        <v>92</v>
      </c>
      <c r="J27" s="255">
        <v>73</v>
      </c>
      <c r="K27" s="255">
        <v>24.4</v>
      </c>
      <c r="L27" s="256">
        <v>157</v>
      </c>
      <c r="M27" s="283">
        <v>7</v>
      </c>
      <c r="N27" s="255">
        <v>196.4</v>
      </c>
      <c r="O27" s="255">
        <v>185.4</v>
      </c>
      <c r="P27" s="255">
        <v>179.8</v>
      </c>
      <c r="Q27" s="283">
        <v>48</v>
      </c>
      <c r="R27" s="255">
        <v>72.2</v>
      </c>
      <c r="S27" s="255">
        <v>16.100000000000001</v>
      </c>
      <c r="T27" s="256">
        <v>168</v>
      </c>
      <c r="U27" s="256">
        <v>6</v>
      </c>
      <c r="V27" s="257">
        <v>189.6</v>
      </c>
      <c r="W27" s="257">
        <v>182.7</v>
      </c>
      <c r="X27" s="258">
        <v>113</v>
      </c>
      <c r="Y27" s="259">
        <v>39</v>
      </c>
      <c r="Z27" s="255">
        <v>71.900000000000006</v>
      </c>
      <c r="AA27" s="255">
        <v>16.399999999999999</v>
      </c>
      <c r="AB27" s="256">
        <v>161</v>
      </c>
      <c r="AC27" s="256">
        <v>0</v>
      </c>
      <c r="AD27" s="257">
        <v>168.6</v>
      </c>
      <c r="AE27" s="257">
        <v>162.69999999999999</v>
      </c>
      <c r="AF27" s="261">
        <v>97</v>
      </c>
      <c r="AG27" s="259">
        <v>5</v>
      </c>
      <c r="AH27" s="252">
        <v>70</v>
      </c>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c r="II27" s="234"/>
      <c r="IJ27" s="234"/>
      <c r="IK27" s="234"/>
      <c r="IL27" s="234"/>
      <c r="IM27" s="234"/>
      <c r="IN27" s="234"/>
      <c r="IO27" s="234"/>
      <c r="IP27" s="234"/>
      <c r="IQ27" s="234"/>
      <c r="IR27" s="234"/>
      <c r="IS27" s="234"/>
      <c r="IT27" s="234"/>
      <c r="IU27" s="234"/>
      <c r="IV27" s="234"/>
    </row>
    <row r="28" spans="1:256" s="235" customFormat="1" ht="7.5" customHeight="1">
      <c r="A28" s="234"/>
      <c r="B28" s="284"/>
      <c r="C28" s="285"/>
      <c r="D28" s="253"/>
      <c r="E28" s="253"/>
      <c r="F28" s="286"/>
      <c r="G28" s="286"/>
      <c r="H28" s="286"/>
      <c r="I28" s="287"/>
      <c r="J28" s="255"/>
      <c r="K28" s="255"/>
      <c r="L28" s="256"/>
      <c r="M28" s="256"/>
      <c r="N28" s="257"/>
      <c r="O28" s="257"/>
      <c r="P28" s="260"/>
      <c r="Q28" s="259"/>
      <c r="R28" s="255"/>
      <c r="S28" s="255"/>
      <c r="T28" s="256"/>
      <c r="U28" s="256"/>
      <c r="V28" s="257"/>
      <c r="W28" s="257"/>
      <c r="X28" s="258"/>
      <c r="Y28" s="259"/>
      <c r="Z28" s="255"/>
      <c r="AA28" s="255"/>
      <c r="AB28" s="256"/>
      <c r="AC28" s="256"/>
      <c r="AD28" s="257"/>
      <c r="AE28" s="257"/>
      <c r="AF28" s="261"/>
      <c r="AG28" s="259"/>
      <c r="AH28" s="252"/>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c r="FF28" s="234"/>
      <c r="FG28" s="234"/>
      <c r="FH28" s="234"/>
      <c r="FI28" s="234"/>
      <c r="FJ28" s="234"/>
      <c r="FK28" s="234"/>
      <c r="FL28" s="234"/>
      <c r="FM28" s="234"/>
      <c r="FN28" s="234"/>
      <c r="FO28" s="234"/>
      <c r="FP28" s="234"/>
      <c r="FQ28" s="234"/>
      <c r="FR28" s="234"/>
      <c r="FS28" s="234"/>
      <c r="FT28" s="234"/>
      <c r="FU28" s="234"/>
      <c r="FV28" s="234"/>
      <c r="FW28" s="234"/>
      <c r="FX28" s="234"/>
      <c r="FY28" s="234"/>
      <c r="FZ28" s="234"/>
      <c r="GA28" s="234"/>
      <c r="GB28" s="234"/>
      <c r="GC28" s="234"/>
      <c r="GD28" s="234"/>
      <c r="GE28" s="234"/>
      <c r="GF28" s="234"/>
      <c r="GG28" s="234"/>
      <c r="GH28" s="234"/>
      <c r="GI28" s="234"/>
      <c r="GJ28" s="234"/>
      <c r="GK28" s="234"/>
      <c r="GL28" s="234"/>
      <c r="GM28" s="234"/>
      <c r="GN28" s="234"/>
      <c r="GO28" s="234"/>
      <c r="GP28" s="234"/>
      <c r="GQ28" s="234"/>
      <c r="GR28" s="234"/>
      <c r="GS28" s="234"/>
      <c r="GT28" s="234"/>
      <c r="GU28" s="234"/>
      <c r="GV28" s="234"/>
      <c r="GW28" s="234"/>
      <c r="GX28" s="234"/>
      <c r="GY28" s="234"/>
      <c r="GZ28" s="234"/>
      <c r="HA28" s="234"/>
      <c r="HB28" s="234"/>
      <c r="HC28" s="234"/>
      <c r="HD28" s="234"/>
      <c r="HE28" s="234"/>
      <c r="HF28" s="234"/>
      <c r="HG28" s="234"/>
      <c r="HH28" s="234"/>
      <c r="HI28" s="234"/>
      <c r="HJ28" s="234"/>
      <c r="HK28" s="234"/>
      <c r="HL28" s="234"/>
      <c r="HM28" s="234"/>
      <c r="HN28" s="234"/>
      <c r="HO28" s="234"/>
      <c r="HP28" s="234"/>
      <c r="HQ28" s="234"/>
      <c r="HR28" s="234"/>
      <c r="HS28" s="234"/>
      <c r="HT28" s="234"/>
      <c r="HU28" s="234"/>
      <c r="HV28" s="234"/>
      <c r="HW28" s="234"/>
      <c r="HX28" s="234"/>
      <c r="HY28" s="234"/>
      <c r="HZ28" s="234"/>
      <c r="IA28" s="234"/>
      <c r="IB28" s="234"/>
      <c r="IC28" s="234"/>
      <c r="ID28" s="234"/>
      <c r="IE28" s="234"/>
      <c r="IF28" s="234"/>
      <c r="IG28" s="234"/>
      <c r="IH28" s="234"/>
      <c r="II28" s="234"/>
      <c r="IJ28" s="234"/>
      <c r="IK28" s="234"/>
      <c r="IL28" s="234"/>
      <c r="IM28" s="234"/>
      <c r="IN28" s="234"/>
      <c r="IO28" s="234"/>
      <c r="IP28" s="234"/>
      <c r="IQ28" s="234"/>
      <c r="IR28" s="234"/>
      <c r="IS28" s="234"/>
      <c r="IT28" s="234"/>
      <c r="IU28" s="234"/>
      <c r="IV28" s="234"/>
    </row>
    <row r="29" spans="1:256" s="271" customFormat="1" ht="12.75" customHeight="1">
      <c r="A29" s="274" t="s">
        <v>168</v>
      </c>
      <c r="B29" s="275">
        <v>43.3</v>
      </c>
      <c r="C29" s="276">
        <v>10</v>
      </c>
      <c r="D29" s="277">
        <v>165</v>
      </c>
      <c r="E29" s="277">
        <v>6</v>
      </c>
      <c r="F29" s="278">
        <v>227.2</v>
      </c>
      <c r="G29" s="278">
        <v>216</v>
      </c>
      <c r="H29" s="279">
        <v>482.7</v>
      </c>
      <c r="I29" s="280">
        <v>6847</v>
      </c>
      <c r="J29" s="276">
        <v>43.8</v>
      </c>
      <c r="K29" s="276">
        <v>9</v>
      </c>
      <c r="L29" s="277">
        <v>167</v>
      </c>
      <c r="M29" s="277">
        <v>3</v>
      </c>
      <c r="N29" s="278">
        <v>210.2</v>
      </c>
      <c r="O29" s="278">
        <v>205.5</v>
      </c>
      <c r="P29" s="288">
        <v>464.5</v>
      </c>
      <c r="Q29" s="280">
        <v>2731</v>
      </c>
      <c r="R29" s="276">
        <v>42.9</v>
      </c>
      <c r="S29" s="276">
        <v>10.8</v>
      </c>
      <c r="T29" s="277">
        <v>165</v>
      </c>
      <c r="U29" s="277">
        <v>7</v>
      </c>
      <c r="V29" s="278">
        <v>242.4</v>
      </c>
      <c r="W29" s="278">
        <v>227.5</v>
      </c>
      <c r="X29" s="279">
        <v>508.9</v>
      </c>
      <c r="Y29" s="280">
        <v>2981</v>
      </c>
      <c r="Z29" s="276">
        <v>43.4</v>
      </c>
      <c r="AA29" s="276">
        <v>10.6</v>
      </c>
      <c r="AB29" s="277">
        <v>160</v>
      </c>
      <c r="AC29" s="277">
        <v>9</v>
      </c>
      <c r="AD29" s="278">
        <v>228.1</v>
      </c>
      <c r="AE29" s="278">
        <v>210.7</v>
      </c>
      <c r="AF29" s="281">
        <v>457.4</v>
      </c>
      <c r="AG29" s="280">
        <v>1134</v>
      </c>
      <c r="AH29" s="273" t="s">
        <v>63</v>
      </c>
      <c r="AI29" s="266"/>
      <c r="AJ29" s="266"/>
      <c r="AK29" s="266"/>
      <c r="AL29" s="266"/>
      <c r="AM29" s="266"/>
      <c r="AN29" s="266"/>
      <c r="AO29" s="266"/>
      <c r="AP29" s="266"/>
      <c r="AQ29" s="266"/>
      <c r="AR29" s="266"/>
      <c r="AS29" s="266"/>
      <c r="AT29" s="266"/>
      <c r="AU29" s="266"/>
      <c r="AV29" s="266"/>
      <c r="AW29" s="266"/>
      <c r="AX29" s="266"/>
      <c r="AY29" s="266"/>
      <c r="AZ29" s="266"/>
      <c r="BA29" s="266"/>
      <c r="BB29" s="266"/>
      <c r="BC29" s="266"/>
      <c r="BD29" s="266"/>
      <c r="BE29" s="266"/>
      <c r="BF29" s="266"/>
      <c r="BG29" s="266"/>
      <c r="BH29" s="266"/>
      <c r="BI29" s="266"/>
      <c r="BJ29" s="266"/>
      <c r="BK29" s="266"/>
      <c r="BL29" s="266"/>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c r="IV29" s="266"/>
    </row>
    <row r="30" spans="1:256" s="235" customFormat="1" ht="12.75" customHeight="1">
      <c r="A30" s="282" t="s">
        <v>171</v>
      </c>
      <c r="B30" s="254">
        <v>18.899999999999999</v>
      </c>
      <c r="C30" s="255">
        <v>0.8</v>
      </c>
      <c r="D30" s="256">
        <v>170</v>
      </c>
      <c r="E30" s="256">
        <v>6</v>
      </c>
      <c r="F30" s="257">
        <v>168.2</v>
      </c>
      <c r="G30" s="257">
        <v>160.19999999999999</v>
      </c>
      <c r="H30" s="258">
        <v>95.5</v>
      </c>
      <c r="I30" s="259">
        <v>117</v>
      </c>
      <c r="J30" s="255">
        <v>19</v>
      </c>
      <c r="K30" s="255">
        <v>0.8</v>
      </c>
      <c r="L30" s="256">
        <v>172</v>
      </c>
      <c r="M30" s="256">
        <v>3</v>
      </c>
      <c r="N30" s="257">
        <v>155.5</v>
      </c>
      <c r="O30" s="257">
        <v>151.5</v>
      </c>
      <c r="P30" s="260">
        <v>80.3</v>
      </c>
      <c r="Q30" s="259">
        <v>44</v>
      </c>
      <c r="R30" s="255">
        <v>18.7</v>
      </c>
      <c r="S30" s="255">
        <v>0.8</v>
      </c>
      <c r="T30" s="256">
        <v>170</v>
      </c>
      <c r="U30" s="256">
        <v>10</v>
      </c>
      <c r="V30" s="257">
        <v>176.2</v>
      </c>
      <c r="W30" s="257">
        <v>163.6</v>
      </c>
      <c r="X30" s="258">
        <v>64.8</v>
      </c>
      <c r="Y30" s="259">
        <v>55</v>
      </c>
      <c r="Z30" s="255">
        <v>19.100000000000001</v>
      </c>
      <c r="AA30" s="255">
        <v>0.9</v>
      </c>
      <c r="AB30" s="256">
        <v>163</v>
      </c>
      <c r="AC30" s="256">
        <v>3</v>
      </c>
      <c r="AD30" s="257">
        <v>174.6</v>
      </c>
      <c r="AE30" s="257">
        <v>170.6</v>
      </c>
      <c r="AF30" s="261">
        <v>222.2</v>
      </c>
      <c r="AG30" s="259">
        <v>19</v>
      </c>
      <c r="AH30" s="252">
        <v>19</v>
      </c>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c r="EO30" s="234"/>
      <c r="EP30" s="234"/>
      <c r="EQ30" s="234"/>
      <c r="ER30" s="234"/>
      <c r="ES30" s="234"/>
      <c r="ET30" s="234"/>
      <c r="EU30" s="234"/>
      <c r="EV30" s="234"/>
      <c r="EW30" s="234"/>
      <c r="EX30" s="234"/>
      <c r="EY30" s="234"/>
      <c r="EZ30" s="234"/>
      <c r="FA30" s="234"/>
      <c r="FB30" s="234"/>
      <c r="FC30" s="234"/>
      <c r="FD30" s="234"/>
      <c r="FE30" s="234"/>
      <c r="FF30" s="234"/>
      <c r="FG30" s="234"/>
      <c r="FH30" s="234"/>
      <c r="FI30" s="234"/>
      <c r="FJ30" s="234"/>
      <c r="FK30" s="234"/>
      <c r="FL30" s="234"/>
      <c r="FM30" s="234"/>
      <c r="FN30" s="234"/>
      <c r="FO30" s="234"/>
      <c r="FP30" s="234"/>
      <c r="FQ30" s="234"/>
      <c r="FR30" s="234"/>
      <c r="FS30" s="234"/>
      <c r="FT30" s="234"/>
      <c r="FU30" s="234"/>
      <c r="FV30" s="234"/>
      <c r="FW30" s="234"/>
      <c r="FX30" s="234"/>
      <c r="FY30" s="234"/>
      <c r="FZ30" s="234"/>
      <c r="GA30" s="234"/>
      <c r="GB30" s="234"/>
      <c r="GC30" s="234"/>
      <c r="GD30" s="234"/>
      <c r="GE30" s="234"/>
      <c r="GF30" s="234"/>
      <c r="GG30" s="234"/>
      <c r="GH30" s="234"/>
      <c r="GI30" s="234"/>
      <c r="GJ30" s="234"/>
      <c r="GK30" s="234"/>
      <c r="GL30" s="234"/>
      <c r="GM30" s="234"/>
      <c r="GN30" s="234"/>
      <c r="GO30" s="234"/>
      <c r="GP30" s="234"/>
      <c r="GQ30" s="234"/>
      <c r="GR30" s="234"/>
      <c r="GS30" s="234"/>
      <c r="GT30" s="234"/>
      <c r="GU30" s="234"/>
      <c r="GV30" s="234"/>
      <c r="GW30" s="234"/>
      <c r="GX30" s="234"/>
      <c r="GY30" s="234"/>
      <c r="GZ30" s="234"/>
      <c r="HA30" s="234"/>
      <c r="HB30" s="234"/>
      <c r="HC30" s="234"/>
      <c r="HD30" s="234"/>
      <c r="HE30" s="234"/>
      <c r="HF30" s="234"/>
      <c r="HG30" s="234"/>
      <c r="HH30" s="234"/>
      <c r="HI30" s="234"/>
      <c r="HJ30" s="234"/>
      <c r="HK30" s="234"/>
      <c r="HL30" s="234"/>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c r="II30" s="234"/>
      <c r="IJ30" s="234"/>
      <c r="IK30" s="234"/>
      <c r="IL30" s="234"/>
      <c r="IM30" s="234"/>
      <c r="IN30" s="234"/>
      <c r="IO30" s="234"/>
      <c r="IP30" s="234"/>
      <c r="IQ30" s="234"/>
      <c r="IR30" s="234"/>
      <c r="IS30" s="234"/>
      <c r="IT30" s="234"/>
      <c r="IU30" s="234"/>
      <c r="IV30" s="234"/>
    </row>
    <row r="31" spans="1:256" s="235" customFormat="1" ht="12.75" customHeight="1">
      <c r="A31" s="282" t="s">
        <v>172</v>
      </c>
      <c r="B31" s="254">
        <v>22.3</v>
      </c>
      <c r="C31" s="255">
        <v>2.2000000000000002</v>
      </c>
      <c r="D31" s="256">
        <v>167</v>
      </c>
      <c r="E31" s="256">
        <v>10</v>
      </c>
      <c r="F31" s="257">
        <v>194.4</v>
      </c>
      <c r="G31" s="257">
        <v>179.9</v>
      </c>
      <c r="H31" s="258">
        <v>305.7</v>
      </c>
      <c r="I31" s="259">
        <v>658</v>
      </c>
      <c r="J31" s="255">
        <v>22.2</v>
      </c>
      <c r="K31" s="255">
        <v>2</v>
      </c>
      <c r="L31" s="256">
        <v>170</v>
      </c>
      <c r="M31" s="256">
        <v>3</v>
      </c>
      <c r="N31" s="257">
        <v>195.4</v>
      </c>
      <c r="O31" s="257">
        <v>191.2</v>
      </c>
      <c r="P31" s="260">
        <v>335.3</v>
      </c>
      <c r="Q31" s="259">
        <v>256</v>
      </c>
      <c r="R31" s="255">
        <v>22.1</v>
      </c>
      <c r="S31" s="255">
        <v>2.4</v>
      </c>
      <c r="T31" s="256">
        <v>167</v>
      </c>
      <c r="U31" s="256">
        <v>16</v>
      </c>
      <c r="V31" s="257">
        <v>191.7</v>
      </c>
      <c r="W31" s="257">
        <v>168.9</v>
      </c>
      <c r="X31" s="258">
        <v>269.10000000000002</v>
      </c>
      <c r="Y31" s="259">
        <v>292</v>
      </c>
      <c r="Z31" s="255">
        <v>22.7</v>
      </c>
      <c r="AA31" s="255">
        <v>2.2000000000000002</v>
      </c>
      <c r="AB31" s="256">
        <v>163</v>
      </c>
      <c r="AC31" s="256">
        <v>8</v>
      </c>
      <c r="AD31" s="257">
        <v>199.1</v>
      </c>
      <c r="AE31" s="257">
        <v>182.7</v>
      </c>
      <c r="AF31" s="261">
        <v>334.1</v>
      </c>
      <c r="AG31" s="259">
        <v>111</v>
      </c>
      <c r="AH31" s="252">
        <v>20</v>
      </c>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c r="II31" s="234"/>
      <c r="IJ31" s="234"/>
      <c r="IK31" s="234"/>
      <c r="IL31" s="234"/>
      <c r="IM31" s="234"/>
      <c r="IN31" s="234"/>
      <c r="IO31" s="234"/>
      <c r="IP31" s="234"/>
      <c r="IQ31" s="234"/>
      <c r="IR31" s="234"/>
      <c r="IS31" s="234"/>
      <c r="IT31" s="234"/>
      <c r="IU31" s="234"/>
      <c r="IV31" s="234"/>
    </row>
    <row r="32" spans="1:256" s="235" customFormat="1" ht="12.75" customHeight="1">
      <c r="A32" s="282" t="s">
        <v>173</v>
      </c>
      <c r="B32" s="254">
        <v>27.3</v>
      </c>
      <c r="C32" s="255">
        <v>4.8</v>
      </c>
      <c r="D32" s="256">
        <v>163</v>
      </c>
      <c r="E32" s="256">
        <v>9</v>
      </c>
      <c r="F32" s="257">
        <v>215.8</v>
      </c>
      <c r="G32" s="257">
        <v>197.1</v>
      </c>
      <c r="H32" s="258">
        <v>552.70000000000005</v>
      </c>
      <c r="I32" s="259">
        <v>606</v>
      </c>
      <c r="J32" s="255">
        <v>27.5</v>
      </c>
      <c r="K32" s="255">
        <v>5.3</v>
      </c>
      <c r="L32" s="256">
        <v>162</v>
      </c>
      <c r="M32" s="256">
        <v>4</v>
      </c>
      <c r="N32" s="257">
        <v>198.8</v>
      </c>
      <c r="O32" s="257">
        <v>192.5</v>
      </c>
      <c r="P32" s="260">
        <v>612.4</v>
      </c>
      <c r="Q32" s="259">
        <v>253</v>
      </c>
      <c r="R32" s="255">
        <v>27.2</v>
      </c>
      <c r="S32" s="255">
        <v>4.4000000000000004</v>
      </c>
      <c r="T32" s="256">
        <v>165</v>
      </c>
      <c r="U32" s="256">
        <v>13</v>
      </c>
      <c r="V32" s="257">
        <v>217.2</v>
      </c>
      <c r="W32" s="257">
        <v>192.6</v>
      </c>
      <c r="X32" s="258">
        <v>485.4</v>
      </c>
      <c r="Y32" s="259">
        <v>253</v>
      </c>
      <c r="Z32" s="255">
        <v>27.2</v>
      </c>
      <c r="AA32" s="255">
        <v>4.2</v>
      </c>
      <c r="AB32" s="256">
        <v>158</v>
      </c>
      <c r="AC32" s="256">
        <v>13</v>
      </c>
      <c r="AD32" s="257">
        <v>255.4</v>
      </c>
      <c r="AE32" s="257">
        <v>220.4</v>
      </c>
      <c r="AF32" s="261">
        <v>572.4</v>
      </c>
      <c r="AG32" s="259">
        <v>99</v>
      </c>
      <c r="AH32" s="252">
        <v>25</v>
      </c>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c r="EO32" s="234"/>
      <c r="EP32" s="234"/>
      <c r="EQ32" s="234"/>
      <c r="ER32" s="234"/>
      <c r="ES32" s="234"/>
      <c r="ET32" s="234"/>
      <c r="EU32" s="234"/>
      <c r="EV32" s="234"/>
      <c r="EW32" s="234"/>
      <c r="EX32" s="234"/>
      <c r="EY32" s="234"/>
      <c r="EZ32" s="234"/>
      <c r="FA32" s="234"/>
      <c r="FB32" s="234"/>
      <c r="FC32" s="234"/>
      <c r="FD32" s="234"/>
      <c r="FE32" s="234"/>
      <c r="FF32" s="234"/>
      <c r="FG32" s="234"/>
      <c r="FH32" s="234"/>
      <c r="FI32" s="234"/>
      <c r="FJ32" s="234"/>
      <c r="FK32" s="234"/>
      <c r="FL32" s="234"/>
      <c r="FM32" s="234"/>
      <c r="FN32" s="234"/>
      <c r="FO32" s="234"/>
      <c r="FP32" s="234"/>
      <c r="FQ32" s="234"/>
      <c r="FR32" s="234"/>
      <c r="FS32" s="234"/>
      <c r="FT32" s="234"/>
      <c r="FU32" s="234"/>
      <c r="FV32" s="234"/>
      <c r="FW32" s="234"/>
      <c r="FX32" s="234"/>
      <c r="FY32" s="234"/>
      <c r="FZ32" s="234"/>
      <c r="GA32" s="234"/>
      <c r="GB32" s="234"/>
      <c r="GC32" s="234"/>
      <c r="GD32" s="234"/>
      <c r="GE32" s="234"/>
      <c r="GF32" s="234"/>
      <c r="GG32" s="234"/>
      <c r="GH32" s="234"/>
      <c r="GI32" s="234"/>
      <c r="GJ32" s="234"/>
      <c r="GK32" s="234"/>
      <c r="GL32" s="234"/>
      <c r="GM32" s="234"/>
      <c r="GN32" s="234"/>
      <c r="GO32" s="234"/>
      <c r="GP32" s="234"/>
      <c r="GQ32" s="234"/>
      <c r="GR32" s="234"/>
      <c r="GS32" s="234"/>
      <c r="GT32" s="234"/>
      <c r="GU32" s="234"/>
      <c r="GV32" s="234"/>
      <c r="GW32" s="234"/>
      <c r="GX32" s="234"/>
      <c r="GY32" s="234"/>
      <c r="GZ32" s="234"/>
      <c r="HA32" s="234"/>
      <c r="HB32" s="234"/>
      <c r="HC32" s="234"/>
      <c r="HD32" s="234"/>
      <c r="HE32" s="234"/>
      <c r="HF32" s="234"/>
      <c r="HG32" s="234"/>
      <c r="HH32" s="234"/>
      <c r="HI32" s="234"/>
      <c r="HJ32" s="234"/>
      <c r="HK32" s="234"/>
      <c r="HL32" s="234"/>
      <c r="HM32" s="234"/>
      <c r="HN32" s="234"/>
      <c r="HO32" s="234"/>
      <c r="HP32" s="234"/>
      <c r="HQ32" s="234"/>
      <c r="HR32" s="234"/>
      <c r="HS32" s="234"/>
      <c r="HT32" s="234"/>
      <c r="HU32" s="234"/>
      <c r="HV32" s="234"/>
      <c r="HW32" s="234"/>
      <c r="HX32" s="234"/>
      <c r="HY32" s="234"/>
      <c r="HZ32" s="234"/>
      <c r="IA32" s="234"/>
      <c r="IB32" s="234"/>
      <c r="IC32" s="234"/>
      <c r="ID32" s="234"/>
      <c r="IE32" s="234"/>
      <c r="IF32" s="234"/>
      <c r="IG32" s="234"/>
      <c r="IH32" s="234"/>
      <c r="II32" s="234"/>
      <c r="IJ32" s="234"/>
      <c r="IK32" s="234"/>
      <c r="IL32" s="234"/>
      <c r="IM32" s="234"/>
      <c r="IN32" s="234"/>
      <c r="IO32" s="234"/>
      <c r="IP32" s="234"/>
      <c r="IQ32" s="234"/>
      <c r="IR32" s="234"/>
      <c r="IS32" s="234"/>
      <c r="IT32" s="234"/>
      <c r="IU32" s="234"/>
      <c r="IV32" s="234"/>
    </row>
    <row r="33" spans="1:256" s="235" customFormat="1" ht="12.75" customHeight="1">
      <c r="A33" s="282" t="s">
        <v>174</v>
      </c>
      <c r="B33" s="254">
        <v>32.6</v>
      </c>
      <c r="C33" s="255">
        <v>7.1</v>
      </c>
      <c r="D33" s="256">
        <v>164</v>
      </c>
      <c r="E33" s="256">
        <v>5</v>
      </c>
      <c r="F33" s="257">
        <v>220.6</v>
      </c>
      <c r="G33" s="257">
        <v>209.7</v>
      </c>
      <c r="H33" s="258">
        <v>465.8</v>
      </c>
      <c r="I33" s="259">
        <v>661</v>
      </c>
      <c r="J33" s="255">
        <v>33</v>
      </c>
      <c r="K33" s="255">
        <v>8.1</v>
      </c>
      <c r="L33" s="256">
        <v>167</v>
      </c>
      <c r="M33" s="256">
        <v>3</v>
      </c>
      <c r="N33" s="257">
        <v>218.1</v>
      </c>
      <c r="O33" s="257">
        <v>212.9</v>
      </c>
      <c r="P33" s="260">
        <v>561.5</v>
      </c>
      <c r="Q33" s="259">
        <v>257</v>
      </c>
      <c r="R33" s="255">
        <v>32.299999999999997</v>
      </c>
      <c r="S33" s="255">
        <v>6.6</v>
      </c>
      <c r="T33" s="256">
        <v>163</v>
      </c>
      <c r="U33" s="256">
        <v>5</v>
      </c>
      <c r="V33" s="257">
        <v>223.3</v>
      </c>
      <c r="W33" s="257">
        <v>209.7</v>
      </c>
      <c r="X33" s="258">
        <v>384.9</v>
      </c>
      <c r="Y33" s="259">
        <v>295</v>
      </c>
      <c r="Z33" s="255">
        <v>32.200000000000003</v>
      </c>
      <c r="AA33" s="255">
        <v>6.1</v>
      </c>
      <c r="AB33" s="256">
        <v>158</v>
      </c>
      <c r="AC33" s="256">
        <v>8</v>
      </c>
      <c r="AD33" s="257">
        <v>219</v>
      </c>
      <c r="AE33" s="257">
        <v>201.8</v>
      </c>
      <c r="AF33" s="261">
        <v>458.7</v>
      </c>
      <c r="AG33" s="259">
        <v>109</v>
      </c>
      <c r="AH33" s="252">
        <v>30</v>
      </c>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4"/>
      <c r="CS33" s="234"/>
      <c r="CT33" s="234"/>
      <c r="CU33" s="234"/>
      <c r="CV33" s="234"/>
      <c r="CW33" s="234"/>
      <c r="CX33" s="234"/>
      <c r="CY33" s="234"/>
      <c r="CZ33" s="234"/>
      <c r="DA33" s="234"/>
      <c r="DB33" s="234"/>
      <c r="DC33" s="234"/>
      <c r="DD33" s="234"/>
      <c r="DE33" s="234"/>
      <c r="DF33" s="234"/>
      <c r="DG33" s="234"/>
      <c r="DH33" s="234"/>
      <c r="DI33" s="234"/>
      <c r="DJ33" s="234"/>
      <c r="DK33" s="234"/>
      <c r="DL33" s="234"/>
      <c r="DM33" s="234"/>
      <c r="DN33" s="234"/>
      <c r="DO33" s="234"/>
      <c r="DP33" s="234"/>
      <c r="DQ33" s="234"/>
      <c r="DR33" s="234"/>
      <c r="DS33" s="234"/>
      <c r="DT33" s="234"/>
      <c r="DU33" s="234"/>
      <c r="DV33" s="234"/>
      <c r="DW33" s="234"/>
      <c r="DX33" s="234"/>
      <c r="DY33" s="234"/>
      <c r="DZ33" s="234"/>
      <c r="EA33" s="234"/>
      <c r="EB33" s="234"/>
      <c r="EC33" s="234"/>
      <c r="ED33" s="234"/>
      <c r="EE33" s="234"/>
      <c r="EF33" s="234"/>
      <c r="EG33" s="234"/>
      <c r="EH33" s="234"/>
      <c r="EI33" s="234"/>
      <c r="EJ33" s="234"/>
      <c r="EK33" s="234"/>
      <c r="EL33" s="234"/>
      <c r="EM33" s="234"/>
      <c r="EN33" s="234"/>
      <c r="EO33" s="234"/>
      <c r="EP33" s="234"/>
      <c r="EQ33" s="234"/>
      <c r="ER33" s="234"/>
      <c r="ES33" s="234"/>
      <c r="ET33" s="234"/>
      <c r="EU33" s="234"/>
      <c r="EV33" s="234"/>
      <c r="EW33" s="234"/>
      <c r="EX33" s="234"/>
      <c r="EY33" s="234"/>
      <c r="EZ33" s="234"/>
      <c r="FA33" s="234"/>
      <c r="FB33" s="234"/>
      <c r="FC33" s="234"/>
      <c r="FD33" s="234"/>
      <c r="FE33" s="234"/>
      <c r="FF33" s="234"/>
      <c r="FG33" s="234"/>
      <c r="FH33" s="234"/>
      <c r="FI33" s="234"/>
      <c r="FJ33" s="234"/>
      <c r="FK33" s="234"/>
      <c r="FL33" s="234"/>
      <c r="FM33" s="234"/>
      <c r="FN33" s="234"/>
      <c r="FO33" s="234"/>
      <c r="FP33" s="234"/>
      <c r="FQ33" s="234"/>
      <c r="FR33" s="234"/>
      <c r="FS33" s="234"/>
      <c r="FT33" s="234"/>
      <c r="FU33" s="234"/>
      <c r="FV33" s="234"/>
      <c r="FW33" s="234"/>
      <c r="FX33" s="234"/>
      <c r="FY33" s="234"/>
      <c r="FZ33" s="234"/>
      <c r="GA33" s="234"/>
      <c r="GB33" s="234"/>
      <c r="GC33" s="234"/>
      <c r="GD33" s="234"/>
      <c r="GE33" s="234"/>
      <c r="GF33" s="234"/>
      <c r="GG33" s="234"/>
      <c r="GH33" s="234"/>
      <c r="GI33" s="234"/>
      <c r="GJ33" s="234"/>
      <c r="GK33" s="234"/>
      <c r="GL33" s="234"/>
      <c r="GM33" s="234"/>
      <c r="GN33" s="234"/>
      <c r="GO33" s="234"/>
      <c r="GP33" s="234"/>
      <c r="GQ33" s="234"/>
      <c r="GR33" s="234"/>
      <c r="GS33" s="234"/>
      <c r="GT33" s="234"/>
      <c r="GU33" s="234"/>
      <c r="GV33" s="234"/>
      <c r="GW33" s="234"/>
      <c r="GX33" s="234"/>
      <c r="GY33" s="234"/>
      <c r="GZ33" s="234"/>
      <c r="HA33" s="234"/>
      <c r="HB33" s="234"/>
      <c r="HC33" s="234"/>
      <c r="HD33" s="234"/>
      <c r="HE33" s="234"/>
      <c r="HF33" s="234"/>
      <c r="HG33" s="234"/>
      <c r="HH33" s="234"/>
      <c r="HI33" s="234"/>
      <c r="HJ33" s="234"/>
      <c r="HK33" s="234"/>
      <c r="HL33" s="234"/>
      <c r="HM33" s="234"/>
      <c r="HN33" s="234"/>
      <c r="HO33" s="234"/>
      <c r="HP33" s="234"/>
      <c r="HQ33" s="234"/>
      <c r="HR33" s="234"/>
      <c r="HS33" s="234"/>
      <c r="HT33" s="234"/>
      <c r="HU33" s="234"/>
      <c r="HV33" s="234"/>
      <c r="HW33" s="234"/>
      <c r="HX33" s="234"/>
      <c r="HY33" s="234"/>
      <c r="HZ33" s="234"/>
      <c r="IA33" s="234"/>
      <c r="IB33" s="234"/>
      <c r="IC33" s="234"/>
      <c r="ID33" s="234"/>
      <c r="IE33" s="234"/>
      <c r="IF33" s="234"/>
      <c r="IG33" s="234"/>
      <c r="IH33" s="234"/>
      <c r="II33" s="234"/>
      <c r="IJ33" s="234"/>
      <c r="IK33" s="234"/>
      <c r="IL33" s="234"/>
      <c r="IM33" s="234"/>
      <c r="IN33" s="234"/>
      <c r="IO33" s="234"/>
      <c r="IP33" s="234"/>
      <c r="IQ33" s="234"/>
      <c r="IR33" s="234"/>
      <c r="IS33" s="234"/>
      <c r="IT33" s="234"/>
      <c r="IU33" s="234"/>
      <c r="IV33" s="234"/>
    </row>
    <row r="34" spans="1:256" s="235" customFormat="1" ht="12.75" customHeight="1">
      <c r="A34" s="282" t="s">
        <v>175</v>
      </c>
      <c r="B34" s="254">
        <v>37.5</v>
      </c>
      <c r="C34" s="255">
        <v>8.5</v>
      </c>
      <c r="D34" s="256">
        <v>167</v>
      </c>
      <c r="E34" s="256">
        <v>7</v>
      </c>
      <c r="F34" s="257">
        <v>246.8</v>
      </c>
      <c r="G34" s="257">
        <v>231.1</v>
      </c>
      <c r="H34" s="258">
        <v>535.6</v>
      </c>
      <c r="I34" s="259">
        <v>783</v>
      </c>
      <c r="J34" s="255">
        <v>37.5</v>
      </c>
      <c r="K34" s="255">
        <v>8.1</v>
      </c>
      <c r="L34" s="256">
        <v>167</v>
      </c>
      <c r="M34" s="256">
        <v>5</v>
      </c>
      <c r="N34" s="257">
        <v>200.6</v>
      </c>
      <c r="O34" s="257">
        <v>193.5</v>
      </c>
      <c r="P34" s="260">
        <v>485</v>
      </c>
      <c r="Q34" s="259">
        <v>280</v>
      </c>
      <c r="R34" s="255">
        <v>37.4</v>
      </c>
      <c r="S34" s="255">
        <v>8.8000000000000007</v>
      </c>
      <c r="T34" s="256">
        <v>168</v>
      </c>
      <c r="U34" s="256">
        <v>6</v>
      </c>
      <c r="V34" s="257">
        <v>284.60000000000002</v>
      </c>
      <c r="W34" s="257">
        <v>266.2</v>
      </c>
      <c r="X34" s="258">
        <v>602.6</v>
      </c>
      <c r="Y34" s="259">
        <v>378</v>
      </c>
      <c r="Z34" s="255">
        <v>37.5</v>
      </c>
      <c r="AA34" s="255">
        <v>8.6</v>
      </c>
      <c r="AB34" s="256">
        <v>162</v>
      </c>
      <c r="AC34" s="256">
        <v>14</v>
      </c>
      <c r="AD34" s="257">
        <v>236</v>
      </c>
      <c r="AE34" s="257">
        <v>209.5</v>
      </c>
      <c r="AF34" s="261">
        <v>447.2</v>
      </c>
      <c r="AG34" s="259">
        <v>126</v>
      </c>
      <c r="AH34" s="252">
        <v>35</v>
      </c>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B34" s="234"/>
      <c r="DC34" s="234"/>
      <c r="DD34" s="234"/>
      <c r="DE34" s="234"/>
      <c r="DF34" s="234"/>
      <c r="DG34" s="234"/>
      <c r="DH34" s="234"/>
      <c r="DI34" s="234"/>
      <c r="DJ34" s="234"/>
      <c r="DK34" s="234"/>
      <c r="DL34" s="234"/>
      <c r="DM34" s="234"/>
      <c r="DN34" s="234"/>
      <c r="DO34" s="234"/>
      <c r="DP34" s="234"/>
      <c r="DQ34" s="234"/>
      <c r="DR34" s="234"/>
      <c r="DS34" s="234"/>
      <c r="DT34" s="234"/>
      <c r="DU34" s="234"/>
      <c r="DV34" s="234"/>
      <c r="DW34" s="234"/>
      <c r="DX34" s="234"/>
      <c r="DY34" s="234"/>
      <c r="DZ34" s="234"/>
      <c r="EA34" s="234"/>
      <c r="EB34" s="234"/>
      <c r="EC34" s="234"/>
      <c r="ED34" s="234"/>
      <c r="EE34" s="234"/>
      <c r="EF34" s="234"/>
      <c r="EG34" s="234"/>
      <c r="EH34" s="234"/>
      <c r="EI34" s="234"/>
      <c r="EJ34" s="234"/>
      <c r="EK34" s="234"/>
      <c r="EL34" s="234"/>
      <c r="EM34" s="234"/>
      <c r="EN34" s="234"/>
      <c r="EO34" s="234"/>
      <c r="EP34" s="234"/>
      <c r="EQ34" s="234"/>
      <c r="ER34" s="234"/>
      <c r="ES34" s="234"/>
      <c r="ET34" s="234"/>
      <c r="EU34" s="234"/>
      <c r="EV34" s="234"/>
      <c r="EW34" s="234"/>
      <c r="EX34" s="234"/>
      <c r="EY34" s="234"/>
      <c r="EZ34" s="234"/>
      <c r="FA34" s="234"/>
      <c r="FB34" s="234"/>
      <c r="FC34" s="234"/>
      <c r="FD34" s="234"/>
      <c r="FE34" s="234"/>
      <c r="FF34" s="234"/>
      <c r="FG34" s="234"/>
      <c r="FH34" s="234"/>
      <c r="FI34" s="234"/>
      <c r="FJ34" s="234"/>
      <c r="FK34" s="234"/>
      <c r="FL34" s="234"/>
      <c r="FM34" s="234"/>
      <c r="FN34" s="234"/>
      <c r="FO34" s="234"/>
      <c r="FP34" s="234"/>
      <c r="FQ34" s="234"/>
      <c r="FR34" s="234"/>
      <c r="FS34" s="234"/>
      <c r="FT34" s="234"/>
      <c r="FU34" s="234"/>
      <c r="FV34" s="234"/>
      <c r="FW34" s="234"/>
      <c r="FX34" s="234"/>
      <c r="FY34" s="234"/>
      <c r="FZ34" s="234"/>
      <c r="GA34" s="234"/>
      <c r="GB34" s="234"/>
      <c r="GC34" s="234"/>
      <c r="GD34" s="234"/>
      <c r="GE34" s="234"/>
      <c r="GF34" s="234"/>
      <c r="GG34" s="234"/>
      <c r="GH34" s="234"/>
      <c r="GI34" s="234"/>
      <c r="GJ34" s="234"/>
      <c r="GK34" s="234"/>
      <c r="GL34" s="234"/>
      <c r="GM34" s="234"/>
      <c r="GN34" s="234"/>
      <c r="GO34" s="234"/>
      <c r="GP34" s="234"/>
      <c r="GQ34" s="234"/>
      <c r="GR34" s="234"/>
      <c r="GS34" s="234"/>
      <c r="GT34" s="234"/>
      <c r="GU34" s="234"/>
      <c r="GV34" s="234"/>
      <c r="GW34" s="234"/>
      <c r="GX34" s="234"/>
      <c r="GY34" s="234"/>
      <c r="GZ34" s="234"/>
      <c r="HA34" s="234"/>
      <c r="HB34" s="234"/>
      <c r="HC34" s="234"/>
      <c r="HD34" s="234"/>
      <c r="HE34" s="234"/>
      <c r="HF34" s="234"/>
      <c r="HG34" s="234"/>
      <c r="HH34" s="234"/>
      <c r="HI34" s="234"/>
      <c r="HJ34" s="234"/>
      <c r="HK34" s="234"/>
      <c r="HL34" s="234"/>
      <c r="HM34" s="234"/>
      <c r="HN34" s="234"/>
      <c r="HO34" s="234"/>
      <c r="HP34" s="234"/>
      <c r="HQ34" s="234"/>
      <c r="HR34" s="234"/>
      <c r="HS34" s="234"/>
      <c r="HT34" s="234"/>
      <c r="HU34" s="234"/>
      <c r="HV34" s="234"/>
      <c r="HW34" s="234"/>
      <c r="HX34" s="234"/>
      <c r="HY34" s="234"/>
      <c r="HZ34" s="234"/>
      <c r="IA34" s="234"/>
      <c r="IB34" s="234"/>
      <c r="IC34" s="234"/>
      <c r="ID34" s="234"/>
      <c r="IE34" s="234"/>
      <c r="IF34" s="234"/>
      <c r="IG34" s="234"/>
      <c r="IH34" s="234"/>
      <c r="II34" s="234"/>
      <c r="IJ34" s="234"/>
      <c r="IK34" s="234"/>
      <c r="IL34" s="234"/>
      <c r="IM34" s="234"/>
      <c r="IN34" s="234"/>
      <c r="IO34" s="234"/>
      <c r="IP34" s="234"/>
      <c r="IQ34" s="234"/>
      <c r="IR34" s="234"/>
      <c r="IS34" s="234"/>
      <c r="IT34" s="234"/>
      <c r="IU34" s="234"/>
      <c r="IV34" s="234"/>
    </row>
    <row r="35" spans="1:256" s="235" customFormat="1" ht="12.75" customHeight="1">
      <c r="A35" s="282" t="s">
        <v>176</v>
      </c>
      <c r="B35" s="254">
        <v>42.5</v>
      </c>
      <c r="C35" s="255">
        <v>10.5</v>
      </c>
      <c r="D35" s="256">
        <v>166</v>
      </c>
      <c r="E35" s="256">
        <v>5</v>
      </c>
      <c r="F35" s="257">
        <v>234.8</v>
      </c>
      <c r="G35" s="257">
        <v>226.2</v>
      </c>
      <c r="H35" s="258">
        <v>561.5</v>
      </c>
      <c r="I35" s="259">
        <v>721</v>
      </c>
      <c r="J35" s="255">
        <v>42.4</v>
      </c>
      <c r="K35" s="255">
        <v>10.1</v>
      </c>
      <c r="L35" s="256">
        <v>167</v>
      </c>
      <c r="M35" s="256">
        <v>4</v>
      </c>
      <c r="N35" s="257">
        <v>210.8</v>
      </c>
      <c r="O35" s="257">
        <v>205.1</v>
      </c>
      <c r="P35" s="260">
        <v>464.8</v>
      </c>
      <c r="Q35" s="259">
        <v>263</v>
      </c>
      <c r="R35" s="255">
        <v>42.6</v>
      </c>
      <c r="S35" s="255">
        <v>10.8</v>
      </c>
      <c r="T35" s="256">
        <v>167</v>
      </c>
      <c r="U35" s="256">
        <v>5</v>
      </c>
      <c r="V35" s="257">
        <v>255.5</v>
      </c>
      <c r="W35" s="257">
        <v>245.5</v>
      </c>
      <c r="X35" s="258">
        <v>644.70000000000005</v>
      </c>
      <c r="Y35" s="259">
        <v>343</v>
      </c>
      <c r="Z35" s="255">
        <v>42.3</v>
      </c>
      <c r="AA35" s="255">
        <v>10.3</v>
      </c>
      <c r="AB35" s="256">
        <v>160</v>
      </c>
      <c r="AC35" s="256">
        <v>6</v>
      </c>
      <c r="AD35" s="257">
        <v>227.6</v>
      </c>
      <c r="AE35" s="257">
        <v>216.9</v>
      </c>
      <c r="AF35" s="261">
        <v>534.1</v>
      </c>
      <c r="AG35" s="259">
        <v>114</v>
      </c>
      <c r="AH35" s="252">
        <v>40</v>
      </c>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4"/>
      <c r="CT35" s="234"/>
      <c r="CU35" s="234"/>
      <c r="CV35" s="234"/>
      <c r="CW35" s="234"/>
      <c r="CX35" s="234"/>
      <c r="CY35" s="234"/>
      <c r="CZ35" s="234"/>
      <c r="DA35" s="234"/>
      <c r="DB35" s="234"/>
      <c r="DC35" s="234"/>
      <c r="DD35" s="234"/>
      <c r="DE35" s="234"/>
      <c r="DF35" s="234"/>
      <c r="DG35" s="234"/>
      <c r="DH35" s="234"/>
      <c r="DI35" s="234"/>
      <c r="DJ35" s="234"/>
      <c r="DK35" s="234"/>
      <c r="DL35" s="234"/>
      <c r="DM35" s="234"/>
      <c r="DN35" s="234"/>
      <c r="DO35" s="234"/>
      <c r="DP35" s="234"/>
      <c r="DQ35" s="234"/>
      <c r="DR35" s="234"/>
      <c r="DS35" s="234"/>
      <c r="DT35" s="234"/>
      <c r="DU35" s="234"/>
      <c r="DV35" s="234"/>
      <c r="DW35" s="234"/>
      <c r="DX35" s="234"/>
      <c r="DY35" s="234"/>
      <c r="DZ35" s="234"/>
      <c r="EA35" s="234"/>
      <c r="EB35" s="234"/>
      <c r="EC35" s="234"/>
      <c r="ED35" s="234"/>
      <c r="EE35" s="234"/>
      <c r="EF35" s="234"/>
      <c r="EG35" s="234"/>
      <c r="EH35" s="234"/>
      <c r="EI35" s="234"/>
      <c r="EJ35" s="234"/>
      <c r="EK35" s="234"/>
      <c r="EL35" s="234"/>
      <c r="EM35" s="234"/>
      <c r="EN35" s="234"/>
      <c r="EO35" s="234"/>
      <c r="EP35" s="234"/>
      <c r="EQ35" s="234"/>
      <c r="ER35" s="234"/>
      <c r="ES35" s="234"/>
      <c r="ET35" s="234"/>
      <c r="EU35" s="234"/>
      <c r="EV35" s="234"/>
      <c r="EW35" s="234"/>
      <c r="EX35" s="234"/>
      <c r="EY35" s="234"/>
      <c r="EZ35" s="234"/>
      <c r="FA35" s="234"/>
      <c r="FB35" s="234"/>
      <c r="FC35" s="234"/>
      <c r="FD35" s="234"/>
      <c r="FE35" s="234"/>
      <c r="FF35" s="234"/>
      <c r="FG35" s="234"/>
      <c r="FH35" s="234"/>
      <c r="FI35" s="234"/>
      <c r="FJ35" s="234"/>
      <c r="FK35" s="234"/>
      <c r="FL35" s="234"/>
      <c r="FM35" s="234"/>
      <c r="FN35" s="234"/>
      <c r="FO35" s="234"/>
      <c r="FP35" s="234"/>
      <c r="FQ35" s="234"/>
      <c r="FR35" s="234"/>
      <c r="FS35" s="234"/>
      <c r="FT35" s="234"/>
      <c r="FU35" s="234"/>
      <c r="FV35" s="234"/>
      <c r="FW35" s="234"/>
      <c r="FX35" s="234"/>
      <c r="FY35" s="234"/>
      <c r="FZ35" s="234"/>
      <c r="GA35" s="234"/>
      <c r="GB35" s="234"/>
      <c r="GC35" s="234"/>
      <c r="GD35" s="234"/>
      <c r="GE35" s="234"/>
      <c r="GF35" s="234"/>
      <c r="GG35" s="234"/>
      <c r="GH35" s="234"/>
      <c r="GI35" s="234"/>
      <c r="GJ35" s="234"/>
      <c r="GK35" s="234"/>
      <c r="GL35" s="234"/>
      <c r="GM35" s="234"/>
      <c r="GN35" s="234"/>
      <c r="GO35" s="234"/>
      <c r="GP35" s="234"/>
      <c r="GQ35" s="234"/>
      <c r="GR35" s="234"/>
      <c r="GS35" s="234"/>
      <c r="GT35" s="234"/>
      <c r="GU35" s="234"/>
      <c r="GV35" s="234"/>
      <c r="GW35" s="234"/>
      <c r="GX35" s="234"/>
      <c r="GY35" s="234"/>
      <c r="GZ35" s="234"/>
      <c r="HA35" s="234"/>
      <c r="HB35" s="234"/>
      <c r="HC35" s="234"/>
      <c r="HD35" s="234"/>
      <c r="HE35" s="234"/>
      <c r="HF35" s="234"/>
      <c r="HG35" s="234"/>
      <c r="HH35" s="234"/>
      <c r="HI35" s="234"/>
      <c r="HJ35" s="234"/>
      <c r="HK35" s="234"/>
      <c r="HL35" s="234"/>
      <c r="HM35" s="234"/>
      <c r="HN35" s="234"/>
      <c r="HO35" s="234"/>
      <c r="HP35" s="234"/>
      <c r="HQ35" s="234"/>
      <c r="HR35" s="234"/>
      <c r="HS35" s="234"/>
      <c r="HT35" s="234"/>
      <c r="HU35" s="234"/>
      <c r="HV35" s="234"/>
      <c r="HW35" s="234"/>
      <c r="HX35" s="234"/>
      <c r="HY35" s="234"/>
      <c r="HZ35" s="234"/>
      <c r="IA35" s="234"/>
      <c r="IB35" s="234"/>
      <c r="IC35" s="234"/>
      <c r="ID35" s="234"/>
      <c r="IE35" s="234"/>
      <c r="IF35" s="234"/>
      <c r="IG35" s="234"/>
      <c r="IH35" s="234"/>
      <c r="II35" s="234"/>
      <c r="IJ35" s="234"/>
      <c r="IK35" s="234"/>
      <c r="IL35" s="234"/>
      <c r="IM35" s="234"/>
      <c r="IN35" s="234"/>
      <c r="IO35" s="234"/>
      <c r="IP35" s="234"/>
      <c r="IQ35" s="234"/>
      <c r="IR35" s="234"/>
      <c r="IS35" s="234"/>
      <c r="IT35" s="234"/>
      <c r="IU35" s="234"/>
      <c r="IV35" s="234"/>
    </row>
    <row r="36" spans="1:256" s="235" customFormat="1" ht="12.75" customHeight="1">
      <c r="A36" s="282" t="s">
        <v>177</v>
      </c>
      <c r="B36" s="254">
        <v>47.4</v>
      </c>
      <c r="C36" s="255">
        <v>11.9</v>
      </c>
      <c r="D36" s="256">
        <v>165</v>
      </c>
      <c r="E36" s="256">
        <v>4</v>
      </c>
      <c r="F36" s="257">
        <v>241.5</v>
      </c>
      <c r="G36" s="257">
        <v>230.6</v>
      </c>
      <c r="H36" s="258">
        <v>552.79999999999995</v>
      </c>
      <c r="I36" s="259">
        <v>918</v>
      </c>
      <c r="J36" s="255">
        <v>47.5</v>
      </c>
      <c r="K36" s="255">
        <v>9.1</v>
      </c>
      <c r="L36" s="256">
        <v>168</v>
      </c>
      <c r="M36" s="256">
        <v>3</v>
      </c>
      <c r="N36" s="257">
        <v>222.5</v>
      </c>
      <c r="O36" s="257">
        <v>217.6</v>
      </c>
      <c r="P36" s="260">
        <v>472.7</v>
      </c>
      <c r="Q36" s="259">
        <v>357</v>
      </c>
      <c r="R36" s="255">
        <v>47.2</v>
      </c>
      <c r="S36" s="255">
        <v>13.9</v>
      </c>
      <c r="T36" s="256">
        <v>166</v>
      </c>
      <c r="U36" s="256">
        <v>4</v>
      </c>
      <c r="V36" s="257">
        <v>255.9</v>
      </c>
      <c r="W36" s="257">
        <v>241.9</v>
      </c>
      <c r="X36" s="258">
        <v>578.20000000000005</v>
      </c>
      <c r="Y36" s="259">
        <v>381</v>
      </c>
      <c r="Z36" s="255">
        <v>47.4</v>
      </c>
      <c r="AA36" s="255">
        <v>13.1</v>
      </c>
      <c r="AB36" s="256">
        <v>158</v>
      </c>
      <c r="AC36" s="256">
        <v>8</v>
      </c>
      <c r="AD36" s="257">
        <v>249</v>
      </c>
      <c r="AE36" s="257">
        <v>232.5</v>
      </c>
      <c r="AF36" s="261">
        <v>657.1</v>
      </c>
      <c r="AG36" s="259">
        <v>181</v>
      </c>
      <c r="AH36" s="252">
        <v>45</v>
      </c>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34"/>
      <c r="ES36" s="234"/>
      <c r="ET36" s="234"/>
      <c r="EU36" s="234"/>
      <c r="EV36" s="234"/>
      <c r="EW36" s="234"/>
      <c r="EX36" s="234"/>
      <c r="EY36" s="234"/>
      <c r="EZ36" s="234"/>
      <c r="FA36" s="234"/>
      <c r="FB36" s="234"/>
      <c r="FC36" s="234"/>
      <c r="FD36" s="234"/>
      <c r="FE36" s="234"/>
      <c r="FF36" s="234"/>
      <c r="FG36" s="234"/>
      <c r="FH36" s="234"/>
      <c r="FI36" s="234"/>
      <c r="FJ36" s="234"/>
      <c r="FK36" s="234"/>
      <c r="FL36" s="234"/>
      <c r="FM36" s="234"/>
      <c r="FN36" s="234"/>
      <c r="FO36" s="234"/>
      <c r="FP36" s="234"/>
      <c r="FQ36" s="234"/>
      <c r="FR36" s="234"/>
      <c r="FS36" s="234"/>
      <c r="FT36" s="234"/>
      <c r="FU36" s="234"/>
      <c r="FV36" s="234"/>
      <c r="FW36" s="234"/>
      <c r="FX36" s="234"/>
      <c r="FY36" s="234"/>
      <c r="FZ36" s="234"/>
      <c r="GA36" s="234"/>
      <c r="GB36" s="234"/>
      <c r="GC36" s="234"/>
      <c r="GD36" s="234"/>
      <c r="GE36" s="234"/>
      <c r="GF36" s="234"/>
      <c r="GG36" s="234"/>
      <c r="GH36" s="234"/>
      <c r="GI36" s="234"/>
      <c r="GJ36" s="234"/>
      <c r="GK36" s="234"/>
      <c r="GL36" s="234"/>
      <c r="GM36" s="234"/>
      <c r="GN36" s="234"/>
      <c r="GO36" s="234"/>
      <c r="GP36" s="234"/>
      <c r="GQ36" s="234"/>
      <c r="GR36" s="234"/>
      <c r="GS36" s="234"/>
      <c r="GT36" s="234"/>
      <c r="GU36" s="234"/>
      <c r="GV36" s="234"/>
      <c r="GW36" s="234"/>
      <c r="GX36" s="234"/>
      <c r="GY36" s="234"/>
      <c r="GZ36" s="234"/>
      <c r="HA36" s="234"/>
      <c r="HB36" s="234"/>
      <c r="HC36" s="234"/>
      <c r="HD36" s="234"/>
      <c r="HE36" s="234"/>
      <c r="HF36" s="234"/>
      <c r="HG36" s="234"/>
      <c r="HH36" s="234"/>
      <c r="HI36" s="234"/>
      <c r="HJ36" s="234"/>
      <c r="HK36" s="234"/>
      <c r="HL36" s="234"/>
      <c r="HM36" s="234"/>
      <c r="HN36" s="234"/>
      <c r="HO36" s="234"/>
      <c r="HP36" s="234"/>
      <c r="HQ36" s="234"/>
      <c r="HR36" s="234"/>
      <c r="HS36" s="234"/>
      <c r="HT36" s="234"/>
      <c r="HU36" s="234"/>
      <c r="HV36" s="234"/>
      <c r="HW36" s="234"/>
      <c r="HX36" s="234"/>
      <c r="HY36" s="234"/>
      <c r="HZ36" s="234"/>
      <c r="IA36" s="234"/>
      <c r="IB36" s="234"/>
      <c r="IC36" s="234"/>
      <c r="ID36" s="234"/>
      <c r="IE36" s="234"/>
      <c r="IF36" s="234"/>
      <c r="IG36" s="234"/>
      <c r="IH36" s="234"/>
      <c r="II36" s="234"/>
      <c r="IJ36" s="234"/>
      <c r="IK36" s="234"/>
      <c r="IL36" s="234"/>
      <c r="IM36" s="234"/>
      <c r="IN36" s="234"/>
      <c r="IO36" s="234"/>
      <c r="IP36" s="234"/>
      <c r="IQ36" s="234"/>
      <c r="IR36" s="234"/>
      <c r="IS36" s="234"/>
      <c r="IT36" s="234"/>
      <c r="IU36" s="234"/>
      <c r="IV36" s="234"/>
    </row>
    <row r="37" spans="1:256" s="235" customFormat="1" ht="12.75" customHeight="1">
      <c r="A37" s="282" t="s">
        <v>178</v>
      </c>
      <c r="B37" s="254">
        <v>52.3</v>
      </c>
      <c r="C37" s="255">
        <v>12.3</v>
      </c>
      <c r="D37" s="256">
        <v>166</v>
      </c>
      <c r="E37" s="256">
        <v>4</v>
      </c>
      <c r="F37" s="257">
        <v>243.5</v>
      </c>
      <c r="G37" s="257">
        <v>234.1</v>
      </c>
      <c r="H37" s="258">
        <v>545.6</v>
      </c>
      <c r="I37" s="259">
        <v>789</v>
      </c>
      <c r="J37" s="255">
        <v>52.3</v>
      </c>
      <c r="K37" s="255">
        <v>9.5</v>
      </c>
      <c r="L37" s="256">
        <v>169</v>
      </c>
      <c r="M37" s="256">
        <v>2</v>
      </c>
      <c r="N37" s="257">
        <v>221.4</v>
      </c>
      <c r="O37" s="257">
        <v>217.9</v>
      </c>
      <c r="P37" s="260">
        <v>480.5</v>
      </c>
      <c r="Q37" s="259">
        <v>371</v>
      </c>
      <c r="R37" s="255">
        <v>52.2</v>
      </c>
      <c r="S37" s="255">
        <v>14.9</v>
      </c>
      <c r="T37" s="256">
        <v>164</v>
      </c>
      <c r="U37" s="256">
        <v>5</v>
      </c>
      <c r="V37" s="257">
        <v>274</v>
      </c>
      <c r="W37" s="257">
        <v>260.10000000000002</v>
      </c>
      <c r="X37" s="258">
        <v>657.6</v>
      </c>
      <c r="Y37" s="259">
        <v>313</v>
      </c>
      <c r="Z37" s="255">
        <v>52.8</v>
      </c>
      <c r="AA37" s="255">
        <v>14.6</v>
      </c>
      <c r="AB37" s="256">
        <v>160</v>
      </c>
      <c r="AC37" s="256">
        <v>9</v>
      </c>
      <c r="AD37" s="257">
        <v>230.3</v>
      </c>
      <c r="AE37" s="257">
        <v>213.9</v>
      </c>
      <c r="AF37" s="261">
        <v>441.2</v>
      </c>
      <c r="AG37" s="259">
        <v>104</v>
      </c>
      <c r="AH37" s="252">
        <v>50</v>
      </c>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4"/>
      <c r="HO37" s="234"/>
      <c r="HP37" s="234"/>
      <c r="HQ37" s="234"/>
      <c r="HR37" s="234"/>
      <c r="HS37" s="234"/>
      <c r="HT37" s="234"/>
      <c r="HU37" s="234"/>
      <c r="HV37" s="234"/>
      <c r="HW37" s="234"/>
      <c r="HX37" s="234"/>
      <c r="HY37" s="234"/>
      <c r="HZ37" s="234"/>
      <c r="IA37" s="234"/>
      <c r="IB37" s="234"/>
      <c r="IC37" s="234"/>
      <c r="ID37" s="234"/>
      <c r="IE37" s="234"/>
      <c r="IF37" s="234"/>
      <c r="IG37" s="234"/>
      <c r="IH37" s="234"/>
      <c r="II37" s="234"/>
      <c r="IJ37" s="234"/>
      <c r="IK37" s="234"/>
      <c r="IL37" s="234"/>
      <c r="IM37" s="234"/>
      <c r="IN37" s="234"/>
      <c r="IO37" s="234"/>
      <c r="IP37" s="234"/>
      <c r="IQ37" s="234"/>
      <c r="IR37" s="234"/>
      <c r="IS37" s="234"/>
      <c r="IT37" s="234"/>
      <c r="IU37" s="234"/>
      <c r="IV37" s="234"/>
    </row>
    <row r="38" spans="1:256" s="235" customFormat="1" ht="12.75" customHeight="1">
      <c r="A38" s="282" t="s">
        <v>179</v>
      </c>
      <c r="B38" s="254">
        <v>57.6</v>
      </c>
      <c r="C38" s="255">
        <v>16.399999999999999</v>
      </c>
      <c r="D38" s="256">
        <v>164</v>
      </c>
      <c r="E38" s="256">
        <v>5</v>
      </c>
      <c r="F38" s="257">
        <v>240.6</v>
      </c>
      <c r="G38" s="257">
        <v>232.1</v>
      </c>
      <c r="H38" s="258">
        <v>582.4</v>
      </c>
      <c r="I38" s="259">
        <v>813</v>
      </c>
      <c r="J38" s="255">
        <v>57.5</v>
      </c>
      <c r="K38" s="255">
        <v>15.1</v>
      </c>
      <c r="L38" s="256">
        <v>165</v>
      </c>
      <c r="M38" s="256">
        <v>3</v>
      </c>
      <c r="N38" s="257">
        <v>233.3</v>
      </c>
      <c r="O38" s="257">
        <v>228.8</v>
      </c>
      <c r="P38" s="260">
        <v>594.6</v>
      </c>
      <c r="Q38" s="259">
        <v>321</v>
      </c>
      <c r="R38" s="255">
        <v>57.8</v>
      </c>
      <c r="S38" s="255">
        <v>17.5</v>
      </c>
      <c r="T38" s="256">
        <v>163</v>
      </c>
      <c r="U38" s="256">
        <v>5</v>
      </c>
      <c r="V38" s="257">
        <v>249.6</v>
      </c>
      <c r="W38" s="257">
        <v>238.1</v>
      </c>
      <c r="X38" s="258">
        <v>614.70000000000005</v>
      </c>
      <c r="Y38" s="259">
        <v>355</v>
      </c>
      <c r="Z38" s="255">
        <v>57.3</v>
      </c>
      <c r="AA38" s="255">
        <v>16.8</v>
      </c>
      <c r="AB38" s="256">
        <v>160</v>
      </c>
      <c r="AC38" s="256">
        <v>7</v>
      </c>
      <c r="AD38" s="257">
        <v>234.2</v>
      </c>
      <c r="AE38" s="257">
        <v>224.1</v>
      </c>
      <c r="AF38" s="261">
        <v>470.2</v>
      </c>
      <c r="AG38" s="259">
        <v>137</v>
      </c>
      <c r="AH38" s="252">
        <v>55</v>
      </c>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c r="EO38" s="234"/>
      <c r="EP38" s="234"/>
      <c r="EQ38" s="234"/>
      <c r="ER38" s="234"/>
      <c r="ES38" s="234"/>
      <c r="ET38" s="234"/>
      <c r="EU38" s="234"/>
      <c r="EV38" s="234"/>
      <c r="EW38" s="234"/>
      <c r="EX38" s="234"/>
      <c r="EY38" s="234"/>
      <c r="EZ38" s="234"/>
      <c r="FA38" s="234"/>
      <c r="FB38" s="234"/>
      <c r="FC38" s="234"/>
      <c r="FD38" s="234"/>
      <c r="FE38" s="234"/>
      <c r="FF38" s="234"/>
      <c r="FG38" s="234"/>
      <c r="FH38" s="234"/>
      <c r="FI38" s="234"/>
      <c r="FJ38" s="234"/>
      <c r="FK38" s="234"/>
      <c r="FL38" s="234"/>
      <c r="FM38" s="234"/>
      <c r="FN38" s="234"/>
      <c r="FO38" s="234"/>
      <c r="FP38" s="234"/>
      <c r="FQ38" s="234"/>
      <c r="FR38" s="234"/>
      <c r="FS38" s="234"/>
      <c r="FT38" s="234"/>
      <c r="FU38" s="234"/>
      <c r="FV38" s="234"/>
      <c r="FW38" s="234"/>
      <c r="FX38" s="234"/>
      <c r="FY38" s="234"/>
      <c r="FZ38" s="234"/>
      <c r="GA38" s="234"/>
      <c r="GB38" s="234"/>
      <c r="GC38" s="234"/>
      <c r="GD38" s="234"/>
      <c r="GE38" s="234"/>
      <c r="GF38" s="234"/>
      <c r="GG38" s="234"/>
      <c r="GH38" s="234"/>
      <c r="GI38" s="234"/>
      <c r="GJ38" s="234"/>
      <c r="GK38" s="234"/>
      <c r="GL38" s="234"/>
      <c r="GM38" s="234"/>
      <c r="GN38" s="234"/>
      <c r="GO38" s="234"/>
      <c r="GP38" s="234"/>
      <c r="GQ38" s="234"/>
      <c r="GR38" s="234"/>
      <c r="GS38" s="234"/>
      <c r="GT38" s="234"/>
      <c r="GU38" s="234"/>
      <c r="GV38" s="234"/>
      <c r="GW38" s="234"/>
      <c r="GX38" s="234"/>
      <c r="GY38" s="234"/>
      <c r="GZ38" s="234"/>
      <c r="HA38" s="234"/>
      <c r="HB38" s="234"/>
      <c r="HC38" s="234"/>
      <c r="HD38" s="234"/>
      <c r="HE38" s="234"/>
      <c r="HF38" s="234"/>
      <c r="HG38" s="234"/>
      <c r="HH38" s="234"/>
      <c r="HI38" s="234"/>
      <c r="HJ38" s="234"/>
      <c r="HK38" s="234"/>
      <c r="HL38" s="234"/>
      <c r="HM38" s="234"/>
      <c r="HN38" s="234"/>
      <c r="HO38" s="234"/>
      <c r="HP38" s="234"/>
      <c r="HQ38" s="234"/>
      <c r="HR38" s="234"/>
      <c r="HS38" s="234"/>
      <c r="HT38" s="234"/>
      <c r="HU38" s="234"/>
      <c r="HV38" s="234"/>
      <c r="HW38" s="234"/>
      <c r="HX38" s="234"/>
      <c r="HY38" s="234"/>
      <c r="HZ38" s="234"/>
      <c r="IA38" s="234"/>
      <c r="IB38" s="234"/>
      <c r="IC38" s="234"/>
      <c r="ID38" s="234"/>
      <c r="IE38" s="234"/>
      <c r="IF38" s="234"/>
      <c r="IG38" s="234"/>
      <c r="IH38" s="234"/>
      <c r="II38" s="234"/>
      <c r="IJ38" s="234"/>
      <c r="IK38" s="234"/>
      <c r="IL38" s="234"/>
      <c r="IM38" s="234"/>
      <c r="IN38" s="234"/>
      <c r="IO38" s="234"/>
      <c r="IP38" s="234"/>
      <c r="IQ38" s="234"/>
      <c r="IR38" s="234"/>
      <c r="IS38" s="234"/>
      <c r="IT38" s="234"/>
      <c r="IU38" s="234"/>
      <c r="IV38" s="234"/>
    </row>
    <row r="39" spans="1:256" s="235" customFormat="1" ht="12.75" customHeight="1">
      <c r="A39" s="282" t="s">
        <v>180</v>
      </c>
      <c r="B39" s="254">
        <v>62.5</v>
      </c>
      <c r="C39" s="255">
        <v>15.8</v>
      </c>
      <c r="D39" s="256">
        <v>164</v>
      </c>
      <c r="E39" s="256">
        <v>4</v>
      </c>
      <c r="F39" s="257">
        <v>215.8</v>
      </c>
      <c r="G39" s="257">
        <v>207.9</v>
      </c>
      <c r="H39" s="258">
        <v>339.7</v>
      </c>
      <c r="I39" s="259">
        <v>512</v>
      </c>
      <c r="J39" s="255">
        <v>62.8</v>
      </c>
      <c r="K39" s="255">
        <v>14.1</v>
      </c>
      <c r="L39" s="256">
        <v>165</v>
      </c>
      <c r="M39" s="256">
        <v>2</v>
      </c>
      <c r="N39" s="257">
        <v>201.7</v>
      </c>
      <c r="O39" s="257">
        <v>198.3</v>
      </c>
      <c r="P39" s="260">
        <v>297</v>
      </c>
      <c r="Q39" s="259">
        <v>224</v>
      </c>
      <c r="R39" s="255">
        <v>62.1</v>
      </c>
      <c r="S39" s="255">
        <v>18</v>
      </c>
      <c r="T39" s="256">
        <v>164</v>
      </c>
      <c r="U39" s="256">
        <v>4</v>
      </c>
      <c r="V39" s="257">
        <v>233.7</v>
      </c>
      <c r="W39" s="257">
        <v>222.5</v>
      </c>
      <c r="X39" s="258">
        <v>414.4</v>
      </c>
      <c r="Y39" s="259">
        <v>219</v>
      </c>
      <c r="Z39" s="255">
        <v>62.5</v>
      </c>
      <c r="AA39" s="255">
        <v>14.5</v>
      </c>
      <c r="AB39" s="256">
        <v>162</v>
      </c>
      <c r="AC39" s="256">
        <v>10</v>
      </c>
      <c r="AD39" s="257">
        <v>205</v>
      </c>
      <c r="AE39" s="257">
        <v>192.8</v>
      </c>
      <c r="AF39" s="261">
        <v>242</v>
      </c>
      <c r="AG39" s="259">
        <v>70</v>
      </c>
      <c r="AH39" s="252">
        <v>60</v>
      </c>
      <c r="AI39" s="234"/>
      <c r="AJ39" s="234"/>
      <c r="AK39" s="234"/>
      <c r="AL39" s="234"/>
      <c r="AM39" s="234"/>
      <c r="AN39" s="234"/>
      <c r="AO39" s="234"/>
      <c r="AP39" s="234"/>
      <c r="AQ39" s="234"/>
      <c r="AR39" s="234"/>
      <c r="AS39" s="234"/>
      <c r="AT39" s="234"/>
      <c r="AU39" s="234"/>
      <c r="AV39" s="234"/>
      <c r="AW39" s="234"/>
      <c r="AX39" s="234"/>
      <c r="AY39" s="234"/>
      <c r="AZ39" s="234"/>
      <c r="BA39" s="234"/>
      <c r="BB39" s="234"/>
      <c r="BC39" s="234"/>
      <c r="BD39" s="234"/>
      <c r="BE39" s="234"/>
      <c r="BF39" s="234"/>
      <c r="BG39" s="234"/>
      <c r="BH39" s="234"/>
      <c r="BI39" s="234"/>
      <c r="BJ39" s="234"/>
      <c r="BK39" s="234"/>
      <c r="BL39" s="234"/>
      <c r="BM39" s="234"/>
      <c r="BN39" s="234"/>
      <c r="BO39" s="234"/>
      <c r="BP39" s="234"/>
      <c r="BQ39" s="234"/>
      <c r="BR39" s="234"/>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4"/>
      <c r="CT39" s="234"/>
      <c r="CU39" s="234"/>
      <c r="CV39" s="234"/>
      <c r="CW39" s="234"/>
      <c r="CX39" s="234"/>
      <c r="CY39" s="234"/>
      <c r="CZ39" s="234"/>
      <c r="DA39" s="234"/>
      <c r="DB39" s="234"/>
      <c r="DC39" s="234"/>
      <c r="DD39" s="234"/>
      <c r="DE39" s="234"/>
      <c r="DF39" s="234"/>
      <c r="DG39" s="234"/>
      <c r="DH39" s="234"/>
      <c r="DI39" s="234"/>
      <c r="DJ39" s="234"/>
      <c r="DK39" s="234"/>
      <c r="DL39" s="234"/>
      <c r="DM39" s="234"/>
      <c r="DN39" s="234"/>
      <c r="DO39" s="234"/>
      <c r="DP39" s="234"/>
      <c r="DQ39" s="234"/>
      <c r="DR39" s="234"/>
      <c r="DS39" s="234"/>
      <c r="DT39" s="234"/>
      <c r="DU39" s="234"/>
      <c r="DV39" s="234"/>
      <c r="DW39" s="234"/>
      <c r="DX39" s="234"/>
      <c r="DY39" s="234"/>
      <c r="DZ39" s="234"/>
      <c r="EA39" s="234"/>
      <c r="EB39" s="234"/>
      <c r="EC39" s="234"/>
      <c r="ED39" s="234"/>
      <c r="EE39" s="234"/>
      <c r="EF39" s="234"/>
      <c r="EG39" s="234"/>
      <c r="EH39" s="234"/>
      <c r="EI39" s="234"/>
      <c r="EJ39" s="234"/>
      <c r="EK39" s="234"/>
      <c r="EL39" s="234"/>
      <c r="EM39" s="234"/>
      <c r="EN39" s="234"/>
      <c r="EO39" s="234"/>
      <c r="EP39" s="234"/>
      <c r="EQ39" s="234"/>
      <c r="ER39" s="234"/>
      <c r="ES39" s="234"/>
      <c r="ET39" s="234"/>
      <c r="EU39" s="234"/>
      <c r="EV39" s="234"/>
      <c r="EW39" s="234"/>
      <c r="EX39" s="234"/>
      <c r="EY39" s="234"/>
      <c r="EZ39" s="234"/>
      <c r="FA39" s="234"/>
      <c r="FB39" s="234"/>
      <c r="FC39" s="234"/>
      <c r="FD39" s="234"/>
      <c r="FE39" s="234"/>
      <c r="FF39" s="234"/>
      <c r="FG39" s="234"/>
      <c r="FH39" s="234"/>
      <c r="FI39" s="234"/>
      <c r="FJ39" s="234"/>
      <c r="FK39" s="234"/>
      <c r="FL39" s="234"/>
      <c r="FM39" s="234"/>
      <c r="FN39" s="234"/>
      <c r="FO39" s="234"/>
      <c r="FP39" s="234"/>
      <c r="FQ39" s="234"/>
      <c r="FR39" s="234"/>
      <c r="FS39" s="234"/>
      <c r="FT39" s="234"/>
      <c r="FU39" s="234"/>
      <c r="FV39" s="234"/>
      <c r="FW39" s="234"/>
      <c r="FX39" s="234"/>
      <c r="FY39" s="234"/>
      <c r="FZ39" s="234"/>
      <c r="GA39" s="234"/>
      <c r="GB39" s="234"/>
      <c r="GC39" s="234"/>
      <c r="GD39" s="234"/>
      <c r="GE39" s="234"/>
      <c r="GF39" s="234"/>
      <c r="GG39" s="234"/>
      <c r="GH39" s="234"/>
      <c r="GI39" s="234"/>
      <c r="GJ39" s="234"/>
      <c r="GK39" s="234"/>
      <c r="GL39" s="234"/>
      <c r="GM39" s="234"/>
      <c r="GN39" s="234"/>
      <c r="GO39" s="234"/>
      <c r="GP39" s="234"/>
      <c r="GQ39" s="234"/>
      <c r="GR39" s="234"/>
      <c r="GS39" s="234"/>
      <c r="GT39" s="234"/>
      <c r="GU39" s="234"/>
      <c r="GV39" s="234"/>
      <c r="GW39" s="234"/>
      <c r="GX39" s="234"/>
      <c r="GY39" s="234"/>
      <c r="GZ39" s="234"/>
      <c r="HA39" s="234"/>
      <c r="HB39" s="234"/>
      <c r="HC39" s="234"/>
      <c r="HD39" s="234"/>
      <c r="HE39" s="234"/>
      <c r="HF39" s="234"/>
      <c r="HG39" s="234"/>
      <c r="HH39" s="234"/>
      <c r="HI39" s="234"/>
      <c r="HJ39" s="234"/>
      <c r="HK39" s="234"/>
      <c r="HL39" s="234"/>
      <c r="HM39" s="234"/>
      <c r="HN39" s="234"/>
      <c r="HO39" s="234"/>
      <c r="HP39" s="234"/>
      <c r="HQ39" s="234"/>
      <c r="HR39" s="234"/>
      <c r="HS39" s="234"/>
      <c r="HT39" s="234"/>
      <c r="HU39" s="234"/>
      <c r="HV39" s="234"/>
      <c r="HW39" s="234"/>
      <c r="HX39" s="234"/>
      <c r="HY39" s="234"/>
      <c r="HZ39" s="234"/>
      <c r="IA39" s="234"/>
      <c r="IB39" s="234"/>
      <c r="IC39" s="234"/>
      <c r="ID39" s="234"/>
      <c r="IE39" s="234"/>
      <c r="IF39" s="234"/>
      <c r="IG39" s="234"/>
      <c r="IH39" s="234"/>
      <c r="II39" s="234"/>
      <c r="IJ39" s="234"/>
      <c r="IK39" s="234"/>
      <c r="IL39" s="234"/>
      <c r="IM39" s="234"/>
      <c r="IN39" s="234"/>
      <c r="IO39" s="234"/>
      <c r="IP39" s="234"/>
      <c r="IQ39" s="234"/>
      <c r="IR39" s="234"/>
      <c r="IS39" s="234"/>
      <c r="IT39" s="234"/>
      <c r="IU39" s="234"/>
      <c r="IV39" s="234"/>
    </row>
    <row r="40" spans="1:256" s="235" customFormat="1" ht="12.75" customHeight="1">
      <c r="A40" s="282" t="s">
        <v>181</v>
      </c>
      <c r="B40" s="254">
        <v>67.2</v>
      </c>
      <c r="C40" s="255">
        <v>12.3</v>
      </c>
      <c r="D40" s="256">
        <v>163</v>
      </c>
      <c r="E40" s="256">
        <v>4</v>
      </c>
      <c r="F40" s="257">
        <v>174.4</v>
      </c>
      <c r="G40" s="257">
        <v>169.1</v>
      </c>
      <c r="H40" s="258">
        <v>145.19999999999999</v>
      </c>
      <c r="I40" s="259">
        <v>220</v>
      </c>
      <c r="J40" s="255">
        <v>67.5</v>
      </c>
      <c r="K40" s="255">
        <v>8.6999999999999993</v>
      </c>
      <c r="L40" s="256">
        <v>160</v>
      </c>
      <c r="M40" s="256">
        <v>1</v>
      </c>
      <c r="N40" s="257">
        <v>170.8</v>
      </c>
      <c r="O40" s="257">
        <v>170.2</v>
      </c>
      <c r="P40" s="260">
        <v>172.2</v>
      </c>
      <c r="Q40" s="259">
        <v>92</v>
      </c>
      <c r="R40" s="255">
        <v>67</v>
      </c>
      <c r="S40" s="255">
        <v>12.3</v>
      </c>
      <c r="T40" s="256">
        <v>165</v>
      </c>
      <c r="U40" s="256">
        <v>2</v>
      </c>
      <c r="V40" s="257">
        <v>169.9</v>
      </c>
      <c r="W40" s="257">
        <v>166.8</v>
      </c>
      <c r="X40" s="258">
        <v>176.8</v>
      </c>
      <c r="Y40" s="259">
        <v>68</v>
      </c>
      <c r="Z40" s="255">
        <v>66.8</v>
      </c>
      <c r="AA40" s="255">
        <v>17.7</v>
      </c>
      <c r="AB40" s="256">
        <v>165</v>
      </c>
      <c r="AC40" s="256">
        <v>13</v>
      </c>
      <c r="AD40" s="257">
        <v>185.1</v>
      </c>
      <c r="AE40" s="257">
        <v>170</v>
      </c>
      <c r="AF40" s="261">
        <v>67.099999999999994</v>
      </c>
      <c r="AG40" s="259">
        <v>59</v>
      </c>
      <c r="AH40" s="252">
        <v>65</v>
      </c>
      <c r="AI40" s="234"/>
      <c r="AJ40" s="234"/>
      <c r="AK40" s="234"/>
      <c r="AL40" s="234"/>
      <c r="AM40" s="234"/>
      <c r="AN40" s="234"/>
      <c r="AO40" s="234"/>
      <c r="AP40" s="234"/>
      <c r="AQ40" s="234"/>
      <c r="AR40" s="234"/>
      <c r="AS40" s="234"/>
      <c r="AT40" s="234"/>
      <c r="AU40" s="234"/>
      <c r="AV40" s="234"/>
      <c r="AW40" s="234"/>
      <c r="AX40" s="234"/>
      <c r="AY40" s="234"/>
      <c r="AZ40" s="234"/>
      <c r="BA40" s="234"/>
      <c r="BB40" s="234"/>
      <c r="BC40" s="234"/>
      <c r="BD40" s="234"/>
      <c r="BE40" s="234"/>
      <c r="BF40" s="234"/>
      <c r="BG40" s="234"/>
      <c r="BH40" s="234"/>
      <c r="BI40" s="234"/>
      <c r="BJ40" s="234"/>
      <c r="BK40" s="234"/>
      <c r="BL40" s="234"/>
      <c r="BM40" s="234"/>
      <c r="BN40" s="234"/>
      <c r="BO40" s="234"/>
      <c r="BP40" s="234"/>
      <c r="BQ40" s="234"/>
      <c r="BR40" s="234"/>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4"/>
      <c r="CT40" s="234"/>
      <c r="CU40" s="234"/>
      <c r="CV40" s="234"/>
      <c r="CW40" s="234"/>
      <c r="CX40" s="234"/>
      <c r="CY40" s="234"/>
      <c r="CZ40" s="234"/>
      <c r="DA40" s="234"/>
      <c r="DB40" s="234"/>
      <c r="DC40" s="234"/>
      <c r="DD40" s="234"/>
      <c r="DE40" s="234"/>
      <c r="DF40" s="234"/>
      <c r="DG40" s="234"/>
      <c r="DH40" s="234"/>
      <c r="DI40" s="234"/>
      <c r="DJ40" s="234"/>
      <c r="DK40" s="234"/>
      <c r="DL40" s="234"/>
      <c r="DM40" s="234"/>
      <c r="DN40" s="234"/>
      <c r="DO40" s="234"/>
      <c r="DP40" s="234"/>
      <c r="DQ40" s="234"/>
      <c r="DR40" s="234"/>
      <c r="DS40" s="234"/>
      <c r="DT40" s="234"/>
      <c r="DU40" s="234"/>
      <c r="DV40" s="234"/>
      <c r="DW40" s="234"/>
      <c r="DX40" s="234"/>
      <c r="DY40" s="234"/>
      <c r="DZ40" s="234"/>
      <c r="EA40" s="234"/>
      <c r="EB40" s="234"/>
      <c r="EC40" s="234"/>
      <c r="ED40" s="234"/>
      <c r="EE40" s="234"/>
      <c r="EF40" s="234"/>
      <c r="EG40" s="234"/>
      <c r="EH40" s="234"/>
      <c r="EI40" s="234"/>
      <c r="EJ40" s="234"/>
      <c r="EK40" s="234"/>
      <c r="EL40" s="234"/>
      <c r="EM40" s="234"/>
      <c r="EN40" s="234"/>
      <c r="EO40" s="234"/>
      <c r="EP40" s="234"/>
      <c r="EQ40" s="234"/>
      <c r="ER40" s="234"/>
      <c r="ES40" s="234"/>
      <c r="ET40" s="234"/>
      <c r="EU40" s="234"/>
      <c r="EV40" s="234"/>
      <c r="EW40" s="234"/>
      <c r="EX40" s="234"/>
      <c r="EY40" s="234"/>
      <c r="EZ40" s="234"/>
      <c r="FA40" s="234"/>
      <c r="FB40" s="234"/>
      <c r="FC40" s="234"/>
      <c r="FD40" s="234"/>
      <c r="FE40" s="234"/>
      <c r="FF40" s="234"/>
      <c r="FG40" s="234"/>
      <c r="FH40" s="234"/>
      <c r="FI40" s="234"/>
      <c r="FJ40" s="234"/>
      <c r="FK40" s="234"/>
      <c r="FL40" s="234"/>
      <c r="FM40" s="234"/>
      <c r="FN40" s="234"/>
      <c r="FO40" s="234"/>
      <c r="FP40" s="234"/>
      <c r="FQ40" s="234"/>
      <c r="FR40" s="234"/>
      <c r="FS40" s="234"/>
      <c r="FT40" s="234"/>
      <c r="FU40" s="234"/>
      <c r="FV40" s="234"/>
      <c r="FW40" s="234"/>
      <c r="FX40" s="234"/>
      <c r="FY40" s="234"/>
      <c r="FZ40" s="234"/>
      <c r="GA40" s="234"/>
      <c r="GB40" s="234"/>
      <c r="GC40" s="234"/>
      <c r="GD40" s="234"/>
      <c r="GE40" s="234"/>
      <c r="GF40" s="234"/>
      <c r="GG40" s="234"/>
      <c r="GH40" s="234"/>
      <c r="GI40" s="234"/>
      <c r="GJ40" s="234"/>
      <c r="GK40" s="234"/>
      <c r="GL40" s="234"/>
      <c r="GM40" s="234"/>
      <c r="GN40" s="234"/>
      <c r="GO40" s="234"/>
      <c r="GP40" s="234"/>
      <c r="GQ40" s="234"/>
      <c r="GR40" s="234"/>
      <c r="GS40" s="234"/>
      <c r="GT40" s="234"/>
      <c r="GU40" s="234"/>
      <c r="GV40" s="234"/>
      <c r="GW40" s="234"/>
      <c r="GX40" s="234"/>
      <c r="GY40" s="234"/>
      <c r="GZ40" s="234"/>
      <c r="HA40" s="234"/>
      <c r="HB40" s="234"/>
      <c r="HC40" s="234"/>
      <c r="HD40" s="234"/>
      <c r="HE40" s="234"/>
      <c r="HF40" s="234"/>
      <c r="HG40" s="234"/>
      <c r="HH40" s="234"/>
      <c r="HI40" s="234"/>
      <c r="HJ40" s="234"/>
      <c r="HK40" s="234"/>
      <c r="HL40" s="234"/>
      <c r="HM40" s="234"/>
      <c r="HN40" s="234"/>
      <c r="HO40" s="234"/>
      <c r="HP40" s="234"/>
      <c r="HQ40" s="234"/>
      <c r="HR40" s="234"/>
      <c r="HS40" s="234"/>
      <c r="HT40" s="234"/>
      <c r="HU40" s="234"/>
      <c r="HV40" s="234"/>
      <c r="HW40" s="234"/>
      <c r="HX40" s="234"/>
      <c r="HY40" s="234"/>
      <c r="HZ40" s="234"/>
      <c r="IA40" s="234"/>
      <c r="IB40" s="234"/>
      <c r="IC40" s="234"/>
      <c r="ID40" s="234"/>
      <c r="IE40" s="234"/>
      <c r="IF40" s="234"/>
      <c r="IG40" s="234"/>
      <c r="IH40" s="234"/>
      <c r="II40" s="234"/>
      <c r="IJ40" s="234"/>
      <c r="IK40" s="234"/>
      <c r="IL40" s="234"/>
      <c r="IM40" s="234"/>
      <c r="IN40" s="234"/>
      <c r="IO40" s="234"/>
      <c r="IP40" s="234"/>
      <c r="IQ40" s="234"/>
      <c r="IR40" s="234"/>
      <c r="IS40" s="234"/>
      <c r="IT40" s="234"/>
      <c r="IU40" s="234"/>
      <c r="IV40" s="234"/>
    </row>
    <row r="41" spans="1:256" s="235" customFormat="1" ht="12.75" customHeight="1">
      <c r="A41" s="282" t="s">
        <v>182</v>
      </c>
      <c r="B41" s="254">
        <v>72.7</v>
      </c>
      <c r="C41" s="255">
        <v>13.2</v>
      </c>
      <c r="D41" s="256">
        <v>160</v>
      </c>
      <c r="E41" s="256">
        <v>3</v>
      </c>
      <c r="F41" s="257">
        <v>222.8</v>
      </c>
      <c r="G41" s="257">
        <v>219.1</v>
      </c>
      <c r="H41" s="258">
        <v>161.69999999999999</v>
      </c>
      <c r="I41" s="259">
        <v>48</v>
      </c>
      <c r="J41" s="255">
        <v>73.3</v>
      </c>
      <c r="K41" s="255">
        <v>16.600000000000001</v>
      </c>
      <c r="L41" s="256">
        <v>163</v>
      </c>
      <c r="M41" s="256">
        <v>1</v>
      </c>
      <c r="N41" s="257">
        <v>158.1</v>
      </c>
      <c r="O41" s="257">
        <v>157</v>
      </c>
      <c r="P41" s="260">
        <v>127.8</v>
      </c>
      <c r="Q41" s="259">
        <v>14</v>
      </c>
      <c r="R41" s="255">
        <v>72.599999999999994</v>
      </c>
      <c r="S41" s="255">
        <v>10.6</v>
      </c>
      <c r="T41" s="256">
        <v>159</v>
      </c>
      <c r="U41" s="256">
        <v>1</v>
      </c>
      <c r="V41" s="257">
        <v>221.3</v>
      </c>
      <c r="W41" s="257">
        <v>219.8</v>
      </c>
      <c r="X41" s="258">
        <v>100.9</v>
      </c>
      <c r="Y41" s="259">
        <v>30</v>
      </c>
      <c r="Z41" s="255">
        <v>71.7</v>
      </c>
      <c r="AA41" s="255">
        <v>19.8</v>
      </c>
      <c r="AB41" s="256">
        <v>158</v>
      </c>
      <c r="AC41" s="256">
        <v>21</v>
      </c>
      <c r="AD41" s="257">
        <v>415.4</v>
      </c>
      <c r="AE41" s="257">
        <v>390.1</v>
      </c>
      <c r="AF41" s="261">
        <v>633.79999999999995</v>
      </c>
      <c r="AG41" s="259">
        <v>5</v>
      </c>
      <c r="AH41" s="252">
        <v>70</v>
      </c>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234"/>
      <c r="BG41" s="234"/>
      <c r="BH41" s="234"/>
      <c r="BI41" s="234"/>
      <c r="BJ41" s="234"/>
      <c r="BK41" s="234"/>
      <c r="BL41" s="234"/>
      <c r="BM41" s="234"/>
      <c r="BN41" s="234"/>
      <c r="BO41" s="234"/>
      <c r="BP41" s="234"/>
      <c r="BQ41" s="234"/>
      <c r="BR41" s="234"/>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4"/>
      <c r="CT41" s="234"/>
      <c r="CU41" s="234"/>
      <c r="CV41" s="234"/>
      <c r="CW41" s="234"/>
      <c r="CX41" s="234"/>
      <c r="CY41" s="234"/>
      <c r="CZ41" s="234"/>
      <c r="DA41" s="234"/>
      <c r="DB41" s="234"/>
      <c r="DC41" s="234"/>
      <c r="DD41" s="234"/>
      <c r="DE41" s="234"/>
      <c r="DF41" s="234"/>
      <c r="DG41" s="234"/>
      <c r="DH41" s="234"/>
      <c r="DI41" s="234"/>
      <c r="DJ41" s="234"/>
      <c r="DK41" s="234"/>
      <c r="DL41" s="234"/>
      <c r="DM41" s="234"/>
      <c r="DN41" s="234"/>
      <c r="DO41" s="234"/>
      <c r="DP41" s="234"/>
      <c r="DQ41" s="234"/>
      <c r="DR41" s="234"/>
      <c r="DS41" s="234"/>
      <c r="DT41" s="234"/>
      <c r="DU41" s="234"/>
      <c r="DV41" s="234"/>
      <c r="DW41" s="234"/>
      <c r="DX41" s="234"/>
      <c r="DY41" s="234"/>
      <c r="DZ41" s="234"/>
      <c r="EA41" s="234"/>
      <c r="EB41" s="234"/>
      <c r="EC41" s="234"/>
      <c r="ED41" s="234"/>
      <c r="EE41" s="234"/>
      <c r="EF41" s="234"/>
      <c r="EG41" s="234"/>
      <c r="EH41" s="234"/>
      <c r="EI41" s="234"/>
      <c r="EJ41" s="234"/>
      <c r="EK41" s="234"/>
      <c r="EL41" s="234"/>
      <c r="EM41" s="234"/>
      <c r="EN41" s="234"/>
      <c r="EO41" s="234"/>
      <c r="EP41" s="234"/>
      <c r="EQ41" s="234"/>
      <c r="ER41" s="234"/>
      <c r="ES41" s="234"/>
      <c r="ET41" s="234"/>
      <c r="EU41" s="234"/>
      <c r="EV41" s="234"/>
      <c r="EW41" s="234"/>
      <c r="EX41" s="234"/>
      <c r="EY41" s="234"/>
      <c r="EZ41" s="234"/>
      <c r="FA41" s="234"/>
      <c r="FB41" s="234"/>
      <c r="FC41" s="234"/>
      <c r="FD41" s="234"/>
      <c r="FE41" s="234"/>
      <c r="FF41" s="234"/>
      <c r="FG41" s="234"/>
      <c r="FH41" s="234"/>
      <c r="FI41" s="234"/>
      <c r="FJ41" s="234"/>
      <c r="FK41" s="234"/>
      <c r="FL41" s="234"/>
      <c r="FM41" s="234"/>
      <c r="FN41" s="234"/>
      <c r="FO41" s="234"/>
      <c r="FP41" s="234"/>
      <c r="FQ41" s="234"/>
      <c r="FR41" s="234"/>
      <c r="FS41" s="234"/>
      <c r="FT41" s="234"/>
      <c r="FU41" s="234"/>
      <c r="FV41" s="234"/>
      <c r="FW41" s="234"/>
      <c r="FX41" s="234"/>
      <c r="FY41" s="234"/>
      <c r="FZ41" s="234"/>
      <c r="GA41" s="234"/>
      <c r="GB41" s="234"/>
      <c r="GC41" s="234"/>
      <c r="GD41" s="234"/>
      <c r="GE41" s="234"/>
      <c r="GF41" s="234"/>
      <c r="GG41" s="234"/>
      <c r="GH41" s="234"/>
      <c r="GI41" s="234"/>
      <c r="GJ41" s="234"/>
      <c r="GK41" s="234"/>
      <c r="GL41" s="234"/>
      <c r="GM41" s="234"/>
      <c r="GN41" s="234"/>
      <c r="GO41" s="234"/>
      <c r="GP41" s="234"/>
      <c r="GQ41" s="234"/>
      <c r="GR41" s="234"/>
      <c r="GS41" s="234"/>
      <c r="GT41" s="234"/>
      <c r="GU41" s="234"/>
      <c r="GV41" s="234"/>
      <c r="GW41" s="234"/>
      <c r="GX41" s="234"/>
      <c r="GY41" s="234"/>
      <c r="GZ41" s="234"/>
      <c r="HA41" s="234"/>
      <c r="HB41" s="234"/>
      <c r="HC41" s="234"/>
      <c r="HD41" s="234"/>
      <c r="HE41" s="234"/>
      <c r="HF41" s="234"/>
      <c r="HG41" s="234"/>
      <c r="HH41" s="234"/>
      <c r="HI41" s="234"/>
      <c r="HJ41" s="234"/>
      <c r="HK41" s="234"/>
      <c r="HL41" s="234"/>
      <c r="HM41" s="234"/>
      <c r="HN41" s="234"/>
      <c r="HO41" s="234"/>
      <c r="HP41" s="234"/>
      <c r="HQ41" s="234"/>
      <c r="HR41" s="234"/>
      <c r="HS41" s="234"/>
      <c r="HT41" s="234"/>
      <c r="HU41" s="234"/>
      <c r="HV41" s="234"/>
      <c r="HW41" s="234"/>
      <c r="HX41" s="234"/>
      <c r="HY41" s="234"/>
      <c r="HZ41" s="234"/>
      <c r="IA41" s="234"/>
      <c r="IB41" s="234"/>
      <c r="IC41" s="234"/>
      <c r="ID41" s="234"/>
      <c r="IE41" s="234"/>
      <c r="IF41" s="234"/>
      <c r="IG41" s="234"/>
      <c r="IH41" s="234"/>
      <c r="II41" s="234"/>
      <c r="IJ41" s="234"/>
      <c r="IK41" s="234"/>
      <c r="IL41" s="234"/>
      <c r="IM41" s="234"/>
      <c r="IN41" s="234"/>
      <c r="IO41" s="234"/>
      <c r="IP41" s="234"/>
      <c r="IQ41" s="234"/>
      <c r="IR41" s="234"/>
      <c r="IS41" s="234"/>
      <c r="IT41" s="234"/>
      <c r="IU41" s="234"/>
      <c r="IV41" s="234"/>
    </row>
    <row r="42" spans="1:256" s="235" customFormat="1" ht="7.5" customHeight="1">
      <c r="A42" s="234"/>
      <c r="B42" s="284"/>
      <c r="C42" s="285"/>
      <c r="D42" s="253"/>
      <c r="E42" s="253"/>
      <c r="F42" s="286"/>
      <c r="G42" s="286"/>
      <c r="H42" s="286"/>
      <c r="I42" s="287"/>
      <c r="J42" s="285"/>
      <c r="K42" s="285"/>
      <c r="L42" s="253"/>
      <c r="M42" s="253"/>
      <c r="N42" s="285"/>
      <c r="O42" s="285"/>
      <c r="P42" s="286"/>
      <c r="Q42" s="287"/>
      <c r="R42" s="285"/>
      <c r="S42" s="285"/>
      <c r="T42" s="253"/>
      <c r="U42" s="253"/>
      <c r="V42" s="285"/>
      <c r="W42" s="285"/>
      <c r="X42" s="286"/>
      <c r="Y42" s="287"/>
      <c r="Z42" s="285"/>
      <c r="AA42" s="285"/>
      <c r="AB42" s="253"/>
      <c r="AC42" s="253"/>
      <c r="AD42" s="286"/>
      <c r="AE42" s="286"/>
      <c r="AF42" s="289"/>
      <c r="AG42" s="287"/>
      <c r="AH42" s="252"/>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4"/>
      <c r="BF42" s="234"/>
      <c r="BG42" s="234"/>
      <c r="BH42" s="234"/>
      <c r="BI42" s="234"/>
      <c r="BJ42" s="234"/>
      <c r="BK42" s="234"/>
      <c r="BL42" s="234"/>
      <c r="BM42" s="234"/>
      <c r="BN42" s="234"/>
      <c r="BO42" s="234"/>
      <c r="BP42" s="234"/>
      <c r="BQ42" s="234"/>
      <c r="BR42" s="234"/>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c r="DE42" s="234"/>
      <c r="DF42" s="234"/>
      <c r="DG42" s="234"/>
      <c r="DH42" s="234"/>
      <c r="DI42" s="234"/>
      <c r="DJ42" s="234"/>
      <c r="DK42" s="234"/>
      <c r="DL42" s="234"/>
      <c r="DM42" s="234"/>
      <c r="DN42" s="234"/>
      <c r="DO42" s="234"/>
      <c r="DP42" s="234"/>
      <c r="DQ42" s="234"/>
      <c r="DR42" s="234"/>
      <c r="DS42" s="234"/>
      <c r="DT42" s="234"/>
      <c r="DU42" s="234"/>
      <c r="DV42" s="234"/>
      <c r="DW42" s="234"/>
      <c r="DX42" s="234"/>
      <c r="DY42" s="234"/>
      <c r="DZ42" s="234"/>
      <c r="EA42" s="234"/>
      <c r="EB42" s="234"/>
      <c r="EC42" s="234"/>
      <c r="ED42" s="234"/>
      <c r="EE42" s="234"/>
      <c r="EF42" s="234"/>
      <c r="EG42" s="234"/>
      <c r="EH42" s="234"/>
      <c r="EI42" s="234"/>
      <c r="EJ42" s="234"/>
      <c r="EK42" s="234"/>
      <c r="EL42" s="234"/>
      <c r="EM42" s="234"/>
      <c r="EN42" s="234"/>
      <c r="EO42" s="234"/>
      <c r="EP42" s="234"/>
      <c r="EQ42" s="234"/>
      <c r="ER42" s="234"/>
      <c r="ES42" s="234"/>
      <c r="ET42" s="234"/>
      <c r="EU42" s="234"/>
      <c r="EV42" s="234"/>
      <c r="EW42" s="234"/>
      <c r="EX42" s="234"/>
      <c r="EY42" s="234"/>
      <c r="EZ42" s="234"/>
      <c r="FA42" s="234"/>
      <c r="FB42" s="234"/>
      <c r="FC42" s="234"/>
      <c r="FD42" s="234"/>
      <c r="FE42" s="234"/>
      <c r="FF42" s="234"/>
      <c r="FG42" s="234"/>
      <c r="FH42" s="234"/>
      <c r="FI42" s="234"/>
      <c r="FJ42" s="234"/>
      <c r="FK42" s="234"/>
      <c r="FL42" s="234"/>
      <c r="FM42" s="234"/>
      <c r="FN42" s="234"/>
      <c r="FO42" s="234"/>
      <c r="FP42" s="234"/>
      <c r="FQ42" s="234"/>
      <c r="FR42" s="234"/>
      <c r="FS42" s="234"/>
      <c r="FT42" s="234"/>
      <c r="FU42" s="234"/>
      <c r="FV42" s="234"/>
      <c r="FW42" s="234"/>
      <c r="FX42" s="234"/>
      <c r="FY42" s="234"/>
      <c r="FZ42" s="234"/>
      <c r="GA42" s="234"/>
      <c r="GB42" s="234"/>
      <c r="GC42" s="234"/>
      <c r="GD42" s="234"/>
      <c r="GE42" s="234"/>
      <c r="GF42" s="234"/>
      <c r="GG42" s="234"/>
      <c r="GH42" s="234"/>
      <c r="GI42" s="234"/>
      <c r="GJ42" s="234"/>
      <c r="GK42" s="234"/>
      <c r="GL42" s="234"/>
      <c r="GM42" s="234"/>
      <c r="GN42" s="234"/>
      <c r="GO42" s="234"/>
      <c r="GP42" s="234"/>
      <c r="GQ42" s="234"/>
      <c r="GR42" s="234"/>
      <c r="GS42" s="234"/>
      <c r="GT42" s="234"/>
      <c r="GU42" s="234"/>
      <c r="GV42" s="234"/>
      <c r="GW42" s="234"/>
      <c r="GX42" s="234"/>
      <c r="GY42" s="234"/>
      <c r="GZ42" s="234"/>
      <c r="HA42" s="234"/>
      <c r="HB42" s="234"/>
      <c r="HC42" s="234"/>
      <c r="HD42" s="234"/>
      <c r="HE42" s="234"/>
      <c r="HF42" s="234"/>
      <c r="HG42" s="234"/>
      <c r="HH42" s="234"/>
      <c r="HI42" s="234"/>
      <c r="HJ42" s="234"/>
      <c r="HK42" s="234"/>
      <c r="HL42" s="234"/>
      <c r="HM42" s="234"/>
      <c r="HN42" s="234"/>
      <c r="HO42" s="234"/>
      <c r="HP42" s="234"/>
      <c r="HQ42" s="234"/>
      <c r="HR42" s="234"/>
      <c r="HS42" s="234"/>
      <c r="HT42" s="234"/>
      <c r="HU42" s="234"/>
      <c r="HV42" s="234"/>
      <c r="HW42" s="234"/>
      <c r="HX42" s="234"/>
      <c r="HY42" s="234"/>
      <c r="HZ42" s="234"/>
      <c r="IA42" s="234"/>
      <c r="IB42" s="234"/>
      <c r="IC42" s="234"/>
      <c r="ID42" s="234"/>
      <c r="IE42" s="234"/>
      <c r="IF42" s="234"/>
      <c r="IG42" s="234"/>
      <c r="IH42" s="234"/>
      <c r="II42" s="234"/>
      <c r="IJ42" s="234"/>
      <c r="IK42" s="234"/>
      <c r="IL42" s="234"/>
      <c r="IM42" s="234"/>
      <c r="IN42" s="234"/>
      <c r="IO42" s="234"/>
      <c r="IP42" s="234"/>
      <c r="IQ42" s="234"/>
      <c r="IR42" s="234"/>
      <c r="IS42" s="234"/>
      <c r="IT42" s="234"/>
      <c r="IU42" s="234"/>
      <c r="IV42" s="234"/>
    </row>
    <row r="43" spans="1:256" s="235" customFormat="1" ht="12.75" customHeight="1">
      <c r="A43" s="234" t="s">
        <v>183</v>
      </c>
      <c r="B43" s="284"/>
      <c r="C43" s="285"/>
      <c r="D43" s="253"/>
      <c r="E43" s="253"/>
      <c r="F43" s="286"/>
      <c r="G43" s="286"/>
      <c r="H43" s="286"/>
      <c r="I43" s="287"/>
      <c r="J43" s="285"/>
      <c r="K43" s="285"/>
      <c r="L43" s="253"/>
      <c r="M43" s="253"/>
      <c r="N43" s="285"/>
      <c r="O43" s="285"/>
      <c r="P43" s="286"/>
      <c r="Q43" s="287"/>
      <c r="AH43" s="252" t="s">
        <v>184</v>
      </c>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4"/>
      <c r="BF43" s="234"/>
      <c r="BG43" s="234"/>
      <c r="BH43" s="234"/>
      <c r="BI43" s="234"/>
      <c r="BJ43" s="234"/>
      <c r="BK43" s="234"/>
      <c r="BL43" s="234"/>
      <c r="BM43" s="234"/>
      <c r="BN43" s="234"/>
      <c r="BO43" s="234"/>
      <c r="BP43" s="234"/>
      <c r="BQ43" s="234"/>
      <c r="BR43" s="234"/>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c r="DE43" s="234"/>
      <c r="DF43" s="234"/>
      <c r="DG43" s="234"/>
      <c r="DH43" s="234"/>
      <c r="DI43" s="234"/>
      <c r="DJ43" s="234"/>
      <c r="DK43" s="234"/>
      <c r="DL43" s="234"/>
      <c r="DM43" s="234"/>
      <c r="DN43" s="234"/>
      <c r="DO43" s="234"/>
      <c r="DP43" s="234"/>
      <c r="DQ43" s="234"/>
      <c r="DR43" s="234"/>
      <c r="DS43" s="234"/>
      <c r="DT43" s="234"/>
      <c r="DU43" s="234"/>
      <c r="DV43" s="234"/>
      <c r="DW43" s="234"/>
      <c r="DX43" s="234"/>
      <c r="DY43" s="234"/>
      <c r="DZ43" s="234"/>
      <c r="EA43" s="234"/>
      <c r="EB43" s="234"/>
      <c r="EC43" s="234"/>
      <c r="ED43" s="234"/>
      <c r="EE43" s="234"/>
      <c r="EF43" s="234"/>
      <c r="EG43" s="234"/>
      <c r="EH43" s="234"/>
      <c r="EI43" s="234"/>
      <c r="EJ43" s="234"/>
      <c r="EK43" s="234"/>
      <c r="EL43" s="234"/>
      <c r="EM43" s="234"/>
      <c r="EN43" s="234"/>
      <c r="EO43" s="234"/>
      <c r="EP43" s="234"/>
      <c r="EQ43" s="234"/>
      <c r="ER43" s="234"/>
      <c r="ES43" s="234"/>
      <c r="ET43" s="234"/>
      <c r="EU43" s="234"/>
      <c r="EV43" s="234"/>
      <c r="EW43" s="234"/>
      <c r="EX43" s="234"/>
      <c r="EY43" s="234"/>
      <c r="EZ43" s="234"/>
      <c r="FA43" s="234"/>
      <c r="FB43" s="234"/>
      <c r="FC43" s="234"/>
      <c r="FD43" s="234"/>
      <c r="FE43" s="234"/>
      <c r="FF43" s="234"/>
      <c r="FG43" s="234"/>
      <c r="FH43" s="234"/>
      <c r="FI43" s="234"/>
      <c r="FJ43" s="234"/>
      <c r="FK43" s="234"/>
      <c r="FL43" s="234"/>
      <c r="FM43" s="234"/>
      <c r="FN43" s="234"/>
      <c r="FO43" s="234"/>
      <c r="FP43" s="234"/>
      <c r="FQ43" s="234"/>
      <c r="FR43" s="234"/>
      <c r="FS43" s="234"/>
      <c r="FT43" s="234"/>
      <c r="FU43" s="234"/>
      <c r="FV43" s="234"/>
      <c r="FW43" s="234"/>
      <c r="FX43" s="234"/>
      <c r="FY43" s="234"/>
      <c r="FZ43" s="234"/>
      <c r="GA43" s="234"/>
      <c r="GB43" s="234"/>
      <c r="GC43" s="234"/>
      <c r="GD43" s="234"/>
      <c r="GE43" s="234"/>
      <c r="GF43" s="234"/>
      <c r="GG43" s="234"/>
      <c r="GH43" s="234"/>
      <c r="GI43" s="234"/>
      <c r="GJ43" s="234"/>
      <c r="GK43" s="234"/>
      <c r="GL43" s="234"/>
      <c r="GM43" s="234"/>
      <c r="GN43" s="234"/>
      <c r="GO43" s="234"/>
      <c r="GP43" s="234"/>
      <c r="GQ43" s="234"/>
      <c r="GR43" s="234"/>
      <c r="GS43" s="234"/>
      <c r="GT43" s="234"/>
      <c r="GU43" s="234"/>
      <c r="GV43" s="234"/>
      <c r="GW43" s="234"/>
      <c r="GX43" s="234"/>
      <c r="GY43" s="234"/>
      <c r="GZ43" s="234"/>
      <c r="HA43" s="234"/>
      <c r="HB43" s="234"/>
      <c r="HC43" s="234"/>
      <c r="HD43" s="234"/>
      <c r="HE43" s="234"/>
      <c r="HF43" s="234"/>
      <c r="HG43" s="234"/>
      <c r="HH43" s="234"/>
      <c r="HI43" s="234"/>
      <c r="HJ43" s="234"/>
      <c r="HK43" s="234"/>
      <c r="HL43" s="234"/>
      <c r="HM43" s="234"/>
      <c r="HN43" s="234"/>
      <c r="HO43" s="234"/>
      <c r="HP43" s="234"/>
      <c r="HQ43" s="234"/>
      <c r="HR43" s="234"/>
      <c r="HS43" s="234"/>
      <c r="HT43" s="234"/>
      <c r="HU43" s="234"/>
      <c r="HV43" s="234"/>
      <c r="HW43" s="234"/>
      <c r="HX43" s="234"/>
      <c r="HY43" s="234"/>
      <c r="HZ43" s="234"/>
      <c r="IA43" s="234"/>
      <c r="IB43" s="234"/>
      <c r="IC43" s="234"/>
      <c r="ID43" s="234"/>
      <c r="IE43" s="234"/>
      <c r="IF43" s="234"/>
      <c r="IG43" s="234"/>
      <c r="IH43" s="234"/>
      <c r="II43" s="234"/>
      <c r="IJ43" s="234"/>
      <c r="IK43" s="234"/>
      <c r="IL43" s="234"/>
      <c r="IM43" s="234"/>
      <c r="IN43" s="234"/>
      <c r="IO43" s="234"/>
      <c r="IP43" s="234"/>
      <c r="IQ43" s="234"/>
      <c r="IR43" s="234"/>
      <c r="IS43" s="234"/>
      <c r="IT43" s="234"/>
      <c r="IU43" s="234"/>
      <c r="IV43" s="234"/>
    </row>
    <row r="44" spans="1:256" s="235" customFormat="1" ht="12" customHeight="1">
      <c r="A44" s="253" t="s">
        <v>185</v>
      </c>
      <c r="B44" s="284">
        <v>46.7</v>
      </c>
      <c r="C44" s="285">
        <v>14</v>
      </c>
      <c r="D44" s="253">
        <v>173</v>
      </c>
      <c r="E44" s="253">
        <v>9</v>
      </c>
      <c r="F44" s="286">
        <v>283.89999999999998</v>
      </c>
      <c r="G44" s="286">
        <v>265.7</v>
      </c>
      <c r="H44" s="286">
        <v>628.29999999999995</v>
      </c>
      <c r="I44" s="287">
        <v>1001</v>
      </c>
      <c r="J44" s="285">
        <v>49.7</v>
      </c>
      <c r="K44" s="285">
        <v>13.6</v>
      </c>
      <c r="L44" s="253">
        <v>174</v>
      </c>
      <c r="M44" s="253">
        <v>7</v>
      </c>
      <c r="N44" s="285">
        <v>279.2</v>
      </c>
      <c r="O44" s="285">
        <v>263.2</v>
      </c>
      <c r="P44" s="286">
        <v>444.5</v>
      </c>
      <c r="Q44" s="287">
        <v>702</v>
      </c>
      <c r="R44" s="285">
        <v>39.5</v>
      </c>
      <c r="S44" s="285">
        <v>14.7</v>
      </c>
      <c r="T44" s="253">
        <v>176</v>
      </c>
      <c r="U44" s="253">
        <v>14</v>
      </c>
      <c r="V44" s="285">
        <v>293</v>
      </c>
      <c r="W44" s="285">
        <v>269.60000000000002</v>
      </c>
      <c r="X44" s="286">
        <v>1048.4000000000001</v>
      </c>
      <c r="Y44" s="287">
        <v>278</v>
      </c>
      <c r="Z44" s="285">
        <v>41.5</v>
      </c>
      <c r="AA44" s="285">
        <v>17.5</v>
      </c>
      <c r="AB44" s="253">
        <v>130</v>
      </c>
      <c r="AC44" s="253">
        <v>12</v>
      </c>
      <c r="AD44" s="286">
        <v>321.8</v>
      </c>
      <c r="AE44" s="286">
        <v>295.8</v>
      </c>
      <c r="AF44" s="289">
        <v>1220.5</v>
      </c>
      <c r="AG44" s="287">
        <v>21</v>
      </c>
      <c r="AH44" s="252" t="s">
        <v>186</v>
      </c>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c r="DE44" s="234"/>
      <c r="DF44" s="234"/>
      <c r="DG44" s="234"/>
      <c r="DH44" s="234"/>
      <c r="DI44" s="234"/>
      <c r="DJ44" s="234"/>
      <c r="DK44" s="234"/>
      <c r="DL44" s="234"/>
      <c r="DM44" s="234"/>
      <c r="DN44" s="234"/>
      <c r="DO44" s="234"/>
      <c r="DP44" s="234"/>
      <c r="DQ44" s="234"/>
      <c r="DR44" s="234"/>
      <c r="DS44" s="234"/>
      <c r="DT44" s="234"/>
      <c r="DU44" s="234"/>
      <c r="DV44" s="234"/>
      <c r="DW44" s="234"/>
      <c r="DX44" s="234"/>
      <c r="DY44" s="234"/>
      <c r="DZ44" s="234"/>
      <c r="EA44" s="234"/>
      <c r="EB44" s="234"/>
      <c r="EC44" s="234"/>
      <c r="ED44" s="234"/>
      <c r="EE44" s="234"/>
      <c r="EF44" s="234"/>
      <c r="EG44" s="234"/>
      <c r="EH44" s="234"/>
      <c r="EI44" s="234"/>
      <c r="EJ44" s="234"/>
      <c r="EK44" s="234"/>
      <c r="EL44" s="234"/>
      <c r="EM44" s="234"/>
      <c r="EN44" s="234"/>
      <c r="EO44" s="234"/>
      <c r="EP44" s="234"/>
      <c r="EQ44" s="234"/>
      <c r="ER44" s="234"/>
      <c r="ES44" s="234"/>
      <c r="ET44" s="234"/>
      <c r="EU44" s="234"/>
      <c r="EV44" s="234"/>
      <c r="EW44" s="234"/>
      <c r="EX44" s="234"/>
      <c r="EY44" s="234"/>
      <c r="EZ44" s="234"/>
      <c r="FA44" s="234"/>
      <c r="FB44" s="234"/>
      <c r="FC44" s="234"/>
      <c r="FD44" s="234"/>
      <c r="FE44" s="234"/>
      <c r="FF44" s="234"/>
      <c r="FG44" s="234"/>
      <c r="FH44" s="234"/>
      <c r="FI44" s="234"/>
      <c r="FJ44" s="234"/>
      <c r="FK44" s="234"/>
      <c r="FL44" s="234"/>
      <c r="FM44" s="234"/>
      <c r="FN44" s="234"/>
      <c r="FO44" s="234"/>
      <c r="FP44" s="234"/>
      <c r="FQ44" s="234"/>
      <c r="FR44" s="234"/>
      <c r="FS44" s="234"/>
      <c r="FT44" s="234"/>
      <c r="FU44" s="234"/>
      <c r="FV44" s="234"/>
      <c r="FW44" s="234"/>
      <c r="FX44" s="234"/>
      <c r="FY44" s="234"/>
      <c r="FZ44" s="234"/>
      <c r="GA44" s="234"/>
      <c r="GB44" s="234"/>
      <c r="GC44" s="234"/>
      <c r="GD44" s="234"/>
      <c r="GE44" s="234"/>
      <c r="GF44" s="234"/>
      <c r="GG44" s="234"/>
      <c r="GH44" s="234"/>
      <c r="GI44" s="234"/>
      <c r="GJ44" s="234"/>
      <c r="GK44" s="234"/>
      <c r="GL44" s="234"/>
      <c r="GM44" s="234"/>
      <c r="GN44" s="234"/>
      <c r="GO44" s="234"/>
      <c r="GP44" s="234"/>
      <c r="GQ44" s="234"/>
      <c r="GR44" s="234"/>
      <c r="GS44" s="234"/>
      <c r="GT44" s="234"/>
      <c r="GU44" s="234"/>
      <c r="GV44" s="234"/>
      <c r="GW44" s="234"/>
      <c r="GX44" s="234"/>
      <c r="GY44" s="234"/>
      <c r="GZ44" s="234"/>
      <c r="HA44" s="234"/>
      <c r="HB44" s="234"/>
      <c r="HC44" s="234"/>
      <c r="HD44" s="234"/>
      <c r="HE44" s="234"/>
      <c r="HF44" s="234"/>
      <c r="HG44" s="234"/>
      <c r="HH44" s="234"/>
      <c r="HI44" s="234"/>
      <c r="HJ44" s="234"/>
      <c r="HK44" s="234"/>
      <c r="HL44" s="234"/>
      <c r="HM44" s="234"/>
      <c r="HN44" s="234"/>
      <c r="HO44" s="234"/>
      <c r="HP44" s="234"/>
      <c r="HQ44" s="234"/>
      <c r="HR44" s="234"/>
      <c r="HS44" s="234"/>
      <c r="HT44" s="234"/>
      <c r="HU44" s="234"/>
      <c r="HV44" s="234"/>
      <c r="HW44" s="234"/>
      <c r="HX44" s="234"/>
      <c r="HY44" s="234"/>
      <c r="HZ44" s="234"/>
      <c r="IA44" s="234"/>
      <c r="IB44" s="234"/>
      <c r="IC44" s="234"/>
      <c r="ID44" s="234"/>
      <c r="IE44" s="234"/>
      <c r="IF44" s="234"/>
      <c r="IG44" s="234"/>
      <c r="IH44" s="234"/>
      <c r="II44" s="234"/>
      <c r="IJ44" s="234"/>
      <c r="IK44" s="234"/>
      <c r="IL44" s="234"/>
      <c r="IM44" s="234"/>
      <c r="IN44" s="234"/>
      <c r="IO44" s="234"/>
      <c r="IP44" s="234"/>
      <c r="IQ44" s="234"/>
      <c r="IR44" s="234"/>
      <c r="IS44" s="234"/>
      <c r="IT44" s="234"/>
      <c r="IU44" s="234"/>
      <c r="IV44" s="234"/>
    </row>
    <row r="45" spans="1:256" s="235" customFormat="1" ht="12" customHeight="1">
      <c r="A45" s="253" t="s">
        <v>187</v>
      </c>
      <c r="B45" s="284">
        <v>47.3</v>
      </c>
      <c r="C45" s="285">
        <v>12.1</v>
      </c>
      <c r="D45" s="253">
        <v>173</v>
      </c>
      <c r="E45" s="253">
        <v>7</v>
      </c>
      <c r="F45" s="286">
        <v>222.3</v>
      </c>
      <c r="G45" s="286">
        <v>211.5</v>
      </c>
      <c r="H45" s="286">
        <v>520.1</v>
      </c>
      <c r="I45" s="287">
        <v>152</v>
      </c>
      <c r="J45" s="285">
        <v>47.9</v>
      </c>
      <c r="K45" s="285">
        <v>11.5</v>
      </c>
      <c r="L45" s="253">
        <v>175</v>
      </c>
      <c r="M45" s="253">
        <v>7</v>
      </c>
      <c r="N45" s="286">
        <v>211.7</v>
      </c>
      <c r="O45" s="286">
        <v>201.7</v>
      </c>
      <c r="P45" s="289">
        <v>353.4</v>
      </c>
      <c r="Q45" s="287">
        <v>104</v>
      </c>
      <c r="R45" s="285">
        <v>45</v>
      </c>
      <c r="S45" s="285">
        <v>14.3</v>
      </c>
      <c r="T45" s="253">
        <v>172</v>
      </c>
      <c r="U45" s="253">
        <v>8</v>
      </c>
      <c r="V45" s="285">
        <v>252.4</v>
      </c>
      <c r="W45" s="285">
        <v>238.3</v>
      </c>
      <c r="X45" s="286">
        <v>950.6</v>
      </c>
      <c r="Y45" s="287">
        <v>41</v>
      </c>
      <c r="Z45" s="285">
        <v>50.6</v>
      </c>
      <c r="AA45" s="285">
        <v>8.3000000000000007</v>
      </c>
      <c r="AB45" s="253">
        <v>149</v>
      </c>
      <c r="AC45" s="253">
        <v>1</v>
      </c>
      <c r="AD45" s="285">
        <v>200.5</v>
      </c>
      <c r="AE45" s="285">
        <v>199</v>
      </c>
      <c r="AF45" s="286">
        <v>446.5</v>
      </c>
      <c r="AG45" s="287">
        <v>6</v>
      </c>
      <c r="AH45" s="252" t="s">
        <v>188</v>
      </c>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c r="GN45" s="234"/>
      <c r="GO45" s="234"/>
      <c r="GP45" s="234"/>
      <c r="GQ45" s="234"/>
      <c r="GR45" s="234"/>
      <c r="GS45" s="234"/>
      <c r="GT45" s="234"/>
      <c r="GU45" s="234"/>
      <c r="GV45" s="234"/>
      <c r="GW45" s="234"/>
      <c r="GX45" s="234"/>
      <c r="GY45" s="234"/>
      <c r="GZ45" s="234"/>
      <c r="HA45" s="234"/>
      <c r="HB45" s="234"/>
      <c r="HC45" s="234"/>
      <c r="HD45" s="234"/>
      <c r="HE45" s="234"/>
      <c r="HF45" s="234"/>
      <c r="HG45" s="234"/>
      <c r="HH45" s="234"/>
      <c r="HI45" s="234"/>
      <c r="HJ45" s="234"/>
      <c r="HK45" s="234"/>
      <c r="HL45" s="234"/>
      <c r="HM45" s="234"/>
      <c r="HN45" s="234"/>
      <c r="HO45" s="234"/>
      <c r="HP45" s="234"/>
      <c r="HQ45" s="234"/>
      <c r="HR45" s="234"/>
      <c r="HS45" s="234"/>
      <c r="HT45" s="234"/>
      <c r="HU45" s="234"/>
      <c r="HV45" s="234"/>
      <c r="HW45" s="234"/>
      <c r="HX45" s="234"/>
      <c r="HY45" s="234"/>
      <c r="HZ45" s="234"/>
      <c r="IA45" s="234"/>
      <c r="IB45" s="234"/>
      <c r="IC45" s="234"/>
      <c r="ID45" s="234"/>
      <c r="IE45" s="234"/>
      <c r="IF45" s="234"/>
      <c r="IG45" s="234"/>
      <c r="IH45" s="234"/>
      <c r="II45" s="234"/>
      <c r="IJ45" s="234"/>
      <c r="IK45" s="234"/>
      <c r="IL45" s="234"/>
      <c r="IM45" s="234"/>
      <c r="IN45" s="234"/>
      <c r="IO45" s="234"/>
      <c r="IP45" s="234"/>
      <c r="IQ45" s="234"/>
      <c r="IR45" s="234"/>
      <c r="IS45" s="234"/>
      <c r="IT45" s="234"/>
      <c r="IU45" s="234"/>
      <c r="IV45" s="234"/>
    </row>
    <row r="46" spans="1:256" s="235" customFormat="1" ht="12.75" customHeight="1">
      <c r="A46" s="290" t="s">
        <v>189</v>
      </c>
      <c r="B46" s="284"/>
      <c r="C46" s="285"/>
      <c r="D46" s="253"/>
      <c r="E46" s="253"/>
      <c r="F46" s="286"/>
      <c r="G46" s="286"/>
      <c r="H46" s="286"/>
      <c r="I46" s="287"/>
      <c r="J46" s="285"/>
      <c r="K46" s="285"/>
      <c r="L46" s="253"/>
      <c r="M46" s="253"/>
      <c r="N46" s="285"/>
      <c r="O46" s="285"/>
      <c r="P46" s="286"/>
      <c r="Q46" s="287"/>
      <c r="R46" s="285"/>
      <c r="S46" s="285"/>
      <c r="T46" s="253"/>
      <c r="U46" s="253"/>
      <c r="V46" s="285"/>
      <c r="W46" s="285"/>
      <c r="X46" s="286"/>
      <c r="Y46" s="287"/>
      <c r="AH46" s="252" t="s">
        <v>190</v>
      </c>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c r="EO46" s="234"/>
      <c r="EP46" s="234"/>
      <c r="EQ46" s="234"/>
      <c r="ER46" s="234"/>
      <c r="ES46" s="234"/>
      <c r="ET46" s="234"/>
      <c r="EU46" s="234"/>
      <c r="EV46" s="234"/>
      <c r="EW46" s="234"/>
      <c r="EX46" s="234"/>
      <c r="EY46" s="234"/>
      <c r="EZ46" s="234"/>
      <c r="FA46" s="234"/>
      <c r="FB46" s="234"/>
      <c r="FC46" s="234"/>
      <c r="FD46" s="234"/>
      <c r="FE46" s="234"/>
      <c r="FF46" s="234"/>
      <c r="FG46" s="234"/>
      <c r="FH46" s="234"/>
      <c r="FI46" s="234"/>
      <c r="FJ46" s="234"/>
      <c r="FK46" s="234"/>
      <c r="FL46" s="234"/>
      <c r="FM46" s="234"/>
      <c r="FN46" s="234"/>
      <c r="FO46" s="234"/>
      <c r="FP46" s="234"/>
      <c r="FQ46" s="234"/>
      <c r="FR46" s="234"/>
      <c r="FS46" s="234"/>
      <c r="FT46" s="234"/>
      <c r="FU46" s="234"/>
      <c r="FV46" s="234"/>
      <c r="FW46" s="234"/>
      <c r="FX46" s="234"/>
      <c r="FY46" s="234"/>
      <c r="FZ46" s="234"/>
      <c r="GA46" s="234"/>
      <c r="GB46" s="234"/>
      <c r="GC46" s="234"/>
      <c r="GD46" s="234"/>
      <c r="GE46" s="234"/>
      <c r="GF46" s="234"/>
      <c r="GG46" s="234"/>
      <c r="GH46" s="234"/>
      <c r="GI46" s="234"/>
      <c r="GJ46" s="234"/>
      <c r="GK46" s="234"/>
      <c r="GL46" s="234"/>
      <c r="GM46" s="234"/>
      <c r="GN46" s="234"/>
      <c r="GO46" s="234"/>
      <c r="GP46" s="234"/>
      <c r="GQ46" s="234"/>
      <c r="GR46" s="234"/>
      <c r="GS46" s="234"/>
      <c r="GT46" s="234"/>
      <c r="GU46" s="234"/>
      <c r="GV46" s="234"/>
      <c r="GW46" s="234"/>
      <c r="GX46" s="234"/>
      <c r="GY46" s="234"/>
      <c r="GZ46" s="234"/>
      <c r="HA46" s="234"/>
      <c r="HB46" s="234"/>
      <c r="HC46" s="234"/>
      <c r="HD46" s="234"/>
      <c r="HE46" s="234"/>
      <c r="HF46" s="234"/>
      <c r="HG46" s="234"/>
      <c r="HH46" s="234"/>
      <c r="HI46" s="234"/>
      <c r="HJ46" s="234"/>
      <c r="HK46" s="234"/>
      <c r="HL46" s="234"/>
      <c r="HM46" s="234"/>
      <c r="HN46" s="234"/>
      <c r="HO46" s="234"/>
      <c r="HP46" s="234"/>
      <c r="HQ46" s="234"/>
      <c r="HR46" s="234"/>
      <c r="HS46" s="234"/>
      <c r="HT46" s="234"/>
      <c r="HU46" s="234"/>
      <c r="HV46" s="234"/>
      <c r="HW46" s="234"/>
      <c r="HX46" s="234"/>
      <c r="HY46" s="234"/>
      <c r="HZ46" s="234"/>
      <c r="IA46" s="234"/>
      <c r="IB46" s="234"/>
      <c r="IC46" s="234"/>
      <c r="ID46" s="234"/>
      <c r="IE46" s="234"/>
      <c r="IF46" s="234"/>
      <c r="IG46" s="234"/>
      <c r="IH46" s="234"/>
      <c r="II46" s="234"/>
      <c r="IJ46" s="234"/>
      <c r="IK46" s="234"/>
      <c r="IL46" s="234"/>
      <c r="IM46" s="234"/>
      <c r="IN46" s="234"/>
      <c r="IO46" s="234"/>
      <c r="IP46" s="234"/>
      <c r="IQ46" s="234"/>
      <c r="IR46" s="234"/>
      <c r="IS46" s="234"/>
      <c r="IT46" s="234"/>
      <c r="IU46" s="234"/>
      <c r="IV46" s="234"/>
    </row>
    <row r="47" spans="1:256" s="235" customFormat="1" ht="12" customHeight="1">
      <c r="A47" s="253" t="s">
        <v>185</v>
      </c>
      <c r="B47" s="284">
        <v>43.2</v>
      </c>
      <c r="C47" s="285">
        <v>15.5</v>
      </c>
      <c r="D47" s="253">
        <v>166</v>
      </c>
      <c r="E47" s="253">
        <v>16</v>
      </c>
      <c r="F47" s="286">
        <v>305.5</v>
      </c>
      <c r="G47" s="286">
        <v>271.89999999999998</v>
      </c>
      <c r="H47" s="286">
        <v>912</v>
      </c>
      <c r="I47" s="287">
        <v>3098</v>
      </c>
      <c r="J47" s="285">
        <v>43.7</v>
      </c>
      <c r="K47" s="285">
        <v>14.7</v>
      </c>
      <c r="L47" s="253">
        <v>172</v>
      </c>
      <c r="M47" s="253">
        <v>14</v>
      </c>
      <c r="N47" s="286">
        <v>281.8</v>
      </c>
      <c r="O47" s="286">
        <v>257.5</v>
      </c>
      <c r="P47" s="289">
        <v>666</v>
      </c>
      <c r="Q47" s="287">
        <v>829</v>
      </c>
      <c r="R47" s="285">
        <v>43.1</v>
      </c>
      <c r="S47" s="285">
        <v>15.4</v>
      </c>
      <c r="T47" s="253">
        <v>163</v>
      </c>
      <c r="U47" s="253">
        <v>15</v>
      </c>
      <c r="V47" s="285">
        <v>305.89999999999998</v>
      </c>
      <c r="W47" s="285">
        <v>273.39999999999998</v>
      </c>
      <c r="X47" s="286">
        <v>954</v>
      </c>
      <c r="Y47" s="287">
        <v>1709</v>
      </c>
      <c r="Z47" s="285">
        <v>42.5</v>
      </c>
      <c r="AA47" s="285">
        <v>16.899999999999999</v>
      </c>
      <c r="AB47" s="253">
        <v>165</v>
      </c>
      <c r="AC47" s="253">
        <v>19</v>
      </c>
      <c r="AD47" s="286">
        <v>399.2</v>
      </c>
      <c r="AE47" s="286">
        <v>288.5</v>
      </c>
      <c r="AF47" s="286">
        <v>1148.0999999999999</v>
      </c>
      <c r="AG47" s="287">
        <v>560</v>
      </c>
      <c r="AH47" s="252" t="s">
        <v>186</v>
      </c>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4"/>
      <c r="GE47" s="234"/>
      <c r="GF47" s="234"/>
      <c r="GG47" s="234"/>
      <c r="GH47" s="234"/>
      <c r="GI47" s="234"/>
      <c r="GJ47" s="234"/>
      <c r="GK47" s="234"/>
      <c r="GL47" s="234"/>
      <c r="GM47" s="234"/>
      <c r="GN47" s="234"/>
      <c r="GO47" s="234"/>
      <c r="GP47" s="234"/>
      <c r="GQ47" s="234"/>
      <c r="GR47" s="234"/>
      <c r="GS47" s="234"/>
      <c r="GT47" s="234"/>
      <c r="GU47" s="234"/>
      <c r="GV47" s="234"/>
      <c r="GW47" s="234"/>
      <c r="GX47" s="234"/>
      <c r="GY47" s="234"/>
      <c r="GZ47" s="234"/>
      <c r="HA47" s="234"/>
      <c r="HB47" s="234"/>
      <c r="HC47" s="234"/>
      <c r="HD47" s="234"/>
      <c r="HE47" s="234"/>
      <c r="HF47" s="234"/>
      <c r="HG47" s="234"/>
      <c r="HH47" s="234"/>
      <c r="HI47" s="234"/>
      <c r="HJ47" s="234"/>
      <c r="HK47" s="234"/>
      <c r="HL47" s="234"/>
      <c r="HM47" s="234"/>
      <c r="HN47" s="234"/>
      <c r="HO47" s="234"/>
      <c r="HP47" s="234"/>
      <c r="HQ47" s="234"/>
      <c r="HR47" s="234"/>
      <c r="HS47" s="234"/>
      <c r="HT47" s="234"/>
      <c r="HU47" s="234"/>
      <c r="HV47" s="234"/>
      <c r="HW47" s="234"/>
      <c r="HX47" s="234"/>
      <c r="HY47" s="234"/>
      <c r="HZ47" s="234"/>
      <c r="IA47" s="234"/>
      <c r="IB47" s="234"/>
      <c r="IC47" s="234"/>
      <c r="ID47" s="234"/>
      <c r="IE47" s="234"/>
      <c r="IF47" s="234"/>
      <c r="IG47" s="234"/>
      <c r="IH47" s="234"/>
      <c r="II47" s="234"/>
      <c r="IJ47" s="234"/>
      <c r="IK47" s="234"/>
      <c r="IL47" s="234"/>
      <c r="IM47" s="234"/>
      <c r="IN47" s="234"/>
      <c r="IO47" s="234"/>
      <c r="IP47" s="234"/>
      <c r="IQ47" s="234"/>
      <c r="IR47" s="234"/>
      <c r="IS47" s="234"/>
      <c r="IT47" s="234"/>
      <c r="IU47" s="234"/>
      <c r="IV47" s="234"/>
    </row>
    <row r="48" spans="1:256" s="235" customFormat="1" ht="12" customHeight="1">
      <c r="A48" s="253" t="s">
        <v>187</v>
      </c>
      <c r="B48" s="284">
        <v>42.2</v>
      </c>
      <c r="C48" s="285">
        <v>10.5</v>
      </c>
      <c r="D48" s="253">
        <v>166</v>
      </c>
      <c r="E48" s="253">
        <v>11</v>
      </c>
      <c r="F48" s="286">
        <v>192</v>
      </c>
      <c r="G48" s="286">
        <v>175.8</v>
      </c>
      <c r="H48" s="286">
        <v>343.7</v>
      </c>
      <c r="I48" s="287">
        <v>1449</v>
      </c>
      <c r="J48" s="235">
        <v>42.2</v>
      </c>
      <c r="K48" s="235">
        <v>11.6</v>
      </c>
      <c r="L48" s="235">
        <v>171</v>
      </c>
      <c r="M48" s="235">
        <v>4</v>
      </c>
      <c r="N48" s="291">
        <v>174</v>
      </c>
      <c r="O48" s="235">
        <v>169.4</v>
      </c>
      <c r="P48" s="291">
        <v>292.89999999999998</v>
      </c>
      <c r="Q48" s="235">
        <v>377</v>
      </c>
      <c r="R48" s="285">
        <v>40.700000000000003</v>
      </c>
      <c r="S48" s="285">
        <v>9.3000000000000007</v>
      </c>
      <c r="T48" s="253">
        <v>163</v>
      </c>
      <c r="U48" s="253">
        <v>13</v>
      </c>
      <c r="V48" s="285">
        <v>195.3</v>
      </c>
      <c r="W48" s="285">
        <v>176.4</v>
      </c>
      <c r="X48" s="286">
        <v>376.4</v>
      </c>
      <c r="Y48" s="287">
        <v>833</v>
      </c>
      <c r="Z48" s="285">
        <v>47.6</v>
      </c>
      <c r="AA48" s="285">
        <v>12.9</v>
      </c>
      <c r="AB48" s="253">
        <v>168</v>
      </c>
      <c r="AC48" s="253">
        <v>15</v>
      </c>
      <c r="AD48" s="285">
        <v>208.6</v>
      </c>
      <c r="AE48" s="285">
        <v>183.7</v>
      </c>
      <c r="AF48" s="286">
        <v>309.7</v>
      </c>
      <c r="AG48" s="287">
        <v>240</v>
      </c>
      <c r="AH48" s="252" t="s">
        <v>188</v>
      </c>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c r="EO48" s="234"/>
      <c r="EP48" s="234"/>
      <c r="EQ48" s="234"/>
      <c r="ER48" s="234"/>
      <c r="ES48" s="234"/>
      <c r="ET48" s="234"/>
      <c r="EU48" s="234"/>
      <c r="EV48" s="234"/>
      <c r="EW48" s="234"/>
      <c r="EX48" s="234"/>
      <c r="EY48" s="234"/>
      <c r="EZ48" s="234"/>
      <c r="FA48" s="234"/>
      <c r="FB48" s="234"/>
      <c r="FC48" s="234"/>
      <c r="FD48" s="234"/>
      <c r="FE48" s="234"/>
      <c r="FF48" s="234"/>
      <c r="FG48" s="234"/>
      <c r="FH48" s="234"/>
      <c r="FI48" s="234"/>
      <c r="FJ48" s="234"/>
      <c r="FK48" s="234"/>
      <c r="FL48" s="234"/>
      <c r="FM48" s="234"/>
      <c r="FN48" s="234"/>
      <c r="FO48" s="234"/>
      <c r="FP48" s="234"/>
      <c r="FQ48" s="234"/>
      <c r="FR48" s="234"/>
      <c r="FS48" s="234"/>
      <c r="FT48" s="234"/>
      <c r="FU48" s="234"/>
      <c r="FV48" s="234"/>
      <c r="FW48" s="234"/>
      <c r="FX48" s="234"/>
      <c r="FY48" s="234"/>
      <c r="FZ48" s="234"/>
      <c r="GA48" s="234"/>
      <c r="GB48" s="234"/>
      <c r="GC48" s="234"/>
      <c r="GD48" s="234"/>
      <c r="GE48" s="234"/>
      <c r="GF48" s="234"/>
      <c r="GG48" s="234"/>
      <c r="GH48" s="234"/>
      <c r="GI48" s="234"/>
      <c r="GJ48" s="234"/>
      <c r="GK48" s="234"/>
      <c r="GL48" s="234"/>
      <c r="GM48" s="234"/>
      <c r="GN48" s="234"/>
      <c r="GO48" s="234"/>
      <c r="GP48" s="234"/>
      <c r="GQ48" s="234"/>
      <c r="GR48" s="234"/>
      <c r="GS48" s="234"/>
      <c r="GT48" s="234"/>
      <c r="GU48" s="234"/>
      <c r="GV48" s="234"/>
      <c r="GW48" s="234"/>
      <c r="GX48" s="234"/>
      <c r="GY48" s="234"/>
      <c r="GZ48" s="234"/>
      <c r="HA48" s="234"/>
      <c r="HB48" s="234"/>
      <c r="HC48" s="234"/>
      <c r="HD48" s="234"/>
      <c r="HE48" s="234"/>
      <c r="HF48" s="234"/>
      <c r="HG48" s="234"/>
      <c r="HH48" s="234"/>
      <c r="HI48" s="234"/>
      <c r="HJ48" s="234"/>
      <c r="HK48" s="234"/>
      <c r="HL48" s="234"/>
      <c r="HM48" s="234"/>
      <c r="HN48" s="234"/>
      <c r="HO48" s="234"/>
      <c r="HP48" s="234"/>
      <c r="HQ48" s="234"/>
      <c r="HR48" s="234"/>
      <c r="HS48" s="234"/>
      <c r="HT48" s="234"/>
      <c r="HU48" s="234"/>
      <c r="HV48" s="234"/>
      <c r="HW48" s="234"/>
      <c r="HX48" s="234"/>
      <c r="HY48" s="234"/>
      <c r="HZ48" s="234"/>
      <c r="IA48" s="234"/>
      <c r="IB48" s="234"/>
      <c r="IC48" s="234"/>
      <c r="ID48" s="234"/>
      <c r="IE48" s="234"/>
      <c r="IF48" s="234"/>
      <c r="IG48" s="234"/>
      <c r="IH48" s="234"/>
      <c r="II48" s="234"/>
      <c r="IJ48" s="234"/>
      <c r="IK48" s="234"/>
      <c r="IL48" s="234"/>
      <c r="IM48" s="234"/>
      <c r="IN48" s="234"/>
      <c r="IO48" s="234"/>
      <c r="IP48" s="234"/>
      <c r="IQ48" s="234"/>
      <c r="IR48" s="234"/>
      <c r="IS48" s="234"/>
      <c r="IT48" s="234"/>
      <c r="IU48" s="234"/>
      <c r="IV48" s="234"/>
    </row>
    <row r="49" spans="1:256" s="235" customFormat="1" ht="12.75" customHeight="1">
      <c r="A49" s="290" t="s">
        <v>191</v>
      </c>
      <c r="B49" s="292"/>
      <c r="H49" s="293"/>
      <c r="X49" s="293"/>
      <c r="AH49" s="252" t="s">
        <v>192</v>
      </c>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c r="EO49" s="234"/>
      <c r="EP49" s="234"/>
      <c r="EQ49" s="234"/>
      <c r="ER49" s="234"/>
      <c r="ES49" s="234"/>
      <c r="ET49" s="234"/>
      <c r="EU49" s="234"/>
      <c r="EV49" s="234"/>
      <c r="EW49" s="234"/>
      <c r="EX49" s="234"/>
      <c r="EY49" s="234"/>
      <c r="EZ49" s="234"/>
      <c r="FA49" s="234"/>
      <c r="FB49" s="234"/>
      <c r="FC49" s="234"/>
      <c r="FD49" s="234"/>
      <c r="FE49" s="234"/>
      <c r="FF49" s="234"/>
      <c r="FG49" s="234"/>
      <c r="FH49" s="234"/>
      <c r="FI49" s="234"/>
      <c r="FJ49" s="234"/>
      <c r="FK49" s="234"/>
      <c r="FL49" s="234"/>
      <c r="FM49" s="234"/>
      <c r="FN49" s="234"/>
      <c r="FO49" s="234"/>
      <c r="FP49" s="234"/>
      <c r="FQ49" s="234"/>
      <c r="FR49" s="234"/>
      <c r="FS49" s="234"/>
      <c r="FT49" s="234"/>
      <c r="FU49" s="234"/>
      <c r="FV49" s="234"/>
      <c r="FW49" s="234"/>
      <c r="FX49" s="234"/>
      <c r="FY49" s="234"/>
      <c r="FZ49" s="234"/>
      <c r="GA49" s="234"/>
      <c r="GB49" s="234"/>
      <c r="GC49" s="234"/>
      <c r="GD49" s="234"/>
      <c r="GE49" s="234"/>
      <c r="GF49" s="234"/>
      <c r="GG49" s="234"/>
      <c r="GH49" s="234"/>
      <c r="GI49" s="234"/>
      <c r="GJ49" s="234"/>
      <c r="GK49" s="234"/>
      <c r="GL49" s="234"/>
      <c r="GM49" s="234"/>
      <c r="GN49" s="234"/>
      <c r="GO49" s="234"/>
      <c r="GP49" s="234"/>
      <c r="GQ49" s="234"/>
      <c r="GR49" s="234"/>
      <c r="GS49" s="234"/>
      <c r="GT49" s="234"/>
      <c r="GU49" s="234"/>
      <c r="GV49" s="234"/>
      <c r="GW49" s="234"/>
      <c r="GX49" s="234"/>
      <c r="GY49" s="234"/>
      <c r="GZ49" s="234"/>
      <c r="HA49" s="234"/>
      <c r="HB49" s="234"/>
      <c r="HC49" s="234"/>
      <c r="HD49" s="234"/>
      <c r="HE49" s="234"/>
      <c r="HF49" s="234"/>
      <c r="HG49" s="234"/>
      <c r="HH49" s="234"/>
      <c r="HI49" s="234"/>
      <c r="HJ49" s="234"/>
      <c r="HK49" s="234"/>
      <c r="HL49" s="234"/>
      <c r="HM49" s="234"/>
      <c r="HN49" s="234"/>
      <c r="HO49" s="234"/>
      <c r="HP49" s="234"/>
      <c r="HQ49" s="234"/>
      <c r="HR49" s="234"/>
      <c r="HS49" s="234"/>
      <c r="HT49" s="234"/>
      <c r="HU49" s="234"/>
      <c r="HV49" s="234"/>
      <c r="HW49" s="234"/>
      <c r="HX49" s="234"/>
      <c r="HY49" s="234"/>
      <c r="HZ49" s="234"/>
      <c r="IA49" s="234"/>
      <c r="IB49" s="234"/>
      <c r="IC49" s="234"/>
      <c r="ID49" s="234"/>
      <c r="IE49" s="234"/>
      <c r="IF49" s="234"/>
      <c r="IG49" s="234"/>
      <c r="IH49" s="234"/>
      <c r="II49" s="234"/>
      <c r="IJ49" s="234"/>
      <c r="IK49" s="234"/>
      <c r="IL49" s="234"/>
      <c r="IM49" s="234"/>
      <c r="IN49" s="234"/>
      <c r="IO49" s="234"/>
      <c r="IP49" s="234"/>
      <c r="IQ49" s="234"/>
      <c r="IR49" s="234"/>
      <c r="IS49" s="234"/>
      <c r="IT49" s="234"/>
      <c r="IU49" s="234"/>
      <c r="IV49" s="234"/>
    </row>
    <row r="50" spans="1:256" s="235" customFormat="1" ht="12" customHeight="1">
      <c r="A50" s="253" t="s">
        <v>185</v>
      </c>
      <c r="B50" s="284">
        <v>47.8</v>
      </c>
      <c r="C50" s="285">
        <v>10.8</v>
      </c>
      <c r="D50" s="253">
        <v>177</v>
      </c>
      <c r="E50" s="253">
        <v>37</v>
      </c>
      <c r="F50" s="286">
        <v>309.2</v>
      </c>
      <c r="G50" s="286">
        <v>252.8</v>
      </c>
      <c r="H50" s="286">
        <v>514.4</v>
      </c>
      <c r="I50" s="287">
        <v>1259</v>
      </c>
      <c r="J50" s="285">
        <v>50.3</v>
      </c>
      <c r="K50" s="285">
        <v>9</v>
      </c>
      <c r="L50" s="253">
        <v>177</v>
      </c>
      <c r="M50" s="253">
        <v>38</v>
      </c>
      <c r="N50" s="286">
        <v>299.10000000000002</v>
      </c>
      <c r="O50" s="286">
        <v>250</v>
      </c>
      <c r="P50" s="289">
        <v>242.8</v>
      </c>
      <c r="Q50" s="287">
        <v>364</v>
      </c>
      <c r="R50" s="285">
        <v>47.1</v>
      </c>
      <c r="S50" s="285">
        <v>10</v>
      </c>
      <c r="T50" s="253">
        <v>182</v>
      </c>
      <c r="U50" s="253">
        <v>42</v>
      </c>
      <c r="V50" s="285">
        <v>304.60000000000002</v>
      </c>
      <c r="W50" s="285">
        <v>241.7</v>
      </c>
      <c r="X50" s="286">
        <v>423</v>
      </c>
      <c r="Y50" s="287">
        <v>682</v>
      </c>
      <c r="Z50" s="285">
        <v>45.6</v>
      </c>
      <c r="AA50" s="285">
        <v>16.2</v>
      </c>
      <c r="AB50" s="253">
        <v>163</v>
      </c>
      <c r="AC50" s="253">
        <v>21</v>
      </c>
      <c r="AD50" s="285">
        <v>341</v>
      </c>
      <c r="AE50" s="285">
        <v>293</v>
      </c>
      <c r="AF50" s="286">
        <v>1271.0999999999999</v>
      </c>
      <c r="AG50" s="287">
        <v>213</v>
      </c>
      <c r="AH50" s="252" t="s">
        <v>186</v>
      </c>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4"/>
      <c r="BR50" s="234"/>
      <c r="BS50" s="234"/>
      <c r="BT50" s="234"/>
      <c r="BU50" s="234"/>
      <c r="BV50" s="234"/>
      <c r="BW50" s="234"/>
      <c r="BX50" s="234"/>
      <c r="BY50" s="234"/>
      <c r="BZ50" s="234"/>
      <c r="CA50" s="234"/>
      <c r="CB50" s="234"/>
      <c r="CC50" s="234"/>
      <c r="CD50" s="234"/>
      <c r="CE50" s="234"/>
      <c r="CF50" s="234"/>
      <c r="CG50" s="234"/>
      <c r="CH50" s="234"/>
      <c r="CI50" s="234"/>
      <c r="CJ50" s="234"/>
      <c r="CK50" s="234"/>
      <c r="CL50" s="234"/>
      <c r="CM50" s="234"/>
      <c r="CN50" s="234"/>
      <c r="CO50" s="234"/>
      <c r="CP50" s="234"/>
      <c r="CQ50" s="234"/>
      <c r="CR50" s="234"/>
      <c r="CS50" s="234"/>
      <c r="CT50" s="234"/>
      <c r="CU50" s="234"/>
      <c r="CV50" s="234"/>
      <c r="CW50" s="234"/>
      <c r="CX50" s="234"/>
      <c r="CY50" s="234"/>
      <c r="CZ50" s="234"/>
      <c r="DA50" s="234"/>
      <c r="DB50" s="234"/>
      <c r="DC50" s="234"/>
      <c r="DD50" s="234"/>
      <c r="DE50" s="234"/>
      <c r="DF50" s="234"/>
      <c r="DG50" s="234"/>
      <c r="DH50" s="234"/>
      <c r="DI50" s="234"/>
      <c r="DJ50" s="234"/>
      <c r="DK50" s="234"/>
      <c r="DL50" s="234"/>
      <c r="DM50" s="234"/>
      <c r="DN50" s="234"/>
      <c r="DO50" s="234"/>
      <c r="DP50" s="234"/>
      <c r="DQ50" s="234"/>
      <c r="DR50" s="234"/>
      <c r="DS50" s="234"/>
      <c r="DT50" s="234"/>
      <c r="DU50" s="234"/>
      <c r="DV50" s="234"/>
      <c r="DW50" s="234"/>
      <c r="DX50" s="234"/>
      <c r="DY50" s="234"/>
      <c r="DZ50" s="234"/>
      <c r="EA50" s="234"/>
      <c r="EB50" s="234"/>
      <c r="EC50" s="234"/>
      <c r="ED50" s="234"/>
      <c r="EE50" s="234"/>
      <c r="EF50" s="234"/>
      <c r="EG50" s="234"/>
      <c r="EH50" s="234"/>
      <c r="EI50" s="234"/>
      <c r="EJ50" s="234"/>
      <c r="EK50" s="234"/>
      <c r="EL50" s="234"/>
      <c r="EM50" s="234"/>
      <c r="EN50" s="234"/>
      <c r="EO50" s="234"/>
      <c r="EP50" s="234"/>
      <c r="EQ50" s="234"/>
      <c r="ER50" s="234"/>
      <c r="ES50" s="234"/>
      <c r="ET50" s="234"/>
      <c r="EU50" s="234"/>
      <c r="EV50" s="234"/>
      <c r="EW50" s="234"/>
      <c r="EX50" s="234"/>
      <c r="EY50" s="234"/>
      <c r="EZ50" s="234"/>
      <c r="FA50" s="234"/>
      <c r="FB50" s="234"/>
      <c r="FC50" s="234"/>
      <c r="FD50" s="234"/>
      <c r="FE50" s="234"/>
      <c r="FF50" s="234"/>
      <c r="FG50" s="234"/>
      <c r="FH50" s="234"/>
      <c r="FI50" s="234"/>
      <c r="FJ50" s="234"/>
      <c r="FK50" s="234"/>
      <c r="FL50" s="234"/>
      <c r="FM50" s="234"/>
      <c r="FN50" s="234"/>
      <c r="FO50" s="234"/>
      <c r="FP50" s="234"/>
      <c r="FQ50" s="234"/>
      <c r="FR50" s="234"/>
      <c r="FS50" s="234"/>
      <c r="FT50" s="234"/>
      <c r="FU50" s="234"/>
      <c r="FV50" s="234"/>
      <c r="FW50" s="234"/>
      <c r="FX50" s="234"/>
      <c r="FY50" s="234"/>
      <c r="FZ50" s="234"/>
      <c r="GA50" s="234"/>
      <c r="GB50" s="234"/>
      <c r="GC50" s="234"/>
      <c r="GD50" s="234"/>
      <c r="GE50" s="234"/>
      <c r="GF50" s="234"/>
      <c r="GG50" s="234"/>
      <c r="GH50" s="234"/>
      <c r="GI50" s="234"/>
      <c r="GJ50" s="234"/>
      <c r="GK50" s="234"/>
      <c r="GL50" s="234"/>
      <c r="GM50" s="234"/>
      <c r="GN50" s="234"/>
      <c r="GO50" s="234"/>
      <c r="GP50" s="234"/>
      <c r="GQ50" s="234"/>
      <c r="GR50" s="234"/>
      <c r="GS50" s="234"/>
      <c r="GT50" s="234"/>
      <c r="GU50" s="234"/>
      <c r="GV50" s="234"/>
      <c r="GW50" s="234"/>
      <c r="GX50" s="234"/>
      <c r="GY50" s="234"/>
      <c r="GZ50" s="234"/>
      <c r="HA50" s="234"/>
      <c r="HB50" s="234"/>
      <c r="HC50" s="234"/>
      <c r="HD50" s="234"/>
      <c r="HE50" s="234"/>
      <c r="HF50" s="234"/>
      <c r="HG50" s="234"/>
      <c r="HH50" s="234"/>
      <c r="HI50" s="234"/>
      <c r="HJ50" s="234"/>
      <c r="HK50" s="234"/>
      <c r="HL50" s="234"/>
      <c r="HM50" s="234"/>
      <c r="HN50" s="234"/>
      <c r="HO50" s="234"/>
      <c r="HP50" s="234"/>
      <c r="HQ50" s="234"/>
      <c r="HR50" s="234"/>
      <c r="HS50" s="234"/>
      <c r="HT50" s="234"/>
      <c r="HU50" s="234"/>
      <c r="HV50" s="234"/>
      <c r="HW50" s="234"/>
      <c r="HX50" s="234"/>
      <c r="HY50" s="234"/>
      <c r="HZ50" s="234"/>
      <c r="IA50" s="234"/>
      <c r="IB50" s="234"/>
      <c r="IC50" s="234"/>
      <c r="ID50" s="234"/>
      <c r="IE50" s="234"/>
      <c r="IF50" s="234"/>
      <c r="IG50" s="234"/>
      <c r="IH50" s="234"/>
      <c r="II50" s="234"/>
      <c r="IJ50" s="234"/>
      <c r="IK50" s="234"/>
      <c r="IL50" s="234"/>
      <c r="IM50" s="234"/>
      <c r="IN50" s="234"/>
      <c r="IO50" s="234"/>
      <c r="IP50" s="234"/>
      <c r="IQ50" s="234"/>
      <c r="IR50" s="234"/>
      <c r="IS50" s="234"/>
      <c r="IT50" s="234"/>
      <c r="IU50" s="234"/>
      <c r="IV50" s="234"/>
    </row>
    <row r="51" spans="1:256" s="235" customFormat="1" ht="12" customHeight="1">
      <c r="A51" s="253" t="s">
        <v>187</v>
      </c>
      <c r="B51" s="284">
        <v>40.700000000000003</v>
      </c>
      <c r="C51" s="285">
        <v>7.7</v>
      </c>
      <c r="D51" s="253">
        <v>173</v>
      </c>
      <c r="E51" s="253">
        <v>16</v>
      </c>
      <c r="F51" s="286">
        <v>220.9</v>
      </c>
      <c r="G51" s="286">
        <v>200.4</v>
      </c>
      <c r="H51" s="286">
        <v>331.9</v>
      </c>
      <c r="I51" s="287">
        <v>237</v>
      </c>
      <c r="J51" s="235">
        <v>40.6</v>
      </c>
      <c r="K51" s="235">
        <v>4.4000000000000004</v>
      </c>
      <c r="L51" s="235">
        <v>174</v>
      </c>
      <c r="M51" s="235">
        <v>8</v>
      </c>
      <c r="N51" s="235">
        <v>208.9</v>
      </c>
      <c r="O51" s="235">
        <v>196.4</v>
      </c>
      <c r="P51" s="291">
        <v>167.1</v>
      </c>
      <c r="Q51" s="235">
        <v>40</v>
      </c>
      <c r="R51" s="285">
        <v>39.9</v>
      </c>
      <c r="S51" s="285">
        <v>8.6999999999999993</v>
      </c>
      <c r="T51" s="253">
        <v>178</v>
      </c>
      <c r="U51" s="253">
        <v>19</v>
      </c>
      <c r="V51" s="285">
        <v>225</v>
      </c>
      <c r="W51" s="285">
        <v>203.2</v>
      </c>
      <c r="X51" s="286">
        <v>347.7</v>
      </c>
      <c r="Y51" s="287">
        <v>134</v>
      </c>
      <c r="Z51" s="285">
        <v>42.5</v>
      </c>
      <c r="AA51" s="285">
        <v>7.8</v>
      </c>
      <c r="AB51" s="253">
        <v>164</v>
      </c>
      <c r="AC51" s="253">
        <v>14</v>
      </c>
      <c r="AD51" s="285">
        <v>219.8</v>
      </c>
      <c r="AE51" s="285">
        <v>197.2</v>
      </c>
      <c r="AF51" s="286">
        <v>401.6</v>
      </c>
      <c r="AG51" s="287">
        <v>64</v>
      </c>
      <c r="AH51" s="252" t="s">
        <v>188</v>
      </c>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c r="IQ51" s="234"/>
      <c r="IR51" s="234"/>
      <c r="IS51" s="234"/>
      <c r="IT51" s="234"/>
      <c r="IU51" s="234"/>
      <c r="IV51" s="234"/>
    </row>
    <row r="52" spans="1:256" s="235" customFormat="1" ht="12" customHeight="1">
      <c r="A52" s="290" t="s">
        <v>193</v>
      </c>
      <c r="B52" s="284"/>
      <c r="C52" s="285"/>
      <c r="D52" s="253"/>
      <c r="E52" s="253"/>
      <c r="F52" s="286"/>
      <c r="G52" s="286"/>
      <c r="H52" s="286"/>
      <c r="I52" s="287"/>
      <c r="J52" s="285"/>
      <c r="K52" s="285"/>
      <c r="L52" s="253"/>
      <c r="M52" s="253"/>
      <c r="N52" s="285"/>
      <c r="O52" s="285"/>
      <c r="P52" s="286"/>
      <c r="Q52" s="287"/>
      <c r="R52" s="285"/>
      <c r="S52" s="285"/>
      <c r="T52" s="253"/>
      <c r="U52" s="253"/>
      <c r="V52" s="285"/>
      <c r="W52" s="285"/>
      <c r="X52" s="286"/>
      <c r="Y52" s="287"/>
      <c r="AH52" s="252" t="s">
        <v>194</v>
      </c>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c r="EO52" s="234"/>
      <c r="EP52" s="234"/>
      <c r="EQ52" s="234"/>
      <c r="ER52" s="234"/>
      <c r="ES52" s="234"/>
      <c r="ET52" s="234"/>
      <c r="EU52" s="234"/>
      <c r="EV52" s="234"/>
      <c r="EW52" s="234"/>
      <c r="EX52" s="234"/>
      <c r="EY52" s="234"/>
      <c r="EZ52" s="234"/>
      <c r="FA52" s="234"/>
      <c r="FB52" s="234"/>
      <c r="FC52" s="234"/>
      <c r="FD52" s="234"/>
      <c r="FE52" s="234"/>
      <c r="FF52" s="234"/>
      <c r="FG52" s="234"/>
      <c r="FH52" s="234"/>
      <c r="FI52" s="234"/>
      <c r="FJ52" s="234"/>
      <c r="FK52" s="234"/>
      <c r="FL52" s="234"/>
      <c r="FM52" s="234"/>
      <c r="FN52" s="234"/>
      <c r="FO52" s="234"/>
      <c r="FP52" s="234"/>
      <c r="FQ52" s="234"/>
      <c r="FR52" s="234"/>
      <c r="FS52" s="234"/>
      <c r="FT52" s="234"/>
      <c r="FU52" s="234"/>
      <c r="FV52" s="234"/>
      <c r="FW52" s="234"/>
      <c r="FX52" s="234"/>
      <c r="FY52" s="234"/>
      <c r="FZ52" s="234"/>
      <c r="GA52" s="234"/>
      <c r="GB52" s="234"/>
      <c r="GC52" s="234"/>
      <c r="GD52" s="234"/>
      <c r="GE52" s="234"/>
      <c r="GF52" s="234"/>
      <c r="GG52" s="234"/>
      <c r="GH52" s="234"/>
      <c r="GI52" s="234"/>
      <c r="GJ52" s="234"/>
      <c r="GK52" s="234"/>
      <c r="GL52" s="234"/>
      <c r="GM52" s="234"/>
      <c r="GN52" s="234"/>
      <c r="GO52" s="234"/>
      <c r="GP52" s="234"/>
      <c r="GQ52" s="234"/>
      <c r="GR52" s="234"/>
      <c r="GS52" s="234"/>
      <c r="GT52" s="234"/>
      <c r="GU52" s="234"/>
      <c r="GV52" s="234"/>
      <c r="GW52" s="234"/>
      <c r="GX52" s="234"/>
      <c r="GY52" s="234"/>
      <c r="GZ52" s="234"/>
      <c r="HA52" s="234"/>
      <c r="HB52" s="234"/>
      <c r="HC52" s="234"/>
      <c r="HD52" s="234"/>
      <c r="HE52" s="234"/>
      <c r="HF52" s="234"/>
      <c r="HG52" s="234"/>
      <c r="HH52" s="234"/>
      <c r="HI52" s="234"/>
      <c r="HJ52" s="234"/>
      <c r="HK52" s="234"/>
      <c r="HL52" s="234"/>
      <c r="HM52" s="234"/>
      <c r="HN52" s="234"/>
      <c r="HO52" s="234"/>
      <c r="HP52" s="234"/>
      <c r="HQ52" s="234"/>
      <c r="HR52" s="234"/>
      <c r="HS52" s="234"/>
      <c r="HT52" s="234"/>
      <c r="HU52" s="234"/>
      <c r="HV52" s="234"/>
      <c r="HW52" s="234"/>
      <c r="HX52" s="234"/>
      <c r="HY52" s="234"/>
      <c r="HZ52" s="234"/>
      <c r="IA52" s="234"/>
      <c r="IB52" s="234"/>
      <c r="IC52" s="234"/>
      <c r="ID52" s="234"/>
      <c r="IE52" s="234"/>
      <c r="IF52" s="234"/>
      <c r="IG52" s="234"/>
      <c r="IH52" s="234"/>
      <c r="II52" s="234"/>
      <c r="IJ52" s="234"/>
      <c r="IK52" s="234"/>
      <c r="IL52" s="234"/>
      <c r="IM52" s="234"/>
      <c r="IN52" s="234"/>
      <c r="IO52" s="234"/>
      <c r="IP52" s="234"/>
      <c r="IQ52" s="234"/>
      <c r="IR52" s="234"/>
      <c r="IS52" s="234"/>
      <c r="IT52" s="234"/>
      <c r="IU52" s="234"/>
      <c r="IV52" s="234"/>
    </row>
    <row r="53" spans="1:256" s="235" customFormat="1" ht="12.75" customHeight="1">
      <c r="A53" s="253" t="s">
        <v>185</v>
      </c>
      <c r="B53" s="284">
        <v>40.799999999999997</v>
      </c>
      <c r="C53" s="285">
        <v>11.9</v>
      </c>
      <c r="D53" s="253">
        <v>168</v>
      </c>
      <c r="E53" s="253">
        <v>11</v>
      </c>
      <c r="F53" s="286">
        <v>288.89999999999998</v>
      </c>
      <c r="G53" s="286">
        <v>269.39999999999998</v>
      </c>
      <c r="H53" s="286">
        <v>807.1</v>
      </c>
      <c r="I53" s="287">
        <v>1056</v>
      </c>
      <c r="J53" s="285">
        <v>44.3</v>
      </c>
      <c r="K53" s="285">
        <v>11.1</v>
      </c>
      <c r="L53" s="253">
        <v>168</v>
      </c>
      <c r="M53" s="253">
        <v>11</v>
      </c>
      <c r="N53" s="286">
        <v>254.5</v>
      </c>
      <c r="O53" s="286">
        <v>239</v>
      </c>
      <c r="P53" s="289">
        <v>452.4</v>
      </c>
      <c r="Q53" s="287">
        <v>283</v>
      </c>
      <c r="R53" s="285">
        <v>38.9</v>
      </c>
      <c r="S53" s="285">
        <v>10.6</v>
      </c>
      <c r="T53" s="253">
        <v>166</v>
      </c>
      <c r="U53" s="253">
        <v>12</v>
      </c>
      <c r="V53" s="285">
        <v>289.2</v>
      </c>
      <c r="W53" s="285">
        <v>270.60000000000002</v>
      </c>
      <c r="X53" s="286">
        <v>818.6</v>
      </c>
      <c r="Y53" s="287">
        <v>352</v>
      </c>
      <c r="Z53" s="285">
        <v>40.1</v>
      </c>
      <c r="AA53" s="285">
        <v>13.4</v>
      </c>
      <c r="AB53" s="253">
        <v>168</v>
      </c>
      <c r="AC53" s="253">
        <v>12</v>
      </c>
      <c r="AD53" s="285">
        <v>311.60000000000002</v>
      </c>
      <c r="AE53" s="285">
        <v>288.8</v>
      </c>
      <c r="AF53" s="286">
        <v>1035.3</v>
      </c>
      <c r="AG53" s="287">
        <v>422</v>
      </c>
      <c r="AH53" s="252" t="s">
        <v>62</v>
      </c>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4"/>
      <c r="BR53" s="234"/>
      <c r="BS53" s="234"/>
      <c r="BT53" s="234"/>
      <c r="BU53" s="234"/>
      <c r="BV53" s="234"/>
      <c r="BW53" s="234"/>
      <c r="BX53" s="234"/>
      <c r="BY53" s="234"/>
      <c r="BZ53" s="234"/>
      <c r="CA53" s="234"/>
      <c r="CB53" s="234"/>
      <c r="CC53" s="234"/>
      <c r="CD53" s="234"/>
      <c r="CE53" s="234"/>
      <c r="CF53" s="234"/>
      <c r="CG53" s="234"/>
      <c r="CH53" s="234"/>
      <c r="CI53" s="234"/>
      <c r="CJ53" s="234"/>
      <c r="CK53" s="234"/>
      <c r="CL53" s="234"/>
      <c r="CM53" s="234"/>
      <c r="CN53" s="234"/>
      <c r="CO53" s="234"/>
      <c r="CP53" s="234"/>
      <c r="CQ53" s="234"/>
      <c r="CR53" s="234"/>
      <c r="CS53" s="234"/>
      <c r="CT53" s="234"/>
      <c r="CU53" s="234"/>
      <c r="CV53" s="234"/>
      <c r="CW53" s="234"/>
      <c r="CX53" s="234"/>
      <c r="CY53" s="234"/>
      <c r="CZ53" s="234"/>
      <c r="DA53" s="234"/>
      <c r="DB53" s="234"/>
      <c r="DC53" s="234"/>
      <c r="DD53" s="234"/>
      <c r="DE53" s="234"/>
      <c r="DF53" s="234"/>
      <c r="DG53" s="234"/>
      <c r="DH53" s="234"/>
      <c r="DI53" s="234"/>
      <c r="DJ53" s="234"/>
      <c r="DK53" s="234"/>
      <c r="DL53" s="234"/>
      <c r="DM53" s="234"/>
      <c r="DN53" s="234"/>
      <c r="DO53" s="234"/>
      <c r="DP53" s="234"/>
      <c r="DQ53" s="234"/>
      <c r="DR53" s="234"/>
      <c r="DS53" s="234"/>
      <c r="DT53" s="234"/>
      <c r="DU53" s="234"/>
      <c r="DV53" s="234"/>
      <c r="DW53" s="234"/>
      <c r="DX53" s="234"/>
      <c r="DY53" s="234"/>
      <c r="DZ53" s="234"/>
      <c r="EA53" s="234"/>
      <c r="EB53" s="234"/>
      <c r="EC53" s="234"/>
      <c r="ED53" s="234"/>
      <c r="EE53" s="234"/>
      <c r="EF53" s="234"/>
      <c r="EG53" s="234"/>
      <c r="EH53" s="234"/>
      <c r="EI53" s="234"/>
      <c r="EJ53" s="234"/>
      <c r="EK53" s="234"/>
      <c r="EL53" s="234"/>
      <c r="EM53" s="234"/>
      <c r="EN53" s="234"/>
      <c r="EO53" s="234"/>
      <c r="EP53" s="234"/>
      <c r="EQ53" s="234"/>
      <c r="ER53" s="234"/>
      <c r="ES53" s="234"/>
      <c r="ET53" s="234"/>
      <c r="EU53" s="234"/>
      <c r="EV53" s="234"/>
      <c r="EW53" s="234"/>
      <c r="EX53" s="234"/>
      <c r="EY53" s="234"/>
      <c r="EZ53" s="234"/>
      <c r="FA53" s="234"/>
      <c r="FB53" s="234"/>
      <c r="FC53" s="234"/>
      <c r="FD53" s="234"/>
      <c r="FE53" s="234"/>
      <c r="FF53" s="234"/>
      <c r="FG53" s="234"/>
      <c r="FH53" s="234"/>
      <c r="FI53" s="234"/>
      <c r="FJ53" s="234"/>
      <c r="FK53" s="234"/>
      <c r="FL53" s="234"/>
      <c r="FM53" s="234"/>
      <c r="FN53" s="234"/>
      <c r="FO53" s="234"/>
      <c r="FP53" s="234"/>
      <c r="FQ53" s="234"/>
      <c r="FR53" s="234"/>
      <c r="FS53" s="234"/>
      <c r="FT53" s="234"/>
      <c r="FU53" s="234"/>
      <c r="FV53" s="234"/>
      <c r="FW53" s="234"/>
      <c r="FX53" s="234"/>
      <c r="FY53" s="234"/>
      <c r="FZ53" s="234"/>
      <c r="GA53" s="234"/>
      <c r="GB53" s="234"/>
      <c r="GC53" s="234"/>
      <c r="GD53" s="234"/>
      <c r="GE53" s="234"/>
      <c r="GF53" s="234"/>
      <c r="GG53" s="234"/>
      <c r="GH53" s="234"/>
      <c r="GI53" s="234"/>
      <c r="GJ53" s="234"/>
      <c r="GK53" s="234"/>
      <c r="GL53" s="234"/>
      <c r="GM53" s="234"/>
      <c r="GN53" s="234"/>
      <c r="GO53" s="234"/>
      <c r="GP53" s="234"/>
      <c r="GQ53" s="234"/>
      <c r="GR53" s="234"/>
      <c r="GS53" s="234"/>
      <c r="GT53" s="234"/>
      <c r="GU53" s="234"/>
      <c r="GV53" s="234"/>
      <c r="GW53" s="234"/>
      <c r="GX53" s="234"/>
      <c r="GY53" s="234"/>
      <c r="GZ53" s="234"/>
      <c r="HA53" s="234"/>
      <c r="HB53" s="234"/>
      <c r="HC53" s="234"/>
      <c r="HD53" s="234"/>
      <c r="HE53" s="234"/>
      <c r="HF53" s="234"/>
      <c r="HG53" s="234"/>
      <c r="HH53" s="234"/>
      <c r="HI53" s="234"/>
      <c r="HJ53" s="234"/>
      <c r="HK53" s="234"/>
      <c r="HL53" s="234"/>
      <c r="HM53" s="234"/>
      <c r="HN53" s="234"/>
      <c r="HO53" s="234"/>
      <c r="HP53" s="234"/>
      <c r="HQ53" s="234"/>
      <c r="HR53" s="234"/>
      <c r="HS53" s="234"/>
      <c r="HT53" s="234"/>
      <c r="HU53" s="234"/>
      <c r="HV53" s="234"/>
      <c r="HW53" s="234"/>
      <c r="HX53" s="234"/>
      <c r="HY53" s="234"/>
      <c r="HZ53" s="234"/>
      <c r="IA53" s="234"/>
      <c r="IB53" s="234"/>
      <c r="IC53" s="234"/>
      <c r="ID53" s="234"/>
      <c r="IE53" s="234"/>
      <c r="IF53" s="234"/>
      <c r="IG53" s="234"/>
      <c r="IH53" s="234"/>
      <c r="II53" s="234"/>
      <c r="IJ53" s="234"/>
      <c r="IK53" s="234"/>
      <c r="IL53" s="234"/>
      <c r="IM53" s="234"/>
      <c r="IN53" s="234"/>
      <c r="IO53" s="234"/>
      <c r="IP53" s="234"/>
      <c r="IQ53" s="234"/>
      <c r="IR53" s="234"/>
      <c r="IS53" s="234"/>
      <c r="IT53" s="234"/>
      <c r="IU53" s="234"/>
      <c r="IV53" s="234"/>
    </row>
    <row r="54" spans="1:256" s="235" customFormat="1" ht="12" customHeight="1">
      <c r="A54" s="253" t="s">
        <v>187</v>
      </c>
      <c r="B54" s="284">
        <v>42.6</v>
      </c>
      <c r="C54" s="285">
        <v>9.3000000000000007</v>
      </c>
      <c r="D54" s="253">
        <v>163</v>
      </c>
      <c r="E54" s="253">
        <v>7</v>
      </c>
      <c r="F54" s="286">
        <v>195.4</v>
      </c>
      <c r="G54" s="286">
        <v>185.9</v>
      </c>
      <c r="H54" s="286">
        <v>257.10000000000002</v>
      </c>
      <c r="I54" s="287">
        <v>644</v>
      </c>
      <c r="J54" s="235">
        <v>45.6</v>
      </c>
      <c r="K54" s="235">
        <v>10.9</v>
      </c>
      <c r="L54" s="235">
        <v>168</v>
      </c>
      <c r="M54" s="235">
        <v>7</v>
      </c>
      <c r="N54" s="235">
        <v>212.1</v>
      </c>
      <c r="O54" s="235">
        <v>204.3</v>
      </c>
      <c r="P54" s="235">
        <v>230.5</v>
      </c>
      <c r="Q54" s="235">
        <v>222</v>
      </c>
      <c r="R54" s="285">
        <v>37.5</v>
      </c>
      <c r="S54" s="285">
        <v>6.7</v>
      </c>
      <c r="T54" s="253">
        <v>163</v>
      </c>
      <c r="U54" s="253">
        <v>7</v>
      </c>
      <c r="V54" s="285">
        <v>191.4</v>
      </c>
      <c r="W54" s="285">
        <v>180.3</v>
      </c>
      <c r="X54" s="286">
        <v>353</v>
      </c>
      <c r="Y54" s="287">
        <v>166</v>
      </c>
      <c r="Z54" s="285">
        <v>43.3</v>
      </c>
      <c r="AA54" s="285">
        <v>9.6999999999999993</v>
      </c>
      <c r="AB54" s="253">
        <v>159</v>
      </c>
      <c r="AC54" s="253">
        <v>7</v>
      </c>
      <c r="AD54" s="285">
        <v>183.5</v>
      </c>
      <c r="AE54" s="285">
        <v>173.5</v>
      </c>
      <c r="AF54" s="286">
        <v>218.2</v>
      </c>
      <c r="AG54" s="287">
        <v>256</v>
      </c>
      <c r="AH54" s="252" t="s">
        <v>63</v>
      </c>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4"/>
      <c r="CO54" s="234"/>
      <c r="CP54" s="234"/>
      <c r="CQ54" s="234"/>
      <c r="CR54" s="234"/>
      <c r="CS54" s="234"/>
      <c r="CT54" s="234"/>
      <c r="CU54" s="234"/>
      <c r="CV54" s="234"/>
      <c r="CW54" s="234"/>
      <c r="CX54" s="234"/>
      <c r="CY54" s="234"/>
      <c r="CZ54" s="234"/>
      <c r="DA54" s="234"/>
      <c r="DB54" s="234"/>
      <c r="DC54" s="234"/>
      <c r="DD54" s="234"/>
      <c r="DE54" s="234"/>
      <c r="DF54" s="234"/>
      <c r="DG54" s="234"/>
      <c r="DH54" s="234"/>
      <c r="DI54" s="234"/>
      <c r="DJ54" s="234"/>
      <c r="DK54" s="234"/>
      <c r="DL54" s="234"/>
      <c r="DM54" s="234"/>
      <c r="DN54" s="234"/>
      <c r="DO54" s="234"/>
      <c r="DP54" s="234"/>
      <c r="DQ54" s="234"/>
      <c r="DR54" s="234"/>
      <c r="DS54" s="234"/>
      <c r="DT54" s="234"/>
      <c r="DU54" s="234"/>
      <c r="DV54" s="234"/>
      <c r="DW54" s="234"/>
      <c r="DX54" s="234"/>
      <c r="DY54" s="234"/>
      <c r="DZ54" s="234"/>
      <c r="EA54" s="234"/>
      <c r="EB54" s="234"/>
      <c r="EC54" s="234"/>
      <c r="ED54" s="234"/>
      <c r="EE54" s="234"/>
      <c r="EF54" s="234"/>
      <c r="EG54" s="234"/>
      <c r="EH54" s="234"/>
      <c r="EI54" s="234"/>
      <c r="EJ54" s="234"/>
      <c r="EK54" s="234"/>
      <c r="EL54" s="234"/>
      <c r="EM54" s="234"/>
      <c r="EN54" s="234"/>
      <c r="EO54" s="234"/>
      <c r="EP54" s="234"/>
      <c r="EQ54" s="234"/>
      <c r="ER54" s="234"/>
      <c r="ES54" s="234"/>
      <c r="ET54" s="234"/>
      <c r="EU54" s="234"/>
      <c r="EV54" s="234"/>
      <c r="EW54" s="234"/>
      <c r="EX54" s="234"/>
      <c r="EY54" s="234"/>
      <c r="EZ54" s="234"/>
      <c r="FA54" s="234"/>
      <c r="FB54" s="234"/>
      <c r="FC54" s="234"/>
      <c r="FD54" s="234"/>
      <c r="FE54" s="234"/>
      <c r="FF54" s="234"/>
      <c r="FG54" s="234"/>
      <c r="FH54" s="234"/>
      <c r="FI54" s="234"/>
      <c r="FJ54" s="234"/>
      <c r="FK54" s="234"/>
      <c r="FL54" s="234"/>
      <c r="FM54" s="234"/>
      <c r="FN54" s="234"/>
      <c r="FO54" s="234"/>
      <c r="FP54" s="234"/>
      <c r="FQ54" s="234"/>
      <c r="FR54" s="234"/>
      <c r="FS54" s="234"/>
      <c r="FT54" s="234"/>
      <c r="FU54" s="234"/>
      <c r="FV54" s="234"/>
      <c r="FW54" s="234"/>
      <c r="FX54" s="234"/>
      <c r="FY54" s="234"/>
      <c r="FZ54" s="234"/>
      <c r="GA54" s="234"/>
      <c r="GB54" s="234"/>
      <c r="GC54" s="234"/>
      <c r="GD54" s="234"/>
      <c r="GE54" s="234"/>
      <c r="GF54" s="234"/>
      <c r="GG54" s="234"/>
      <c r="GH54" s="234"/>
      <c r="GI54" s="234"/>
      <c r="GJ54" s="234"/>
      <c r="GK54" s="234"/>
      <c r="GL54" s="234"/>
      <c r="GM54" s="234"/>
      <c r="GN54" s="234"/>
      <c r="GO54" s="234"/>
      <c r="GP54" s="234"/>
      <c r="GQ54" s="234"/>
      <c r="GR54" s="234"/>
      <c r="GS54" s="234"/>
      <c r="GT54" s="234"/>
      <c r="GU54" s="234"/>
      <c r="GV54" s="234"/>
      <c r="GW54" s="234"/>
      <c r="GX54" s="234"/>
      <c r="GY54" s="234"/>
      <c r="GZ54" s="234"/>
      <c r="HA54" s="234"/>
      <c r="HB54" s="234"/>
      <c r="HC54" s="234"/>
      <c r="HD54" s="234"/>
      <c r="HE54" s="234"/>
      <c r="HF54" s="234"/>
      <c r="HG54" s="234"/>
      <c r="HH54" s="234"/>
      <c r="HI54" s="234"/>
      <c r="HJ54" s="234"/>
      <c r="HK54" s="234"/>
      <c r="HL54" s="234"/>
      <c r="HM54" s="234"/>
      <c r="HN54" s="234"/>
      <c r="HO54" s="234"/>
      <c r="HP54" s="234"/>
      <c r="HQ54" s="234"/>
      <c r="HR54" s="234"/>
      <c r="HS54" s="234"/>
      <c r="HT54" s="234"/>
      <c r="HU54" s="234"/>
      <c r="HV54" s="234"/>
      <c r="HW54" s="234"/>
      <c r="HX54" s="234"/>
      <c r="HY54" s="234"/>
      <c r="HZ54" s="234"/>
      <c r="IA54" s="234"/>
      <c r="IB54" s="234"/>
      <c r="IC54" s="234"/>
      <c r="ID54" s="234"/>
      <c r="IE54" s="234"/>
      <c r="IF54" s="234"/>
      <c r="IG54" s="234"/>
      <c r="IH54" s="234"/>
      <c r="II54" s="234"/>
      <c r="IJ54" s="234"/>
      <c r="IK54" s="234"/>
      <c r="IL54" s="234"/>
      <c r="IM54" s="234"/>
      <c r="IN54" s="234"/>
      <c r="IO54" s="234"/>
      <c r="IP54" s="234"/>
      <c r="IQ54" s="234"/>
      <c r="IR54" s="234"/>
      <c r="IS54" s="234"/>
      <c r="IT54" s="234"/>
      <c r="IU54" s="234"/>
      <c r="IV54" s="234"/>
    </row>
    <row r="55" spans="1:256" s="235" customFormat="1" ht="12" customHeight="1">
      <c r="A55" s="290" t="s">
        <v>195</v>
      </c>
      <c r="B55" s="284"/>
      <c r="C55" s="285"/>
      <c r="D55" s="253"/>
      <c r="E55" s="253"/>
      <c r="F55" s="286"/>
      <c r="G55" s="286"/>
      <c r="H55" s="286"/>
      <c r="I55" s="287"/>
      <c r="J55" s="285"/>
      <c r="K55" s="285"/>
      <c r="L55" s="253"/>
      <c r="M55" s="253"/>
      <c r="N55" s="285"/>
      <c r="O55" s="285"/>
      <c r="P55" s="286"/>
      <c r="Q55" s="287"/>
      <c r="R55" s="285"/>
      <c r="S55" s="285"/>
      <c r="T55" s="253"/>
      <c r="U55" s="253"/>
      <c r="V55" s="285"/>
      <c r="W55" s="285"/>
      <c r="X55" s="286"/>
      <c r="Y55" s="287"/>
      <c r="AH55" s="252" t="s">
        <v>196</v>
      </c>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c r="EO55" s="234"/>
      <c r="EP55" s="234"/>
      <c r="EQ55" s="234"/>
      <c r="ER55" s="234"/>
      <c r="ES55" s="234"/>
      <c r="ET55" s="234"/>
      <c r="EU55" s="234"/>
      <c r="EV55" s="234"/>
      <c r="EW55" s="234"/>
      <c r="EX55" s="234"/>
      <c r="EY55" s="234"/>
      <c r="EZ55" s="234"/>
      <c r="FA55" s="234"/>
      <c r="FB55" s="234"/>
      <c r="FC55" s="234"/>
      <c r="FD55" s="234"/>
      <c r="FE55" s="234"/>
      <c r="FF55" s="234"/>
      <c r="FG55" s="234"/>
      <c r="FH55" s="234"/>
      <c r="FI55" s="234"/>
      <c r="FJ55" s="234"/>
      <c r="FK55" s="234"/>
      <c r="FL55" s="234"/>
      <c r="FM55" s="234"/>
      <c r="FN55" s="234"/>
      <c r="FO55" s="234"/>
      <c r="FP55" s="234"/>
      <c r="FQ55" s="234"/>
      <c r="FR55" s="234"/>
      <c r="FS55" s="234"/>
      <c r="FT55" s="234"/>
      <c r="FU55" s="234"/>
      <c r="FV55" s="234"/>
      <c r="FW55" s="234"/>
      <c r="FX55" s="234"/>
      <c r="FY55" s="234"/>
      <c r="FZ55" s="234"/>
      <c r="GA55" s="234"/>
      <c r="GB55" s="234"/>
      <c r="GC55" s="234"/>
      <c r="GD55" s="234"/>
      <c r="GE55" s="234"/>
      <c r="GF55" s="234"/>
      <c r="GG55" s="234"/>
      <c r="GH55" s="234"/>
      <c r="GI55" s="234"/>
      <c r="GJ55" s="234"/>
      <c r="GK55" s="234"/>
      <c r="GL55" s="234"/>
      <c r="GM55" s="234"/>
      <c r="GN55" s="234"/>
      <c r="GO55" s="234"/>
      <c r="GP55" s="234"/>
      <c r="GQ55" s="234"/>
      <c r="GR55" s="234"/>
      <c r="GS55" s="234"/>
      <c r="GT55" s="234"/>
      <c r="GU55" s="234"/>
      <c r="GV55" s="234"/>
      <c r="GW55" s="234"/>
      <c r="GX55" s="234"/>
      <c r="GY55" s="234"/>
      <c r="GZ55" s="234"/>
      <c r="HA55" s="234"/>
      <c r="HB55" s="234"/>
      <c r="HC55" s="234"/>
      <c r="HD55" s="234"/>
      <c r="HE55" s="234"/>
      <c r="HF55" s="234"/>
      <c r="HG55" s="234"/>
      <c r="HH55" s="234"/>
      <c r="HI55" s="234"/>
      <c r="HJ55" s="234"/>
      <c r="HK55" s="234"/>
      <c r="HL55" s="234"/>
      <c r="HM55" s="234"/>
      <c r="HN55" s="234"/>
      <c r="HO55" s="234"/>
      <c r="HP55" s="234"/>
      <c r="HQ55" s="234"/>
      <c r="HR55" s="234"/>
      <c r="HS55" s="234"/>
      <c r="HT55" s="234"/>
      <c r="HU55" s="234"/>
      <c r="HV55" s="234"/>
      <c r="HW55" s="234"/>
      <c r="HX55" s="234"/>
      <c r="HY55" s="234"/>
      <c r="HZ55" s="234"/>
      <c r="IA55" s="234"/>
      <c r="IB55" s="234"/>
      <c r="IC55" s="234"/>
      <c r="ID55" s="234"/>
      <c r="IE55" s="234"/>
      <c r="IF55" s="234"/>
      <c r="IG55" s="234"/>
      <c r="IH55" s="234"/>
      <c r="II55" s="234"/>
      <c r="IJ55" s="234"/>
      <c r="IK55" s="234"/>
      <c r="IL55" s="234"/>
      <c r="IM55" s="234"/>
      <c r="IN55" s="234"/>
      <c r="IO55" s="234"/>
      <c r="IP55" s="234"/>
      <c r="IQ55" s="234"/>
      <c r="IR55" s="234"/>
      <c r="IS55" s="234"/>
      <c r="IT55" s="234"/>
      <c r="IU55" s="234"/>
      <c r="IV55" s="234"/>
    </row>
    <row r="56" spans="1:256" s="235" customFormat="1" ht="12.75" customHeight="1">
      <c r="A56" s="253" t="s">
        <v>185</v>
      </c>
      <c r="B56" s="284">
        <v>44.2</v>
      </c>
      <c r="C56" s="285">
        <v>17.2</v>
      </c>
      <c r="D56" s="253">
        <v>162</v>
      </c>
      <c r="E56" s="253">
        <v>12</v>
      </c>
      <c r="F56" s="286">
        <v>421.4</v>
      </c>
      <c r="G56" s="286">
        <v>394.2</v>
      </c>
      <c r="H56" s="286">
        <v>1615.7</v>
      </c>
      <c r="I56" s="287">
        <v>198</v>
      </c>
      <c r="J56" s="285">
        <v>41.1</v>
      </c>
      <c r="K56" s="285">
        <v>16.8</v>
      </c>
      <c r="L56" s="253">
        <v>169</v>
      </c>
      <c r="M56" s="253">
        <v>11</v>
      </c>
      <c r="N56" s="286">
        <v>375.3</v>
      </c>
      <c r="O56" s="286">
        <v>349.7</v>
      </c>
      <c r="P56" s="294">
        <v>1246.5</v>
      </c>
      <c r="Q56" s="287">
        <v>46</v>
      </c>
      <c r="R56" s="285">
        <v>46.2</v>
      </c>
      <c r="S56" s="285">
        <v>22.1</v>
      </c>
      <c r="T56" s="253">
        <v>167</v>
      </c>
      <c r="U56" s="253">
        <v>7</v>
      </c>
      <c r="V56" s="285">
        <v>397.5</v>
      </c>
      <c r="W56" s="285">
        <v>381.5</v>
      </c>
      <c r="X56" s="286">
        <v>1290.2</v>
      </c>
      <c r="Y56" s="287">
        <v>37</v>
      </c>
      <c r="Z56" s="285">
        <v>44.9</v>
      </c>
      <c r="AA56" s="285">
        <v>15.8</v>
      </c>
      <c r="AB56" s="253">
        <v>157</v>
      </c>
      <c r="AC56" s="253">
        <v>13</v>
      </c>
      <c r="AD56" s="285">
        <v>447.9</v>
      </c>
      <c r="AE56" s="285">
        <v>416.2</v>
      </c>
      <c r="AF56" s="286">
        <v>1870.9</v>
      </c>
      <c r="AG56" s="287">
        <v>115</v>
      </c>
      <c r="AH56" s="252" t="s">
        <v>197</v>
      </c>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34"/>
      <c r="GL56" s="234"/>
      <c r="GM56" s="234"/>
      <c r="GN56" s="234"/>
      <c r="GO56" s="234"/>
      <c r="GP56" s="234"/>
      <c r="GQ56" s="234"/>
      <c r="GR56" s="234"/>
      <c r="GS56" s="234"/>
      <c r="GT56" s="234"/>
      <c r="GU56" s="234"/>
      <c r="GV56" s="234"/>
      <c r="GW56" s="234"/>
      <c r="GX56" s="234"/>
      <c r="GY56" s="234"/>
      <c r="GZ56" s="234"/>
      <c r="HA56" s="234"/>
      <c r="HB56" s="234"/>
      <c r="HC56" s="234"/>
      <c r="HD56" s="234"/>
      <c r="HE56" s="234"/>
      <c r="HF56" s="234"/>
      <c r="HG56" s="234"/>
      <c r="HH56" s="234"/>
      <c r="HI56" s="234"/>
      <c r="HJ56" s="234"/>
      <c r="HK56" s="234"/>
      <c r="HL56" s="234"/>
      <c r="HM56" s="234"/>
      <c r="HN56" s="234"/>
      <c r="HO56" s="234"/>
      <c r="HP56" s="234"/>
      <c r="HQ56" s="234"/>
      <c r="HR56" s="234"/>
      <c r="HS56" s="234"/>
      <c r="HT56" s="234"/>
      <c r="HU56" s="234"/>
      <c r="HV56" s="234"/>
      <c r="HW56" s="234"/>
      <c r="HX56" s="234"/>
      <c r="HY56" s="234"/>
      <c r="HZ56" s="234"/>
      <c r="IA56" s="234"/>
      <c r="IB56" s="234"/>
      <c r="IC56" s="234"/>
      <c r="ID56" s="234"/>
      <c r="IE56" s="234"/>
      <c r="IF56" s="234"/>
      <c r="IG56" s="234"/>
      <c r="IH56" s="234"/>
      <c r="II56" s="234"/>
      <c r="IJ56" s="234"/>
      <c r="IK56" s="234"/>
      <c r="IL56" s="234"/>
      <c r="IM56" s="234"/>
      <c r="IN56" s="234"/>
      <c r="IO56" s="234"/>
      <c r="IP56" s="234"/>
      <c r="IQ56" s="234"/>
      <c r="IR56" s="234"/>
      <c r="IS56" s="234"/>
      <c r="IT56" s="234"/>
      <c r="IU56" s="234"/>
      <c r="IV56" s="234"/>
    </row>
    <row r="57" spans="1:256" s="235" customFormat="1" ht="12" customHeight="1">
      <c r="A57" s="253" t="s">
        <v>187</v>
      </c>
      <c r="B57" s="284">
        <v>43.2</v>
      </c>
      <c r="C57" s="285">
        <v>13</v>
      </c>
      <c r="D57" s="253">
        <v>153</v>
      </c>
      <c r="E57" s="253">
        <v>7</v>
      </c>
      <c r="F57" s="286">
        <v>261.39999999999998</v>
      </c>
      <c r="G57" s="286">
        <v>248.1</v>
      </c>
      <c r="H57" s="286">
        <v>738.6</v>
      </c>
      <c r="I57" s="287">
        <v>247</v>
      </c>
      <c r="J57" s="235">
        <v>33.6</v>
      </c>
      <c r="K57" s="235">
        <v>8.3000000000000007</v>
      </c>
      <c r="L57" s="235">
        <v>161</v>
      </c>
      <c r="M57" s="235">
        <v>13</v>
      </c>
      <c r="N57" s="235">
        <v>219.6</v>
      </c>
      <c r="O57" s="235">
        <v>194.7</v>
      </c>
      <c r="P57" s="235">
        <v>647.6</v>
      </c>
      <c r="Q57" s="235">
        <v>32</v>
      </c>
      <c r="R57" s="285">
        <v>39.6</v>
      </c>
      <c r="S57" s="285">
        <v>18.8</v>
      </c>
      <c r="T57" s="253">
        <v>165</v>
      </c>
      <c r="U57" s="253">
        <v>6</v>
      </c>
      <c r="V57" s="285">
        <v>265.5</v>
      </c>
      <c r="W57" s="285">
        <v>254.5</v>
      </c>
      <c r="X57" s="286">
        <v>879.3</v>
      </c>
      <c r="Y57" s="287">
        <v>20</v>
      </c>
      <c r="Z57" s="285">
        <v>45.1</v>
      </c>
      <c r="AA57" s="285">
        <v>13.2</v>
      </c>
      <c r="AB57" s="253">
        <v>150</v>
      </c>
      <c r="AC57" s="253">
        <v>6</v>
      </c>
      <c r="AD57" s="285">
        <v>267.7</v>
      </c>
      <c r="AE57" s="285">
        <v>256.10000000000002</v>
      </c>
      <c r="AF57" s="286">
        <v>739.3</v>
      </c>
      <c r="AG57" s="287">
        <v>196</v>
      </c>
      <c r="AH57" s="252" t="s">
        <v>188</v>
      </c>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c r="EO57" s="234"/>
      <c r="EP57" s="234"/>
      <c r="EQ57" s="234"/>
      <c r="ER57" s="234"/>
      <c r="ES57" s="234"/>
      <c r="ET57" s="234"/>
      <c r="EU57" s="234"/>
      <c r="EV57" s="234"/>
      <c r="EW57" s="234"/>
      <c r="EX57" s="234"/>
      <c r="EY57" s="234"/>
      <c r="EZ57" s="234"/>
      <c r="FA57" s="234"/>
      <c r="FB57" s="234"/>
      <c r="FC57" s="234"/>
      <c r="FD57" s="234"/>
      <c r="FE57" s="234"/>
      <c r="FF57" s="234"/>
      <c r="FG57" s="234"/>
      <c r="FH57" s="234"/>
      <c r="FI57" s="234"/>
      <c r="FJ57" s="234"/>
      <c r="FK57" s="234"/>
      <c r="FL57" s="234"/>
      <c r="FM57" s="234"/>
      <c r="FN57" s="234"/>
      <c r="FO57" s="234"/>
      <c r="FP57" s="234"/>
      <c r="FQ57" s="234"/>
      <c r="FR57" s="234"/>
      <c r="FS57" s="234"/>
      <c r="FT57" s="234"/>
      <c r="FU57" s="234"/>
      <c r="FV57" s="234"/>
      <c r="FW57" s="234"/>
      <c r="FX57" s="234"/>
      <c r="FY57" s="234"/>
      <c r="FZ57" s="234"/>
      <c r="GA57" s="234"/>
      <c r="GB57" s="234"/>
      <c r="GC57" s="234"/>
      <c r="GD57" s="234"/>
      <c r="GE57" s="234"/>
      <c r="GF57" s="234"/>
      <c r="GG57" s="234"/>
      <c r="GH57" s="234"/>
      <c r="GI57" s="234"/>
      <c r="GJ57" s="234"/>
      <c r="GK57" s="234"/>
      <c r="GL57" s="234"/>
      <c r="GM57" s="234"/>
      <c r="GN57" s="234"/>
      <c r="GO57" s="234"/>
      <c r="GP57" s="234"/>
      <c r="GQ57" s="234"/>
      <c r="GR57" s="234"/>
      <c r="GS57" s="234"/>
      <c r="GT57" s="234"/>
      <c r="GU57" s="234"/>
      <c r="GV57" s="234"/>
      <c r="GW57" s="234"/>
      <c r="GX57" s="234"/>
      <c r="GY57" s="234"/>
      <c r="GZ57" s="234"/>
      <c r="HA57" s="234"/>
      <c r="HB57" s="234"/>
      <c r="HC57" s="234"/>
      <c r="HD57" s="234"/>
      <c r="HE57" s="234"/>
      <c r="HF57" s="234"/>
      <c r="HG57" s="234"/>
      <c r="HH57" s="234"/>
      <c r="HI57" s="234"/>
      <c r="HJ57" s="234"/>
      <c r="HK57" s="234"/>
      <c r="HL57" s="234"/>
      <c r="HM57" s="234"/>
      <c r="HN57" s="234"/>
      <c r="HO57" s="234"/>
      <c r="HP57" s="234"/>
      <c r="HQ57" s="234"/>
      <c r="HR57" s="234"/>
      <c r="HS57" s="234"/>
      <c r="HT57" s="234"/>
      <c r="HU57" s="234"/>
      <c r="HV57" s="234"/>
      <c r="HW57" s="234"/>
      <c r="HX57" s="234"/>
      <c r="HY57" s="234"/>
      <c r="HZ57" s="234"/>
      <c r="IA57" s="234"/>
      <c r="IB57" s="234"/>
      <c r="IC57" s="234"/>
      <c r="ID57" s="234"/>
      <c r="IE57" s="234"/>
      <c r="IF57" s="234"/>
      <c r="IG57" s="234"/>
      <c r="IH57" s="234"/>
      <c r="II57" s="234"/>
      <c r="IJ57" s="234"/>
      <c r="IK57" s="234"/>
      <c r="IL57" s="234"/>
      <c r="IM57" s="234"/>
      <c r="IN57" s="234"/>
      <c r="IO57" s="234"/>
      <c r="IP57" s="234"/>
      <c r="IQ57" s="234"/>
      <c r="IR57" s="234"/>
      <c r="IS57" s="234"/>
      <c r="IT57" s="234"/>
      <c r="IU57" s="234"/>
      <c r="IV57" s="234"/>
    </row>
    <row r="58" spans="1:256" s="235" customFormat="1" ht="12.75" customHeight="1">
      <c r="A58" s="290" t="s">
        <v>198</v>
      </c>
      <c r="B58" s="284"/>
      <c r="C58" s="285"/>
      <c r="D58" s="253"/>
      <c r="E58" s="253"/>
      <c r="F58" s="286"/>
      <c r="G58" s="286"/>
      <c r="H58" s="286"/>
      <c r="I58" s="287"/>
      <c r="J58" s="285"/>
      <c r="K58" s="285"/>
      <c r="L58" s="253"/>
      <c r="M58" s="253"/>
      <c r="N58" s="285"/>
      <c r="O58" s="285"/>
      <c r="P58" s="286"/>
      <c r="Q58" s="287"/>
      <c r="R58" s="285"/>
      <c r="S58" s="285"/>
      <c r="T58" s="253"/>
      <c r="U58" s="253"/>
      <c r="V58" s="285"/>
      <c r="W58" s="285"/>
      <c r="X58" s="286"/>
      <c r="Y58" s="287"/>
      <c r="AH58" s="252" t="s">
        <v>199</v>
      </c>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c r="EO58" s="234"/>
      <c r="EP58" s="234"/>
      <c r="EQ58" s="234"/>
      <c r="ER58" s="234"/>
      <c r="ES58" s="234"/>
      <c r="ET58" s="234"/>
      <c r="EU58" s="234"/>
      <c r="EV58" s="234"/>
      <c r="EW58" s="234"/>
      <c r="EX58" s="234"/>
      <c r="EY58" s="234"/>
      <c r="EZ58" s="234"/>
      <c r="FA58" s="234"/>
      <c r="FB58" s="234"/>
      <c r="FC58" s="234"/>
      <c r="FD58" s="234"/>
      <c r="FE58" s="234"/>
      <c r="FF58" s="234"/>
      <c r="FG58" s="234"/>
      <c r="FH58" s="234"/>
      <c r="FI58" s="234"/>
      <c r="FJ58" s="234"/>
      <c r="FK58" s="234"/>
      <c r="FL58" s="234"/>
      <c r="FM58" s="234"/>
      <c r="FN58" s="234"/>
      <c r="FO58" s="234"/>
      <c r="FP58" s="234"/>
      <c r="FQ58" s="234"/>
      <c r="FR58" s="234"/>
      <c r="FS58" s="234"/>
      <c r="FT58" s="234"/>
      <c r="FU58" s="234"/>
      <c r="FV58" s="234"/>
      <c r="FW58" s="234"/>
      <c r="FX58" s="234"/>
      <c r="FY58" s="234"/>
      <c r="FZ58" s="234"/>
      <c r="GA58" s="234"/>
      <c r="GB58" s="234"/>
      <c r="GC58" s="234"/>
      <c r="GD58" s="234"/>
      <c r="GE58" s="234"/>
      <c r="GF58" s="234"/>
      <c r="GG58" s="234"/>
      <c r="GH58" s="234"/>
      <c r="GI58" s="234"/>
      <c r="GJ58" s="234"/>
      <c r="GK58" s="234"/>
      <c r="GL58" s="234"/>
      <c r="GM58" s="234"/>
      <c r="GN58" s="234"/>
      <c r="GO58" s="234"/>
      <c r="GP58" s="234"/>
      <c r="GQ58" s="234"/>
      <c r="GR58" s="234"/>
      <c r="GS58" s="234"/>
      <c r="GT58" s="234"/>
      <c r="GU58" s="234"/>
      <c r="GV58" s="234"/>
      <c r="GW58" s="234"/>
      <c r="GX58" s="234"/>
      <c r="GY58" s="234"/>
      <c r="GZ58" s="234"/>
      <c r="HA58" s="234"/>
      <c r="HB58" s="234"/>
      <c r="HC58" s="234"/>
      <c r="HD58" s="234"/>
      <c r="HE58" s="234"/>
      <c r="HF58" s="234"/>
      <c r="HG58" s="234"/>
      <c r="HH58" s="234"/>
      <c r="HI58" s="234"/>
      <c r="HJ58" s="234"/>
      <c r="HK58" s="234"/>
      <c r="HL58" s="234"/>
      <c r="HM58" s="234"/>
      <c r="HN58" s="234"/>
      <c r="HO58" s="234"/>
      <c r="HP58" s="234"/>
      <c r="HQ58" s="234"/>
      <c r="HR58" s="234"/>
      <c r="HS58" s="234"/>
      <c r="HT58" s="234"/>
      <c r="HU58" s="234"/>
      <c r="HV58" s="234"/>
      <c r="HW58" s="234"/>
      <c r="HX58" s="234"/>
      <c r="HY58" s="234"/>
      <c r="HZ58" s="234"/>
      <c r="IA58" s="234"/>
      <c r="IB58" s="234"/>
      <c r="IC58" s="234"/>
      <c r="ID58" s="234"/>
      <c r="IE58" s="234"/>
      <c r="IF58" s="234"/>
      <c r="IG58" s="234"/>
      <c r="IH58" s="234"/>
      <c r="II58" s="234"/>
      <c r="IJ58" s="234"/>
      <c r="IK58" s="234"/>
      <c r="IL58" s="234"/>
      <c r="IM58" s="234"/>
      <c r="IN58" s="234"/>
      <c r="IO58" s="234"/>
      <c r="IP58" s="234"/>
      <c r="IQ58" s="234"/>
      <c r="IR58" s="234"/>
      <c r="IS58" s="234"/>
      <c r="IT58" s="234"/>
      <c r="IU58" s="234"/>
      <c r="IV58" s="234"/>
    </row>
    <row r="59" spans="1:256" s="235" customFormat="1" ht="12.75" customHeight="1">
      <c r="A59" s="253" t="s">
        <v>185</v>
      </c>
      <c r="B59" s="284">
        <v>41.4</v>
      </c>
      <c r="C59" s="285">
        <v>10.6</v>
      </c>
      <c r="D59" s="253">
        <v>168</v>
      </c>
      <c r="E59" s="253">
        <v>4</v>
      </c>
      <c r="F59" s="286">
        <v>399.7</v>
      </c>
      <c r="G59" s="286">
        <v>377.6</v>
      </c>
      <c r="H59" s="286">
        <v>713.3</v>
      </c>
      <c r="I59" s="287">
        <v>968</v>
      </c>
      <c r="J59" s="235">
        <v>41.6</v>
      </c>
      <c r="K59" s="235">
        <v>7.3</v>
      </c>
      <c r="L59" s="235">
        <v>166</v>
      </c>
      <c r="M59" s="235">
        <v>4</v>
      </c>
      <c r="N59" s="291">
        <v>274.10000000000002</v>
      </c>
      <c r="O59" s="235">
        <v>267.7</v>
      </c>
      <c r="P59" s="235">
        <v>489.5</v>
      </c>
      <c r="Q59" s="235">
        <v>307</v>
      </c>
      <c r="R59" s="285">
        <v>41.5</v>
      </c>
      <c r="S59" s="285">
        <v>12.2</v>
      </c>
      <c r="T59" s="253">
        <v>169</v>
      </c>
      <c r="U59" s="253">
        <v>3</v>
      </c>
      <c r="V59" s="285">
        <v>464.5</v>
      </c>
      <c r="W59" s="285">
        <v>437.5</v>
      </c>
      <c r="X59" s="286">
        <v>779.9</v>
      </c>
      <c r="Y59" s="287">
        <v>607</v>
      </c>
      <c r="Z59" s="285">
        <v>39.9</v>
      </c>
      <c r="AA59" s="285">
        <v>12.4</v>
      </c>
      <c r="AB59" s="253">
        <v>167</v>
      </c>
      <c r="AC59" s="253">
        <v>15</v>
      </c>
      <c r="AD59" s="285">
        <v>384</v>
      </c>
      <c r="AE59" s="285">
        <v>327.8</v>
      </c>
      <c r="AF59" s="289">
        <v>1238.7</v>
      </c>
      <c r="AG59" s="287">
        <v>54</v>
      </c>
      <c r="AH59" s="252" t="s">
        <v>197</v>
      </c>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c r="IR59" s="234"/>
      <c r="IS59" s="234"/>
      <c r="IT59" s="234"/>
      <c r="IU59" s="234"/>
      <c r="IV59" s="234"/>
    </row>
    <row r="60" spans="1:256" s="235" customFormat="1" ht="12" customHeight="1">
      <c r="A60" s="253" t="s">
        <v>187</v>
      </c>
      <c r="B60" s="284">
        <v>44.1</v>
      </c>
      <c r="C60" s="285">
        <v>10.1</v>
      </c>
      <c r="D60" s="253">
        <v>165</v>
      </c>
      <c r="E60" s="253">
        <v>2</v>
      </c>
      <c r="F60" s="286">
        <v>251.4</v>
      </c>
      <c r="G60" s="286">
        <v>241.6</v>
      </c>
      <c r="H60" s="286">
        <v>586.20000000000005</v>
      </c>
      <c r="I60" s="287">
        <v>2883</v>
      </c>
      <c r="J60" s="285">
        <v>44.1</v>
      </c>
      <c r="K60" s="285">
        <v>8.1</v>
      </c>
      <c r="L60" s="253">
        <v>164</v>
      </c>
      <c r="M60" s="253">
        <v>2</v>
      </c>
      <c r="N60" s="286">
        <v>219.1</v>
      </c>
      <c r="O60" s="286">
        <v>216.3</v>
      </c>
      <c r="P60" s="289">
        <v>564.6</v>
      </c>
      <c r="Q60" s="287">
        <v>1438</v>
      </c>
      <c r="R60" s="285">
        <v>44.5</v>
      </c>
      <c r="S60" s="285">
        <v>12.3</v>
      </c>
      <c r="T60" s="253">
        <v>165</v>
      </c>
      <c r="U60" s="253">
        <v>2</v>
      </c>
      <c r="V60" s="285">
        <v>280.89999999999998</v>
      </c>
      <c r="W60" s="285">
        <v>266.39999999999998</v>
      </c>
      <c r="X60" s="286">
        <v>590.70000000000005</v>
      </c>
      <c r="Y60" s="287">
        <v>1371</v>
      </c>
      <c r="Z60" s="285">
        <v>38.200000000000003</v>
      </c>
      <c r="AA60" s="285">
        <v>8.6</v>
      </c>
      <c r="AB60" s="253">
        <v>162</v>
      </c>
      <c r="AC60" s="253">
        <v>13</v>
      </c>
      <c r="AD60" s="285">
        <v>332.7</v>
      </c>
      <c r="AE60" s="285">
        <v>272.7</v>
      </c>
      <c r="AF60" s="286">
        <v>923.2</v>
      </c>
      <c r="AG60" s="287">
        <v>74</v>
      </c>
      <c r="AH60" s="252" t="s">
        <v>188</v>
      </c>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c r="EO60" s="234"/>
      <c r="EP60" s="234"/>
      <c r="EQ60" s="234"/>
      <c r="ER60" s="234"/>
      <c r="ES60" s="234"/>
      <c r="ET60" s="234"/>
      <c r="EU60" s="234"/>
      <c r="EV60" s="234"/>
      <c r="EW60" s="234"/>
      <c r="EX60" s="234"/>
      <c r="EY60" s="234"/>
      <c r="EZ60" s="234"/>
      <c r="FA60" s="234"/>
      <c r="FB60" s="234"/>
      <c r="FC60" s="234"/>
      <c r="FD60" s="234"/>
      <c r="FE60" s="234"/>
      <c r="FF60" s="234"/>
      <c r="FG60" s="234"/>
      <c r="FH60" s="234"/>
      <c r="FI60" s="234"/>
      <c r="FJ60" s="234"/>
      <c r="FK60" s="234"/>
      <c r="FL60" s="234"/>
      <c r="FM60" s="234"/>
      <c r="FN60" s="234"/>
      <c r="FO60" s="234"/>
      <c r="FP60" s="234"/>
      <c r="FQ60" s="234"/>
      <c r="FR60" s="234"/>
      <c r="FS60" s="234"/>
      <c r="FT60" s="234"/>
      <c r="FU60" s="234"/>
      <c r="FV60" s="234"/>
      <c r="FW60" s="234"/>
      <c r="FX60" s="234"/>
      <c r="FY60" s="234"/>
      <c r="FZ60" s="234"/>
      <c r="GA60" s="234"/>
      <c r="GB60" s="234"/>
      <c r="GC60" s="234"/>
      <c r="GD60" s="234"/>
      <c r="GE60" s="234"/>
      <c r="GF60" s="234"/>
      <c r="GG60" s="234"/>
      <c r="GH60" s="234"/>
      <c r="GI60" s="234"/>
      <c r="GJ60" s="234"/>
      <c r="GK60" s="234"/>
      <c r="GL60" s="234"/>
      <c r="GM60" s="234"/>
      <c r="GN60" s="234"/>
      <c r="GO60" s="234"/>
      <c r="GP60" s="234"/>
      <c r="GQ60" s="234"/>
      <c r="GR60" s="234"/>
      <c r="GS60" s="234"/>
      <c r="GT60" s="234"/>
      <c r="GU60" s="234"/>
      <c r="GV60" s="234"/>
      <c r="GW60" s="234"/>
      <c r="GX60" s="234"/>
      <c r="GY60" s="234"/>
      <c r="GZ60" s="234"/>
      <c r="HA60" s="234"/>
      <c r="HB60" s="234"/>
      <c r="HC60" s="234"/>
      <c r="HD60" s="234"/>
      <c r="HE60" s="234"/>
      <c r="HF60" s="234"/>
      <c r="HG60" s="234"/>
      <c r="HH60" s="234"/>
      <c r="HI60" s="234"/>
      <c r="HJ60" s="234"/>
      <c r="HK60" s="234"/>
      <c r="HL60" s="234"/>
      <c r="HM60" s="234"/>
      <c r="HN60" s="234"/>
      <c r="HO60" s="234"/>
      <c r="HP60" s="234"/>
      <c r="HQ60" s="234"/>
      <c r="HR60" s="234"/>
      <c r="HS60" s="234"/>
      <c r="HT60" s="234"/>
      <c r="HU60" s="234"/>
      <c r="HV60" s="234"/>
      <c r="HW60" s="234"/>
      <c r="HX60" s="234"/>
      <c r="HY60" s="234"/>
      <c r="HZ60" s="234"/>
      <c r="IA60" s="234"/>
      <c r="IB60" s="234"/>
      <c r="IC60" s="234"/>
      <c r="ID60" s="234"/>
      <c r="IE60" s="234"/>
      <c r="IF60" s="234"/>
      <c r="IG60" s="234"/>
      <c r="IH60" s="234"/>
      <c r="II60" s="234"/>
      <c r="IJ60" s="234"/>
      <c r="IK60" s="234"/>
      <c r="IL60" s="234"/>
      <c r="IM60" s="234"/>
      <c r="IN60" s="234"/>
      <c r="IO60" s="234"/>
      <c r="IP60" s="234"/>
      <c r="IQ60" s="234"/>
      <c r="IR60" s="234"/>
      <c r="IS60" s="234"/>
      <c r="IT60" s="234"/>
      <c r="IU60" s="234"/>
      <c r="IV60" s="234"/>
    </row>
    <row r="61" spans="1:256" s="235" customFormat="1" ht="12.75" customHeight="1">
      <c r="A61" s="290" t="s">
        <v>200</v>
      </c>
      <c r="B61" s="295"/>
      <c r="C61" s="285"/>
      <c r="D61" s="253"/>
      <c r="E61" s="253"/>
      <c r="F61" s="286"/>
      <c r="G61" s="286"/>
      <c r="H61" s="286"/>
      <c r="I61" s="287"/>
      <c r="J61" s="285"/>
      <c r="K61" s="285"/>
      <c r="L61" s="253"/>
      <c r="M61" s="253"/>
      <c r="N61" s="285"/>
      <c r="O61" s="285"/>
      <c r="P61" s="286"/>
      <c r="Q61" s="287"/>
      <c r="R61" s="285"/>
      <c r="S61" s="285"/>
      <c r="T61" s="253"/>
      <c r="U61" s="253"/>
      <c r="V61" s="285"/>
      <c r="W61" s="285"/>
      <c r="X61" s="286"/>
      <c r="Y61" s="287"/>
      <c r="AH61" s="252" t="s">
        <v>201</v>
      </c>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c r="EO61" s="234"/>
      <c r="EP61" s="234"/>
      <c r="EQ61" s="234"/>
      <c r="ER61" s="234"/>
      <c r="ES61" s="234"/>
      <c r="ET61" s="234"/>
      <c r="EU61" s="234"/>
      <c r="EV61" s="234"/>
      <c r="EW61" s="234"/>
      <c r="EX61" s="234"/>
      <c r="EY61" s="234"/>
      <c r="EZ61" s="234"/>
      <c r="FA61" s="234"/>
      <c r="FB61" s="234"/>
      <c r="FC61" s="234"/>
      <c r="FD61" s="234"/>
      <c r="FE61" s="234"/>
      <c r="FF61" s="234"/>
      <c r="FG61" s="234"/>
      <c r="FH61" s="234"/>
      <c r="FI61" s="234"/>
      <c r="FJ61" s="234"/>
      <c r="FK61" s="234"/>
      <c r="FL61" s="234"/>
      <c r="FM61" s="234"/>
      <c r="FN61" s="234"/>
      <c r="FO61" s="234"/>
      <c r="FP61" s="234"/>
      <c r="FQ61" s="234"/>
      <c r="FR61" s="234"/>
      <c r="FS61" s="234"/>
      <c r="FT61" s="234"/>
      <c r="FU61" s="234"/>
      <c r="FV61" s="234"/>
      <c r="FW61" s="234"/>
      <c r="FX61" s="234"/>
      <c r="FY61" s="234"/>
      <c r="FZ61" s="234"/>
      <c r="GA61" s="234"/>
      <c r="GB61" s="234"/>
      <c r="GC61" s="234"/>
      <c r="GD61" s="234"/>
      <c r="GE61" s="234"/>
      <c r="GF61" s="234"/>
      <c r="GG61" s="234"/>
      <c r="GH61" s="234"/>
      <c r="GI61" s="234"/>
      <c r="GJ61" s="234"/>
      <c r="GK61" s="234"/>
      <c r="GL61" s="234"/>
      <c r="GM61" s="234"/>
      <c r="GN61" s="234"/>
      <c r="GO61" s="234"/>
      <c r="GP61" s="234"/>
      <c r="GQ61" s="234"/>
      <c r="GR61" s="234"/>
      <c r="GS61" s="234"/>
      <c r="GT61" s="234"/>
      <c r="GU61" s="234"/>
      <c r="GV61" s="234"/>
      <c r="GW61" s="234"/>
      <c r="GX61" s="234"/>
      <c r="GY61" s="234"/>
      <c r="GZ61" s="234"/>
      <c r="HA61" s="234"/>
      <c r="HB61" s="234"/>
      <c r="HC61" s="234"/>
      <c r="HD61" s="234"/>
      <c r="HE61" s="234"/>
      <c r="HF61" s="234"/>
      <c r="HG61" s="234"/>
      <c r="HH61" s="234"/>
      <c r="HI61" s="234"/>
      <c r="HJ61" s="234"/>
      <c r="HK61" s="234"/>
      <c r="HL61" s="234"/>
      <c r="HM61" s="234"/>
      <c r="HN61" s="234"/>
      <c r="HO61" s="234"/>
      <c r="HP61" s="234"/>
      <c r="HQ61" s="234"/>
      <c r="HR61" s="234"/>
      <c r="HS61" s="234"/>
      <c r="HT61" s="234"/>
      <c r="HU61" s="234"/>
      <c r="HV61" s="234"/>
      <c r="HW61" s="234"/>
      <c r="HX61" s="234"/>
      <c r="HY61" s="234"/>
      <c r="HZ61" s="234"/>
      <c r="IA61" s="234"/>
      <c r="IB61" s="234"/>
      <c r="IC61" s="234"/>
      <c r="ID61" s="234"/>
      <c r="IE61" s="234"/>
      <c r="IF61" s="234"/>
      <c r="IG61" s="234"/>
      <c r="IH61" s="234"/>
      <c r="II61" s="234"/>
      <c r="IJ61" s="234"/>
      <c r="IK61" s="234"/>
      <c r="IL61" s="234"/>
      <c r="IM61" s="234"/>
      <c r="IN61" s="234"/>
      <c r="IO61" s="234"/>
      <c r="IP61" s="234"/>
      <c r="IQ61" s="234"/>
      <c r="IR61" s="234"/>
      <c r="IS61" s="234"/>
      <c r="IT61" s="234"/>
      <c r="IU61" s="234"/>
      <c r="IV61" s="234"/>
    </row>
    <row r="62" spans="1:256" s="235" customFormat="1" ht="12" customHeight="1">
      <c r="A62" s="253" t="s">
        <v>185</v>
      </c>
      <c r="B62" s="284">
        <v>48.4</v>
      </c>
      <c r="C62" s="285">
        <v>10.7</v>
      </c>
      <c r="D62" s="253">
        <v>168</v>
      </c>
      <c r="E62" s="253">
        <v>13</v>
      </c>
      <c r="F62" s="286">
        <v>253</v>
      </c>
      <c r="G62" s="286">
        <v>231.5</v>
      </c>
      <c r="H62" s="286">
        <v>420.8</v>
      </c>
      <c r="I62" s="287">
        <v>701</v>
      </c>
      <c r="J62" s="285">
        <v>47</v>
      </c>
      <c r="K62" s="285">
        <v>11.3</v>
      </c>
      <c r="L62" s="253">
        <v>168</v>
      </c>
      <c r="M62" s="253">
        <v>9</v>
      </c>
      <c r="N62" s="286">
        <v>264.39999999999998</v>
      </c>
      <c r="O62" s="286">
        <v>249.3</v>
      </c>
      <c r="P62" s="289">
        <v>551</v>
      </c>
      <c r="Q62" s="287">
        <v>274</v>
      </c>
      <c r="R62" s="285">
        <v>51.7</v>
      </c>
      <c r="S62" s="285">
        <v>11.1</v>
      </c>
      <c r="T62" s="253">
        <v>170</v>
      </c>
      <c r="U62" s="253">
        <v>11</v>
      </c>
      <c r="V62" s="285">
        <v>223.9</v>
      </c>
      <c r="W62" s="285">
        <v>208.6</v>
      </c>
      <c r="X62" s="286">
        <v>301.5</v>
      </c>
      <c r="Y62" s="287">
        <v>212</v>
      </c>
      <c r="Z62" s="285">
        <v>47</v>
      </c>
      <c r="AA62" s="285">
        <v>9.6999999999999993</v>
      </c>
      <c r="AB62" s="253">
        <v>165</v>
      </c>
      <c r="AC62" s="253">
        <v>20</v>
      </c>
      <c r="AD62" s="286">
        <v>267.39999999999998</v>
      </c>
      <c r="AE62" s="286">
        <v>231.3</v>
      </c>
      <c r="AF62" s="289">
        <v>372.5</v>
      </c>
      <c r="AG62" s="287">
        <v>215</v>
      </c>
      <c r="AH62" s="252" t="s">
        <v>186</v>
      </c>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c r="EO62" s="234"/>
      <c r="EP62" s="234"/>
      <c r="EQ62" s="234"/>
      <c r="ER62" s="234"/>
      <c r="ES62" s="234"/>
      <c r="ET62" s="234"/>
      <c r="EU62" s="234"/>
      <c r="EV62" s="234"/>
      <c r="EW62" s="234"/>
      <c r="EX62" s="234"/>
      <c r="EY62" s="234"/>
      <c r="EZ62" s="234"/>
      <c r="FA62" s="234"/>
      <c r="FB62" s="234"/>
      <c r="FC62" s="234"/>
      <c r="FD62" s="234"/>
      <c r="FE62" s="234"/>
      <c r="FF62" s="234"/>
      <c r="FG62" s="234"/>
      <c r="FH62" s="234"/>
      <c r="FI62" s="234"/>
      <c r="FJ62" s="234"/>
      <c r="FK62" s="234"/>
      <c r="FL62" s="234"/>
      <c r="FM62" s="234"/>
      <c r="FN62" s="234"/>
      <c r="FO62" s="234"/>
      <c r="FP62" s="234"/>
      <c r="FQ62" s="234"/>
      <c r="FR62" s="234"/>
      <c r="FS62" s="234"/>
      <c r="FT62" s="234"/>
      <c r="FU62" s="234"/>
      <c r="FV62" s="234"/>
      <c r="FW62" s="234"/>
      <c r="FX62" s="234"/>
      <c r="FY62" s="234"/>
      <c r="FZ62" s="234"/>
      <c r="GA62" s="234"/>
      <c r="GB62" s="234"/>
      <c r="GC62" s="234"/>
      <c r="GD62" s="234"/>
      <c r="GE62" s="234"/>
      <c r="GF62" s="234"/>
      <c r="GG62" s="234"/>
      <c r="GH62" s="234"/>
      <c r="GI62" s="234"/>
      <c r="GJ62" s="234"/>
      <c r="GK62" s="234"/>
      <c r="GL62" s="234"/>
      <c r="GM62" s="234"/>
      <c r="GN62" s="234"/>
      <c r="GO62" s="234"/>
      <c r="GP62" s="234"/>
      <c r="GQ62" s="234"/>
      <c r="GR62" s="234"/>
      <c r="GS62" s="234"/>
      <c r="GT62" s="234"/>
      <c r="GU62" s="234"/>
      <c r="GV62" s="234"/>
      <c r="GW62" s="234"/>
      <c r="GX62" s="234"/>
      <c r="GY62" s="234"/>
      <c r="GZ62" s="234"/>
      <c r="HA62" s="234"/>
      <c r="HB62" s="234"/>
      <c r="HC62" s="234"/>
      <c r="HD62" s="234"/>
      <c r="HE62" s="234"/>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34"/>
      <c r="IB62" s="234"/>
      <c r="IC62" s="234"/>
      <c r="ID62" s="234"/>
      <c r="IE62" s="234"/>
      <c r="IF62" s="234"/>
      <c r="IG62" s="234"/>
      <c r="IH62" s="234"/>
      <c r="II62" s="234"/>
      <c r="IJ62" s="234"/>
      <c r="IK62" s="234"/>
      <c r="IL62" s="234"/>
      <c r="IM62" s="234"/>
      <c r="IN62" s="234"/>
      <c r="IO62" s="234"/>
      <c r="IP62" s="234"/>
      <c r="IQ62" s="234"/>
      <c r="IR62" s="234"/>
      <c r="IS62" s="234"/>
      <c r="IT62" s="234"/>
      <c r="IU62" s="234"/>
      <c r="IV62" s="234"/>
    </row>
    <row r="63" spans="1:256" s="235" customFormat="1" ht="12" customHeight="1">
      <c r="A63" s="253" t="s">
        <v>187</v>
      </c>
      <c r="B63" s="284">
        <v>49.9</v>
      </c>
      <c r="C63" s="285">
        <v>9.3000000000000007</v>
      </c>
      <c r="D63" s="253">
        <v>164</v>
      </c>
      <c r="E63" s="253">
        <v>4</v>
      </c>
      <c r="F63" s="286">
        <v>185.5</v>
      </c>
      <c r="G63" s="286">
        <v>179.3</v>
      </c>
      <c r="H63" s="286">
        <v>287.5</v>
      </c>
      <c r="I63" s="287">
        <v>296</v>
      </c>
      <c r="J63" s="285">
        <v>50.3</v>
      </c>
      <c r="K63" s="285">
        <v>11</v>
      </c>
      <c r="L63" s="253">
        <v>164</v>
      </c>
      <c r="M63" s="253">
        <v>3</v>
      </c>
      <c r="N63" s="286">
        <v>192.2</v>
      </c>
      <c r="O63" s="286">
        <v>186.1</v>
      </c>
      <c r="P63" s="289">
        <v>420.8</v>
      </c>
      <c r="Q63" s="287">
        <v>115</v>
      </c>
      <c r="R63" s="285">
        <v>52.4</v>
      </c>
      <c r="S63" s="285">
        <v>10.4</v>
      </c>
      <c r="T63" s="253">
        <v>167</v>
      </c>
      <c r="U63" s="253">
        <v>4</v>
      </c>
      <c r="V63" s="285">
        <v>177.9</v>
      </c>
      <c r="W63" s="285">
        <v>171.8</v>
      </c>
      <c r="X63" s="286">
        <v>264.8</v>
      </c>
      <c r="Y63" s="287">
        <v>106</v>
      </c>
      <c r="Z63" s="285">
        <v>45.9</v>
      </c>
      <c r="AA63" s="285">
        <v>5.2</v>
      </c>
      <c r="AB63" s="253">
        <v>161</v>
      </c>
      <c r="AC63" s="253">
        <v>4</v>
      </c>
      <c r="AD63" s="285">
        <v>186</v>
      </c>
      <c r="AE63" s="285">
        <v>179.5</v>
      </c>
      <c r="AF63" s="286">
        <v>116.1</v>
      </c>
      <c r="AG63" s="287">
        <v>75</v>
      </c>
      <c r="AH63" s="252" t="s">
        <v>188</v>
      </c>
      <c r="AI63" s="234"/>
      <c r="AJ63" s="234"/>
      <c r="AK63" s="234"/>
      <c r="AL63" s="234"/>
      <c r="AM63" s="234"/>
      <c r="AN63" s="234"/>
      <c r="AO63" s="234"/>
      <c r="AP63" s="234"/>
      <c r="AQ63" s="234"/>
      <c r="AR63" s="234"/>
      <c r="AS63" s="234"/>
      <c r="AT63" s="234"/>
      <c r="AU63" s="234"/>
      <c r="AV63" s="234"/>
      <c r="AW63" s="234"/>
      <c r="AX63" s="234"/>
      <c r="AY63" s="234"/>
      <c r="AZ63" s="234"/>
      <c r="BA63" s="234"/>
      <c r="BB63" s="234"/>
      <c r="BC63" s="234"/>
      <c r="BD63" s="234"/>
      <c r="BE63" s="234"/>
      <c r="BF63" s="234"/>
      <c r="BG63" s="234"/>
      <c r="BH63" s="234"/>
      <c r="BI63" s="234"/>
      <c r="BJ63" s="234"/>
      <c r="BK63" s="234"/>
      <c r="BL63" s="234"/>
      <c r="BM63" s="234"/>
      <c r="BN63" s="234"/>
      <c r="BO63" s="234"/>
      <c r="BP63" s="234"/>
      <c r="BQ63" s="234"/>
      <c r="BR63" s="234"/>
      <c r="BS63" s="234"/>
      <c r="BT63" s="234"/>
      <c r="BU63" s="234"/>
      <c r="BV63" s="234"/>
      <c r="BW63" s="234"/>
      <c r="BX63" s="234"/>
      <c r="BY63" s="234"/>
      <c r="BZ63" s="234"/>
      <c r="CA63" s="234"/>
      <c r="CB63" s="234"/>
      <c r="CC63" s="234"/>
      <c r="CD63" s="234"/>
      <c r="CE63" s="234"/>
      <c r="CF63" s="234"/>
      <c r="CG63" s="234"/>
      <c r="CH63" s="234"/>
      <c r="CI63" s="234"/>
      <c r="CJ63" s="234"/>
      <c r="CK63" s="234"/>
      <c r="CL63" s="234"/>
      <c r="CM63" s="234"/>
      <c r="CN63" s="234"/>
      <c r="CO63" s="234"/>
      <c r="CP63" s="234"/>
      <c r="CQ63" s="234"/>
      <c r="CR63" s="234"/>
      <c r="CS63" s="234"/>
      <c r="CT63" s="234"/>
      <c r="CU63" s="234"/>
      <c r="CV63" s="234"/>
      <c r="CW63" s="234"/>
      <c r="CX63" s="234"/>
      <c r="CY63" s="234"/>
      <c r="CZ63" s="234"/>
      <c r="DA63" s="234"/>
      <c r="DB63" s="234"/>
      <c r="DC63" s="234"/>
      <c r="DD63" s="234"/>
      <c r="DE63" s="234"/>
      <c r="DF63" s="234"/>
      <c r="DG63" s="234"/>
      <c r="DH63" s="234"/>
      <c r="DI63" s="234"/>
      <c r="DJ63" s="234"/>
      <c r="DK63" s="234"/>
      <c r="DL63" s="234"/>
      <c r="DM63" s="234"/>
      <c r="DN63" s="234"/>
      <c r="DO63" s="234"/>
      <c r="DP63" s="234"/>
      <c r="DQ63" s="234"/>
      <c r="DR63" s="234"/>
      <c r="DS63" s="234"/>
      <c r="DT63" s="234"/>
      <c r="DU63" s="234"/>
      <c r="DV63" s="234"/>
      <c r="DW63" s="234"/>
      <c r="DX63" s="234"/>
      <c r="DY63" s="234"/>
      <c r="DZ63" s="234"/>
      <c r="EA63" s="234"/>
      <c r="EB63" s="234"/>
      <c r="EC63" s="234"/>
      <c r="ED63" s="234"/>
      <c r="EE63" s="234"/>
      <c r="EF63" s="234"/>
      <c r="EG63" s="234"/>
      <c r="EH63" s="234"/>
      <c r="EI63" s="234"/>
      <c r="EJ63" s="234"/>
      <c r="EK63" s="234"/>
      <c r="EL63" s="234"/>
      <c r="EM63" s="234"/>
      <c r="EN63" s="234"/>
      <c r="EO63" s="234"/>
      <c r="EP63" s="234"/>
      <c r="EQ63" s="234"/>
      <c r="ER63" s="234"/>
      <c r="ES63" s="234"/>
      <c r="ET63" s="234"/>
      <c r="EU63" s="234"/>
      <c r="EV63" s="234"/>
      <c r="EW63" s="234"/>
      <c r="EX63" s="234"/>
      <c r="EY63" s="234"/>
      <c r="EZ63" s="234"/>
      <c r="FA63" s="234"/>
      <c r="FB63" s="234"/>
      <c r="FC63" s="234"/>
      <c r="FD63" s="234"/>
      <c r="FE63" s="234"/>
      <c r="FF63" s="234"/>
      <c r="FG63" s="234"/>
      <c r="FH63" s="234"/>
      <c r="FI63" s="234"/>
      <c r="FJ63" s="234"/>
      <c r="FK63" s="234"/>
      <c r="FL63" s="234"/>
      <c r="FM63" s="234"/>
      <c r="FN63" s="234"/>
      <c r="FO63" s="234"/>
      <c r="FP63" s="234"/>
      <c r="FQ63" s="234"/>
      <c r="FR63" s="234"/>
      <c r="FS63" s="234"/>
      <c r="FT63" s="234"/>
      <c r="FU63" s="234"/>
      <c r="FV63" s="234"/>
      <c r="FW63" s="234"/>
      <c r="FX63" s="234"/>
      <c r="FY63" s="234"/>
      <c r="FZ63" s="234"/>
      <c r="GA63" s="234"/>
      <c r="GB63" s="234"/>
      <c r="GC63" s="234"/>
      <c r="GD63" s="234"/>
      <c r="GE63" s="234"/>
      <c r="GF63" s="234"/>
      <c r="GG63" s="234"/>
      <c r="GH63" s="234"/>
      <c r="GI63" s="234"/>
      <c r="GJ63" s="234"/>
      <c r="GK63" s="234"/>
      <c r="GL63" s="234"/>
      <c r="GM63" s="234"/>
      <c r="GN63" s="234"/>
      <c r="GO63" s="234"/>
      <c r="GP63" s="234"/>
      <c r="GQ63" s="234"/>
      <c r="GR63" s="234"/>
      <c r="GS63" s="234"/>
      <c r="GT63" s="234"/>
      <c r="GU63" s="234"/>
      <c r="GV63" s="234"/>
      <c r="GW63" s="234"/>
      <c r="GX63" s="234"/>
      <c r="GY63" s="234"/>
      <c r="GZ63" s="234"/>
      <c r="HA63" s="234"/>
      <c r="HB63" s="234"/>
      <c r="HC63" s="234"/>
      <c r="HD63" s="234"/>
      <c r="HE63" s="234"/>
      <c r="HF63" s="234"/>
      <c r="HG63" s="234"/>
      <c r="HH63" s="234"/>
      <c r="HI63" s="234"/>
      <c r="HJ63" s="234"/>
      <c r="HK63" s="234"/>
      <c r="HL63" s="234"/>
      <c r="HM63" s="234"/>
      <c r="HN63" s="234"/>
      <c r="HO63" s="234"/>
      <c r="HP63" s="234"/>
      <c r="HQ63" s="234"/>
      <c r="HR63" s="234"/>
      <c r="HS63" s="234"/>
      <c r="HT63" s="234"/>
      <c r="HU63" s="234"/>
      <c r="HV63" s="234"/>
      <c r="HW63" s="234"/>
      <c r="HX63" s="234"/>
      <c r="HY63" s="234"/>
      <c r="HZ63" s="234"/>
      <c r="IA63" s="234"/>
      <c r="IB63" s="234"/>
      <c r="IC63" s="234"/>
      <c r="ID63" s="234"/>
      <c r="IE63" s="234"/>
      <c r="IF63" s="234"/>
      <c r="IG63" s="234"/>
      <c r="IH63" s="234"/>
      <c r="II63" s="234"/>
      <c r="IJ63" s="234"/>
      <c r="IK63" s="234"/>
      <c r="IL63" s="234"/>
      <c r="IM63" s="234"/>
      <c r="IN63" s="234"/>
      <c r="IO63" s="234"/>
      <c r="IP63" s="234"/>
      <c r="IQ63" s="234"/>
      <c r="IR63" s="234"/>
      <c r="IS63" s="234"/>
      <c r="IT63" s="234"/>
      <c r="IU63" s="234"/>
      <c r="IV63" s="234"/>
    </row>
    <row r="64" spans="1:256" s="235" customFormat="1" ht="3.75" customHeight="1" thickBot="1">
      <c r="A64" s="296"/>
      <c r="B64" s="297"/>
      <c r="C64" s="298"/>
      <c r="D64" s="296"/>
      <c r="E64" s="296"/>
      <c r="F64" s="299"/>
      <c r="G64" s="299"/>
      <c r="H64" s="299"/>
      <c r="I64" s="300"/>
      <c r="J64" s="298"/>
      <c r="K64" s="298"/>
      <c r="L64" s="296"/>
      <c r="M64" s="296"/>
      <c r="N64" s="298"/>
      <c r="O64" s="298"/>
      <c r="P64" s="301"/>
      <c r="Q64" s="300"/>
      <c r="R64" s="298"/>
      <c r="S64" s="298"/>
      <c r="T64" s="296"/>
      <c r="U64" s="296"/>
      <c r="V64" s="298"/>
      <c r="W64" s="298"/>
      <c r="X64" s="299"/>
      <c r="Y64" s="300"/>
      <c r="Z64" s="302"/>
      <c r="AA64" s="302"/>
      <c r="AB64" s="302"/>
      <c r="AC64" s="302"/>
      <c r="AD64" s="302"/>
      <c r="AE64" s="302"/>
      <c r="AF64" s="302"/>
      <c r="AG64" s="302"/>
      <c r="AH64" s="303"/>
      <c r="AI64" s="234"/>
      <c r="AJ64" s="234"/>
      <c r="AK64" s="234"/>
      <c r="AL64" s="234"/>
      <c r="AM64" s="234"/>
      <c r="AN64" s="234"/>
      <c r="AO64" s="234"/>
      <c r="AP64" s="234"/>
      <c r="AQ64" s="234"/>
      <c r="AR64" s="234"/>
      <c r="AS64" s="234"/>
      <c r="AT64" s="234"/>
      <c r="AU64" s="234"/>
      <c r="AV64" s="234"/>
      <c r="AW64" s="234"/>
      <c r="AX64" s="234"/>
      <c r="AY64" s="234"/>
      <c r="AZ64" s="234"/>
      <c r="BA64" s="234"/>
      <c r="BB64" s="234"/>
      <c r="BC64" s="234"/>
      <c r="BD64" s="234"/>
      <c r="BE64" s="234"/>
      <c r="BF64" s="234"/>
      <c r="BG64" s="234"/>
      <c r="BH64" s="234"/>
      <c r="BI64" s="234"/>
      <c r="BJ64" s="234"/>
      <c r="BK64" s="234"/>
      <c r="BL64" s="234"/>
      <c r="BM64" s="234"/>
      <c r="BN64" s="234"/>
      <c r="BO64" s="234"/>
      <c r="BP64" s="234"/>
      <c r="BQ64" s="234"/>
      <c r="BR64" s="234"/>
      <c r="BS64" s="234"/>
      <c r="BT64" s="234"/>
      <c r="BU64" s="234"/>
      <c r="BV64" s="234"/>
      <c r="BW64" s="234"/>
      <c r="BX64" s="234"/>
      <c r="BY64" s="234"/>
      <c r="BZ64" s="234"/>
      <c r="CA64" s="234"/>
      <c r="CB64" s="234"/>
      <c r="CC64" s="234"/>
      <c r="CD64" s="234"/>
      <c r="CE64" s="234"/>
      <c r="CF64" s="234"/>
      <c r="CG64" s="234"/>
      <c r="CH64" s="234"/>
      <c r="CI64" s="234"/>
      <c r="CJ64" s="234"/>
      <c r="CK64" s="234"/>
      <c r="CL64" s="234"/>
      <c r="CM64" s="234"/>
      <c r="CN64" s="234"/>
      <c r="CO64" s="234"/>
      <c r="CP64" s="234"/>
      <c r="CQ64" s="234"/>
      <c r="CR64" s="234"/>
      <c r="CS64" s="234"/>
      <c r="CT64" s="234"/>
      <c r="CU64" s="234"/>
      <c r="CV64" s="234"/>
      <c r="CW64" s="234"/>
      <c r="CX64" s="234"/>
      <c r="CY64" s="234"/>
      <c r="CZ64" s="234"/>
      <c r="DA64" s="234"/>
      <c r="DB64" s="234"/>
      <c r="DC64" s="234"/>
      <c r="DD64" s="234"/>
      <c r="DE64" s="234"/>
      <c r="DF64" s="234"/>
      <c r="DG64" s="234"/>
      <c r="DH64" s="234"/>
      <c r="DI64" s="234"/>
      <c r="DJ64" s="234"/>
      <c r="DK64" s="234"/>
      <c r="DL64" s="234"/>
      <c r="DM64" s="234"/>
      <c r="DN64" s="234"/>
      <c r="DO64" s="234"/>
      <c r="DP64" s="234"/>
      <c r="DQ64" s="234"/>
      <c r="DR64" s="234"/>
      <c r="DS64" s="234"/>
      <c r="DT64" s="234"/>
      <c r="DU64" s="234"/>
      <c r="DV64" s="234"/>
      <c r="DW64" s="234"/>
      <c r="DX64" s="234"/>
      <c r="DY64" s="234"/>
      <c r="DZ64" s="234"/>
      <c r="EA64" s="234"/>
      <c r="EB64" s="234"/>
      <c r="EC64" s="234"/>
      <c r="ED64" s="234"/>
      <c r="EE64" s="234"/>
      <c r="EF64" s="234"/>
      <c r="EG64" s="234"/>
      <c r="EH64" s="234"/>
      <c r="EI64" s="234"/>
      <c r="EJ64" s="234"/>
      <c r="EK64" s="234"/>
      <c r="EL64" s="234"/>
      <c r="EM64" s="234"/>
      <c r="EN64" s="234"/>
      <c r="EO64" s="234"/>
      <c r="EP64" s="234"/>
      <c r="EQ64" s="234"/>
      <c r="ER64" s="234"/>
      <c r="ES64" s="234"/>
      <c r="ET64" s="234"/>
      <c r="EU64" s="234"/>
      <c r="EV64" s="234"/>
      <c r="EW64" s="234"/>
      <c r="EX64" s="234"/>
      <c r="EY64" s="234"/>
      <c r="EZ64" s="234"/>
      <c r="FA64" s="234"/>
      <c r="FB64" s="234"/>
      <c r="FC64" s="234"/>
      <c r="FD64" s="234"/>
      <c r="FE64" s="234"/>
      <c r="FF64" s="234"/>
      <c r="FG64" s="234"/>
      <c r="FH64" s="234"/>
      <c r="FI64" s="234"/>
      <c r="FJ64" s="234"/>
      <c r="FK64" s="234"/>
      <c r="FL64" s="234"/>
      <c r="FM64" s="234"/>
      <c r="FN64" s="234"/>
      <c r="FO64" s="234"/>
      <c r="FP64" s="234"/>
      <c r="FQ64" s="234"/>
      <c r="FR64" s="234"/>
      <c r="FS64" s="234"/>
      <c r="FT64" s="234"/>
      <c r="FU64" s="234"/>
      <c r="FV64" s="234"/>
      <c r="FW64" s="234"/>
      <c r="FX64" s="234"/>
      <c r="FY64" s="234"/>
      <c r="FZ64" s="234"/>
      <c r="GA64" s="234"/>
      <c r="GB64" s="234"/>
      <c r="GC64" s="234"/>
      <c r="GD64" s="234"/>
      <c r="GE64" s="234"/>
      <c r="GF64" s="234"/>
      <c r="GG64" s="234"/>
      <c r="GH64" s="234"/>
      <c r="GI64" s="234"/>
      <c r="GJ64" s="234"/>
      <c r="GK64" s="234"/>
      <c r="GL64" s="234"/>
      <c r="GM64" s="234"/>
      <c r="GN64" s="234"/>
      <c r="GO64" s="234"/>
      <c r="GP64" s="234"/>
      <c r="GQ64" s="234"/>
      <c r="GR64" s="234"/>
      <c r="GS64" s="234"/>
      <c r="GT64" s="234"/>
      <c r="GU64" s="234"/>
      <c r="GV64" s="234"/>
      <c r="GW64" s="234"/>
      <c r="GX64" s="234"/>
      <c r="GY64" s="234"/>
      <c r="GZ64" s="234"/>
      <c r="HA64" s="234"/>
      <c r="HB64" s="234"/>
      <c r="HC64" s="234"/>
      <c r="HD64" s="234"/>
      <c r="HE64" s="234"/>
      <c r="HF64" s="234"/>
      <c r="HG64" s="234"/>
      <c r="HH64" s="234"/>
      <c r="HI64" s="234"/>
      <c r="HJ64" s="234"/>
      <c r="HK64" s="234"/>
      <c r="HL64" s="234"/>
      <c r="HM64" s="234"/>
      <c r="HN64" s="234"/>
      <c r="HO64" s="234"/>
      <c r="HP64" s="234"/>
      <c r="HQ64" s="234"/>
      <c r="HR64" s="234"/>
      <c r="HS64" s="234"/>
      <c r="HT64" s="234"/>
      <c r="HU64" s="234"/>
      <c r="HV64" s="234"/>
      <c r="HW64" s="234"/>
      <c r="HX64" s="234"/>
      <c r="HY64" s="234"/>
      <c r="HZ64" s="234"/>
      <c r="IA64" s="234"/>
      <c r="IB64" s="234"/>
      <c r="IC64" s="234"/>
      <c r="ID64" s="234"/>
      <c r="IE64" s="234"/>
      <c r="IF64" s="234"/>
      <c r="IG64" s="234"/>
      <c r="IH64" s="234"/>
      <c r="II64" s="234"/>
      <c r="IJ64" s="234"/>
      <c r="IK64" s="234"/>
      <c r="IL64" s="234"/>
      <c r="IM64" s="234"/>
      <c r="IN64" s="234"/>
      <c r="IO64" s="234"/>
      <c r="IP64" s="234"/>
      <c r="IQ64" s="234"/>
      <c r="IR64" s="234"/>
      <c r="IS64" s="234"/>
      <c r="IT64" s="234"/>
      <c r="IU64" s="234"/>
      <c r="IV64" s="234"/>
    </row>
    <row r="65" spans="1:256" s="224" customFormat="1" ht="12.75" customHeight="1">
      <c r="A65" s="223" t="s">
        <v>202</v>
      </c>
      <c r="B65" s="223"/>
      <c r="C65" s="223"/>
      <c r="D65" s="223"/>
      <c r="E65" s="223"/>
      <c r="F65" s="223"/>
      <c r="G65" s="223"/>
      <c r="H65" s="223"/>
      <c r="I65" s="223"/>
      <c r="J65" s="223"/>
      <c r="K65" s="223"/>
      <c r="L65" s="223"/>
      <c r="M65" s="223"/>
      <c r="N65" s="223"/>
      <c r="O65" s="223"/>
      <c r="P65" s="223"/>
      <c r="Q65" s="223"/>
      <c r="R65" s="304" t="s">
        <v>203</v>
      </c>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23"/>
      <c r="EE65" s="223"/>
      <c r="EF65" s="223"/>
      <c r="EG65" s="223"/>
      <c r="EH65" s="223"/>
      <c r="EI65" s="223"/>
      <c r="EJ65" s="223"/>
      <c r="EK65" s="223"/>
      <c r="EL65" s="223"/>
      <c r="EM65" s="223"/>
      <c r="EN65" s="223"/>
      <c r="EO65" s="223"/>
      <c r="EP65" s="223"/>
      <c r="EQ65" s="223"/>
      <c r="ER65" s="223"/>
      <c r="ES65" s="223"/>
      <c r="ET65" s="223"/>
      <c r="EU65" s="223"/>
      <c r="EV65" s="223"/>
      <c r="EW65" s="223"/>
      <c r="EX65" s="223"/>
      <c r="EY65" s="223"/>
      <c r="EZ65" s="223"/>
      <c r="FA65" s="223"/>
      <c r="FB65" s="223"/>
      <c r="FC65" s="223"/>
      <c r="FD65" s="223"/>
      <c r="FE65" s="223"/>
      <c r="FF65" s="223"/>
      <c r="FG65" s="223"/>
      <c r="FH65" s="223"/>
      <c r="FI65" s="223"/>
      <c r="FJ65" s="223"/>
      <c r="FK65" s="223"/>
      <c r="FL65" s="223"/>
      <c r="FM65" s="223"/>
      <c r="FN65" s="223"/>
      <c r="FO65" s="223"/>
      <c r="FP65" s="223"/>
      <c r="FQ65" s="223"/>
      <c r="FR65" s="223"/>
      <c r="FS65" s="223"/>
      <c r="FT65" s="223"/>
      <c r="FU65" s="223"/>
      <c r="FV65" s="223"/>
      <c r="FW65" s="223"/>
      <c r="FX65" s="223"/>
      <c r="FY65" s="223"/>
      <c r="FZ65" s="223"/>
      <c r="GA65" s="223"/>
      <c r="GB65" s="223"/>
      <c r="GC65" s="223"/>
      <c r="GD65" s="223"/>
      <c r="GE65" s="223"/>
      <c r="GF65" s="223"/>
      <c r="GG65" s="223"/>
      <c r="GH65" s="223"/>
      <c r="GI65" s="223"/>
      <c r="GJ65" s="223"/>
      <c r="GK65" s="223"/>
      <c r="GL65" s="223"/>
      <c r="GM65" s="223"/>
      <c r="GN65" s="223"/>
      <c r="GO65" s="223"/>
      <c r="GP65" s="223"/>
      <c r="GQ65" s="223"/>
      <c r="GR65" s="223"/>
      <c r="GS65" s="223"/>
      <c r="GT65" s="223"/>
      <c r="GU65" s="223"/>
      <c r="GV65" s="223"/>
      <c r="GW65" s="223"/>
      <c r="GX65" s="223"/>
      <c r="GY65" s="223"/>
      <c r="GZ65" s="223"/>
      <c r="HA65" s="223"/>
      <c r="HB65" s="223"/>
      <c r="HC65" s="223"/>
      <c r="HD65" s="223"/>
      <c r="HE65" s="223"/>
      <c r="HF65" s="223"/>
      <c r="HG65" s="223"/>
      <c r="HH65" s="223"/>
      <c r="HI65" s="223"/>
      <c r="HJ65" s="223"/>
      <c r="HK65" s="223"/>
      <c r="HL65" s="223"/>
      <c r="HM65" s="223"/>
      <c r="HN65" s="223"/>
      <c r="HO65" s="223"/>
      <c r="HP65" s="223"/>
      <c r="HQ65" s="223"/>
      <c r="HR65" s="223"/>
      <c r="HS65" s="223"/>
      <c r="HT65" s="223"/>
      <c r="HU65" s="223"/>
      <c r="HV65" s="223"/>
      <c r="HW65" s="223"/>
      <c r="HX65" s="223"/>
      <c r="HY65" s="223"/>
      <c r="HZ65" s="223"/>
      <c r="IA65" s="223"/>
      <c r="IB65" s="223"/>
      <c r="IC65" s="223"/>
      <c r="ID65" s="223"/>
      <c r="IE65" s="223"/>
      <c r="IF65" s="223"/>
      <c r="IG65" s="223"/>
      <c r="IH65" s="223"/>
      <c r="II65" s="223"/>
      <c r="IJ65" s="223"/>
      <c r="IK65" s="223"/>
      <c r="IL65" s="223"/>
      <c r="IM65" s="223"/>
      <c r="IN65" s="223"/>
      <c r="IO65" s="223"/>
      <c r="IP65" s="223"/>
      <c r="IQ65" s="223"/>
      <c r="IR65" s="223"/>
      <c r="IS65" s="223"/>
      <c r="IT65" s="223"/>
      <c r="IU65" s="223"/>
      <c r="IV65" s="223"/>
    </row>
    <row r="66" spans="1:256" s="304" customFormat="1" ht="12" customHeight="1">
      <c r="A66" s="304" t="s">
        <v>204</v>
      </c>
      <c r="B66" s="305"/>
      <c r="C66" s="305"/>
      <c r="D66" s="305"/>
      <c r="E66" s="305"/>
      <c r="F66" s="305"/>
      <c r="G66" s="305"/>
      <c r="H66" s="305"/>
      <c r="I66" s="305"/>
      <c r="J66" s="305"/>
      <c r="K66" s="305"/>
      <c r="L66" s="305"/>
      <c r="M66" s="305"/>
      <c r="N66" s="305"/>
      <c r="O66" s="305"/>
      <c r="P66" s="305"/>
      <c r="Q66" s="305"/>
      <c r="R66" s="304" t="s">
        <v>205</v>
      </c>
      <c r="S66" s="305"/>
      <c r="T66" s="305"/>
      <c r="U66" s="305"/>
      <c r="V66" s="305"/>
      <c r="W66" s="305"/>
      <c r="X66" s="305"/>
      <c r="Y66" s="305"/>
      <c r="Z66" s="305"/>
      <c r="AA66" s="305"/>
      <c r="AB66" s="305"/>
      <c r="AC66" s="305"/>
      <c r="AD66" s="305"/>
      <c r="AE66" s="305"/>
      <c r="AF66" s="305"/>
      <c r="AG66" s="305"/>
      <c r="AH66" s="305"/>
    </row>
    <row r="67" spans="1:256" s="304" customFormat="1" ht="10.5">
      <c r="A67" s="304" t="s">
        <v>206</v>
      </c>
      <c r="B67" s="305"/>
      <c r="C67" s="305"/>
      <c r="D67" s="305"/>
      <c r="E67" s="305"/>
      <c r="F67" s="305"/>
      <c r="G67" s="305"/>
      <c r="H67" s="305"/>
      <c r="I67" s="305"/>
      <c r="J67" s="305"/>
      <c r="K67" s="305"/>
      <c r="L67" s="305"/>
      <c r="M67" s="305"/>
      <c r="N67" s="305"/>
      <c r="O67" s="305"/>
      <c r="P67" s="305"/>
      <c r="Q67" s="305"/>
      <c r="R67" s="304" t="s">
        <v>207</v>
      </c>
      <c r="S67" s="305"/>
      <c r="T67" s="305"/>
      <c r="U67" s="305"/>
      <c r="V67" s="305"/>
      <c r="W67" s="305"/>
      <c r="X67" s="305"/>
      <c r="Y67" s="305"/>
      <c r="AH67" s="305"/>
    </row>
    <row r="68" spans="1:256" s="304" customFormat="1" ht="10.5">
      <c r="A68" s="304" t="s">
        <v>208</v>
      </c>
      <c r="B68" s="305"/>
      <c r="C68" s="305"/>
      <c r="D68" s="305"/>
      <c r="E68" s="305"/>
      <c r="F68" s="305"/>
      <c r="G68" s="305"/>
      <c r="H68" s="305"/>
      <c r="I68" s="305"/>
      <c r="J68" s="305"/>
      <c r="K68" s="305"/>
      <c r="L68" s="305"/>
      <c r="M68" s="305"/>
      <c r="N68" s="305"/>
      <c r="O68" s="305"/>
      <c r="P68" s="305"/>
      <c r="Q68" s="305"/>
      <c r="S68" s="305"/>
      <c r="T68" s="305"/>
      <c r="U68" s="305"/>
      <c r="V68" s="305"/>
      <c r="W68" s="305"/>
      <c r="X68" s="305"/>
      <c r="Y68" s="305"/>
      <c r="Z68" s="305"/>
      <c r="AA68" s="305"/>
      <c r="AB68" s="305"/>
      <c r="AC68" s="305"/>
      <c r="AD68" s="305"/>
      <c r="AE68" s="305"/>
      <c r="AF68" s="305"/>
      <c r="AG68" s="305"/>
      <c r="AH68" s="305"/>
    </row>
    <row r="69" spans="1:256" s="304" customFormat="1" ht="10.5">
      <c r="A69" s="304" t="s">
        <v>209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row>
    <row r="70" spans="1:256" s="304" customFormat="1" ht="10.5">
      <c r="A70" s="304" t="s">
        <v>210</v>
      </c>
      <c r="B70" s="305"/>
      <c r="C70" s="305"/>
      <c r="D70" s="305"/>
      <c r="E70" s="305"/>
      <c r="F70" s="305"/>
      <c r="G70" s="305"/>
      <c r="H70" s="305"/>
      <c r="I70" s="305"/>
      <c r="J70" s="305"/>
      <c r="K70" s="305"/>
      <c r="L70" s="305"/>
      <c r="M70" s="305"/>
      <c r="N70" s="305"/>
      <c r="O70" s="305"/>
      <c r="P70" s="305"/>
      <c r="Q70" s="305"/>
    </row>
    <row r="71" spans="1:256" s="304" customFormat="1" ht="10.5"/>
    <row r="72" spans="1:256" s="304" customFormat="1" ht="10.5"/>
    <row r="73" spans="1:256" s="304" customFormat="1" ht="10.5"/>
  </sheetData>
  <mergeCells count="24">
    <mergeCell ref="Z4:Z5"/>
    <mergeCell ref="AA4:AA5"/>
    <mergeCell ref="AB4:AB5"/>
    <mergeCell ref="AC4:AC5"/>
    <mergeCell ref="AD4:AE4"/>
    <mergeCell ref="AG4:AG5"/>
    <mergeCell ref="R4:R5"/>
    <mergeCell ref="S4:S5"/>
    <mergeCell ref="T4:T5"/>
    <mergeCell ref="U4:U5"/>
    <mergeCell ref="V4:W4"/>
    <mergeCell ref="Y4:Y5"/>
    <mergeCell ref="J4:J5"/>
    <mergeCell ref="K4:K5"/>
    <mergeCell ref="L4:L5"/>
    <mergeCell ref="M4:M5"/>
    <mergeCell ref="N4:O4"/>
    <mergeCell ref="Q4:Q5"/>
    <mergeCell ref="B4:B5"/>
    <mergeCell ref="C4:C5"/>
    <mergeCell ref="D4:D5"/>
    <mergeCell ref="E4:E5"/>
    <mergeCell ref="F4:G4"/>
    <mergeCell ref="I4:I5"/>
  </mergeCells>
  <phoneticPr fontId="9"/>
  <printOptions horizontalCentered="1"/>
  <pageMargins left="0.39370078740157483" right="0.39370078740157483" top="0.59055118110236227" bottom="0.39370078740157483" header="0.31496062992125984" footer="0.31496062992125984"/>
  <pageSetup paperSize="8" scale="95" orientation="landscape" r:id="rId1"/>
  <headerFooter alignWithMargins="0"/>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80621-C04B-453E-869A-55BC64883B6E}">
  <sheetPr>
    <tabColor rgb="FF92D050"/>
    <pageSetUpPr fitToPage="1"/>
  </sheetPr>
  <dimension ref="A1:AI69"/>
  <sheetViews>
    <sheetView showGridLines="0" view="pageBreakPreview" zoomScaleNormal="80" zoomScaleSheetLayoutView="100" workbookViewId="0">
      <selection activeCell="K27" sqref="K27:L27"/>
    </sheetView>
  </sheetViews>
  <sheetFormatPr defaultColWidth="8" defaultRowHeight="12"/>
  <cols>
    <col min="1" max="1" width="8.875" style="310" customWidth="1"/>
    <col min="2" max="2" width="4.5" style="310" bestFit="1" customWidth="1"/>
    <col min="3" max="16" width="6.75" style="310" customWidth="1"/>
    <col min="17" max="34" width="5.625" style="310" customWidth="1"/>
    <col min="35" max="35" width="7.5" style="310" customWidth="1"/>
    <col min="36" max="16384" width="8" style="310"/>
  </cols>
  <sheetData>
    <row r="1" spans="1:35" ht="18.75" customHeight="1">
      <c r="A1" s="306"/>
      <c r="B1" s="307"/>
      <c r="C1" s="308"/>
      <c r="D1" s="309"/>
      <c r="E1" s="307"/>
      <c r="F1" s="307"/>
      <c r="G1" s="307"/>
      <c r="H1" s="306"/>
      <c r="I1" s="307"/>
      <c r="J1" s="306"/>
      <c r="K1" s="307"/>
      <c r="L1" s="307"/>
      <c r="M1" s="307"/>
      <c r="P1" s="311" t="s">
        <v>211</v>
      </c>
      <c r="Q1" s="312" t="s">
        <v>212</v>
      </c>
      <c r="R1" s="306"/>
      <c r="S1" s="306"/>
      <c r="T1" s="306"/>
      <c r="U1" s="306"/>
      <c r="V1" s="306"/>
      <c r="W1" s="306"/>
      <c r="X1" s="306"/>
      <c r="Y1" s="306"/>
      <c r="Z1" s="306"/>
      <c r="AA1" s="306"/>
      <c r="AB1" s="306"/>
      <c r="AC1" s="306"/>
      <c r="AD1" s="306"/>
      <c r="AE1" s="306"/>
      <c r="AF1" s="306"/>
      <c r="AG1" s="306"/>
      <c r="AH1" s="306"/>
      <c r="AI1" s="306"/>
    </row>
    <row r="2" spans="1:35" ht="22.5" customHeight="1" thickBot="1">
      <c r="A2" s="306"/>
      <c r="B2" s="313"/>
      <c r="C2" s="314"/>
      <c r="D2" s="314"/>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15" t="s">
        <v>213</v>
      </c>
    </row>
    <row r="3" spans="1:35" ht="39" customHeight="1">
      <c r="A3" s="316" t="s">
        <v>214</v>
      </c>
      <c r="B3" s="317"/>
      <c r="C3" s="318" t="s">
        <v>215</v>
      </c>
      <c r="D3" s="319"/>
      <c r="E3" s="320" t="s">
        <v>216</v>
      </c>
      <c r="F3" s="321"/>
      <c r="G3" s="320" t="s">
        <v>217</v>
      </c>
      <c r="H3" s="321"/>
      <c r="I3" s="318" t="s">
        <v>218</v>
      </c>
      <c r="J3" s="321"/>
      <c r="K3" s="318" t="s">
        <v>219</v>
      </c>
      <c r="L3" s="319"/>
      <c r="M3" s="318" t="s">
        <v>220</v>
      </c>
      <c r="N3" s="321"/>
      <c r="O3" s="322" t="s">
        <v>221</v>
      </c>
      <c r="P3" s="319"/>
      <c r="Q3" s="318" t="s">
        <v>222</v>
      </c>
      <c r="R3" s="319"/>
      <c r="S3" s="318" t="s">
        <v>223</v>
      </c>
      <c r="T3" s="319"/>
      <c r="U3" s="318" t="s">
        <v>224</v>
      </c>
      <c r="V3" s="319"/>
      <c r="W3" s="318" t="s">
        <v>225</v>
      </c>
      <c r="X3" s="319"/>
      <c r="Y3" s="318" t="s">
        <v>226</v>
      </c>
      <c r="Z3" s="319"/>
      <c r="AA3" s="318" t="s">
        <v>227</v>
      </c>
      <c r="AB3" s="319"/>
      <c r="AC3" s="318" t="s">
        <v>228</v>
      </c>
      <c r="AD3" s="319"/>
      <c r="AE3" s="318" t="s">
        <v>229</v>
      </c>
      <c r="AF3" s="319"/>
      <c r="AG3" s="323" t="s">
        <v>230</v>
      </c>
      <c r="AH3" s="324"/>
      <c r="AI3" s="325" t="s">
        <v>52</v>
      </c>
    </row>
    <row r="4" spans="1:35" ht="11.25" hidden="1" customHeight="1">
      <c r="A4" s="326"/>
      <c r="B4" s="327"/>
      <c r="C4" s="328"/>
      <c r="D4" s="328"/>
      <c r="E4" s="328"/>
      <c r="F4" s="328"/>
      <c r="G4" s="328"/>
      <c r="H4" s="328"/>
      <c r="I4" s="328"/>
      <c r="J4" s="328"/>
      <c r="K4" s="328"/>
      <c r="L4" s="328"/>
      <c r="M4" s="328"/>
      <c r="N4" s="328"/>
      <c r="O4" s="328"/>
      <c r="P4" s="328"/>
      <c r="Q4" s="328"/>
      <c r="R4" s="328"/>
      <c r="S4" s="328"/>
      <c r="T4" s="328"/>
      <c r="U4" s="328"/>
      <c r="V4" s="328"/>
      <c r="W4" s="328"/>
      <c r="X4" s="328"/>
      <c r="Y4" s="328"/>
      <c r="Z4" s="328"/>
      <c r="AA4" s="328"/>
      <c r="AB4" s="328"/>
      <c r="AC4" s="328"/>
      <c r="AD4" s="328"/>
      <c r="AE4" s="328"/>
      <c r="AF4" s="328"/>
      <c r="AG4" s="328"/>
      <c r="AH4" s="328"/>
      <c r="AI4" s="329"/>
    </row>
    <row r="5" spans="1:35" ht="18" customHeight="1">
      <c r="A5" s="330" t="s">
        <v>231</v>
      </c>
      <c r="B5" s="331"/>
      <c r="C5" s="332"/>
      <c r="D5" s="333">
        <v>100.1</v>
      </c>
      <c r="E5" s="333"/>
      <c r="F5" s="333">
        <v>77.5</v>
      </c>
      <c r="G5" s="333"/>
      <c r="H5" s="333">
        <v>100.4</v>
      </c>
      <c r="I5" s="333"/>
      <c r="J5" s="333">
        <v>267.8</v>
      </c>
      <c r="K5" s="333"/>
      <c r="L5" s="333">
        <v>84</v>
      </c>
      <c r="M5" s="333"/>
      <c r="N5" s="333">
        <v>118.3</v>
      </c>
      <c r="O5" s="333"/>
      <c r="P5" s="333">
        <v>85.8</v>
      </c>
      <c r="Q5" s="333"/>
      <c r="R5" s="333">
        <v>114.4</v>
      </c>
      <c r="S5" s="333"/>
      <c r="T5" s="333">
        <v>81.900000000000006</v>
      </c>
      <c r="U5" s="333"/>
      <c r="V5" s="333">
        <v>104.7</v>
      </c>
      <c r="W5" s="333"/>
      <c r="X5" s="333">
        <v>95.4</v>
      </c>
      <c r="Y5" s="333"/>
      <c r="Z5" s="333">
        <v>79.599999999999994</v>
      </c>
      <c r="AA5" s="333"/>
      <c r="AB5" s="333">
        <v>115.9</v>
      </c>
      <c r="AC5" s="333"/>
      <c r="AD5" s="333">
        <v>102.5</v>
      </c>
      <c r="AE5" s="333"/>
      <c r="AF5" s="333">
        <v>55.7</v>
      </c>
      <c r="AG5" s="333"/>
      <c r="AH5" s="333">
        <v>102.6</v>
      </c>
      <c r="AI5" s="334" t="s">
        <v>232</v>
      </c>
    </row>
    <row r="6" spans="1:35" ht="18" customHeight="1">
      <c r="A6" s="330" t="s">
        <v>233</v>
      </c>
      <c r="B6" s="331"/>
      <c r="C6" s="332"/>
      <c r="D6" s="333">
        <v>99.5</v>
      </c>
      <c r="E6" s="333"/>
      <c r="F6" s="333">
        <v>78.099999999999994</v>
      </c>
      <c r="G6" s="333"/>
      <c r="H6" s="333">
        <v>101</v>
      </c>
      <c r="I6" s="333"/>
      <c r="J6" s="333">
        <v>265.2</v>
      </c>
      <c r="K6" s="333"/>
      <c r="L6" s="333">
        <v>133.1</v>
      </c>
      <c r="M6" s="333"/>
      <c r="N6" s="333">
        <v>113.3</v>
      </c>
      <c r="O6" s="333"/>
      <c r="P6" s="333">
        <v>89.3</v>
      </c>
      <c r="Q6" s="333"/>
      <c r="R6" s="333">
        <v>125.1</v>
      </c>
      <c r="S6" s="333"/>
      <c r="T6" s="333" t="s">
        <v>25</v>
      </c>
      <c r="U6" s="333"/>
      <c r="V6" s="333">
        <v>89.1</v>
      </c>
      <c r="W6" s="333"/>
      <c r="X6" s="333">
        <v>81.599999999999994</v>
      </c>
      <c r="Y6" s="333"/>
      <c r="Z6" s="333">
        <v>74</v>
      </c>
      <c r="AA6" s="333"/>
      <c r="AB6" s="333">
        <v>113.7</v>
      </c>
      <c r="AC6" s="333"/>
      <c r="AD6" s="333">
        <v>99.5</v>
      </c>
      <c r="AE6" s="333"/>
      <c r="AF6" s="333">
        <v>85.4</v>
      </c>
      <c r="AG6" s="333"/>
      <c r="AH6" s="333">
        <v>100.1</v>
      </c>
      <c r="AI6" s="334" t="s">
        <v>234</v>
      </c>
    </row>
    <row r="7" spans="1:35" s="340" customFormat="1" ht="18" customHeight="1">
      <c r="A7" s="335" t="s">
        <v>235</v>
      </c>
      <c r="B7" s="336"/>
      <c r="C7" s="337"/>
      <c r="D7" s="338">
        <v>99</v>
      </c>
      <c r="E7" s="338"/>
      <c r="F7" s="338">
        <v>77.2</v>
      </c>
      <c r="G7" s="338"/>
      <c r="H7" s="338">
        <v>99.7</v>
      </c>
      <c r="I7" s="338"/>
      <c r="J7" s="338">
        <v>207.7</v>
      </c>
      <c r="K7" s="338"/>
      <c r="L7" s="338">
        <v>132.80000000000001</v>
      </c>
      <c r="M7" s="338"/>
      <c r="N7" s="338">
        <v>114</v>
      </c>
      <c r="O7" s="338"/>
      <c r="P7" s="338">
        <v>85.7</v>
      </c>
      <c r="Q7" s="338"/>
      <c r="R7" s="338">
        <v>118.4</v>
      </c>
      <c r="S7" s="338"/>
      <c r="T7" s="338">
        <v>77.3</v>
      </c>
      <c r="U7" s="338"/>
      <c r="V7" s="338">
        <v>103</v>
      </c>
      <c r="W7" s="338"/>
      <c r="X7" s="338">
        <v>105.7</v>
      </c>
      <c r="Y7" s="338"/>
      <c r="Z7" s="338">
        <v>56.4</v>
      </c>
      <c r="AA7" s="338"/>
      <c r="AB7" s="338">
        <v>111.9</v>
      </c>
      <c r="AC7" s="338"/>
      <c r="AD7" s="338">
        <v>102.1</v>
      </c>
      <c r="AE7" s="338"/>
      <c r="AF7" s="338">
        <v>78.400000000000006</v>
      </c>
      <c r="AG7" s="338"/>
      <c r="AH7" s="338">
        <v>95</v>
      </c>
      <c r="AI7" s="339" t="s">
        <v>236</v>
      </c>
    </row>
    <row r="8" spans="1:35" ht="11.25" customHeight="1">
      <c r="A8" s="137"/>
      <c r="B8" s="341"/>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4"/>
    </row>
    <row r="9" spans="1:35" ht="18" customHeight="1">
      <c r="A9" s="138" t="s">
        <v>237</v>
      </c>
      <c r="B9" s="342" t="s">
        <v>238</v>
      </c>
      <c r="C9" s="333"/>
      <c r="D9" s="333">
        <v>97.8</v>
      </c>
      <c r="E9" s="333"/>
      <c r="F9" s="333">
        <v>77.599999999999994</v>
      </c>
      <c r="G9" s="333"/>
      <c r="H9" s="333">
        <v>96.1</v>
      </c>
      <c r="I9" s="333"/>
      <c r="J9" s="333">
        <v>188.8</v>
      </c>
      <c r="K9" s="333"/>
      <c r="L9" s="333">
        <v>135.30000000000001</v>
      </c>
      <c r="M9" s="333"/>
      <c r="N9" s="333">
        <v>111.2</v>
      </c>
      <c r="O9" s="333"/>
      <c r="P9" s="333">
        <v>89.2</v>
      </c>
      <c r="Q9" s="333"/>
      <c r="R9" s="333">
        <v>133</v>
      </c>
      <c r="S9" s="333"/>
      <c r="T9" s="333" t="s">
        <v>25</v>
      </c>
      <c r="U9" s="333"/>
      <c r="V9" s="333">
        <v>104.9</v>
      </c>
      <c r="W9" s="333"/>
      <c r="X9" s="333">
        <v>107.3</v>
      </c>
      <c r="Y9" s="333"/>
      <c r="Z9" s="333">
        <v>49.2</v>
      </c>
      <c r="AA9" s="333"/>
      <c r="AB9" s="333">
        <v>113.2</v>
      </c>
      <c r="AC9" s="333"/>
      <c r="AD9" s="333">
        <v>98.9</v>
      </c>
      <c r="AE9" s="333"/>
      <c r="AF9" s="333">
        <v>83</v>
      </c>
      <c r="AG9" s="333"/>
      <c r="AH9" s="333">
        <v>98.4</v>
      </c>
      <c r="AI9" s="343" t="s">
        <v>239</v>
      </c>
    </row>
    <row r="10" spans="1:35" ht="18.75" customHeight="1">
      <c r="A10" s="328"/>
      <c r="B10" s="344" t="s">
        <v>240</v>
      </c>
      <c r="C10" s="333"/>
      <c r="D10" s="333">
        <v>95.5</v>
      </c>
      <c r="E10" s="333"/>
      <c r="F10" s="333">
        <v>77.2</v>
      </c>
      <c r="G10" s="333"/>
      <c r="H10" s="333">
        <v>91.3</v>
      </c>
      <c r="I10" s="333"/>
      <c r="J10" s="333">
        <v>187.4</v>
      </c>
      <c r="K10" s="333"/>
      <c r="L10" s="333">
        <v>135.6</v>
      </c>
      <c r="M10" s="333"/>
      <c r="N10" s="333">
        <v>112.6</v>
      </c>
      <c r="O10" s="333"/>
      <c r="P10" s="333">
        <v>82.8</v>
      </c>
      <c r="Q10" s="333"/>
      <c r="R10" s="333">
        <v>132.5</v>
      </c>
      <c r="S10" s="333"/>
      <c r="T10" s="333" t="s">
        <v>25</v>
      </c>
      <c r="U10" s="333"/>
      <c r="V10" s="333">
        <v>104.9</v>
      </c>
      <c r="W10" s="333"/>
      <c r="X10" s="333">
        <v>105.8</v>
      </c>
      <c r="Y10" s="333"/>
      <c r="Z10" s="333">
        <v>48.5</v>
      </c>
      <c r="AA10" s="333"/>
      <c r="AB10" s="333">
        <v>113.2</v>
      </c>
      <c r="AC10" s="333"/>
      <c r="AD10" s="333">
        <v>98.9</v>
      </c>
      <c r="AE10" s="333"/>
      <c r="AF10" s="333" t="s">
        <v>25</v>
      </c>
      <c r="AG10" s="333"/>
      <c r="AH10" s="333">
        <v>99.2</v>
      </c>
      <c r="AI10" s="334" t="s">
        <v>79</v>
      </c>
    </row>
    <row r="11" spans="1:35" ht="18" customHeight="1">
      <c r="A11" s="328"/>
      <c r="B11" s="344" t="s">
        <v>80</v>
      </c>
      <c r="C11" s="333"/>
      <c r="D11" s="333">
        <v>95.8</v>
      </c>
      <c r="E11" s="333"/>
      <c r="F11" s="333">
        <v>76.900000000000006</v>
      </c>
      <c r="G11" s="333"/>
      <c r="H11" s="333">
        <v>95</v>
      </c>
      <c r="I11" s="333"/>
      <c r="J11" s="333">
        <v>185.2</v>
      </c>
      <c r="K11" s="333"/>
      <c r="L11" s="333">
        <v>134.1</v>
      </c>
      <c r="M11" s="333"/>
      <c r="N11" s="333">
        <v>113.2</v>
      </c>
      <c r="O11" s="333"/>
      <c r="P11" s="333">
        <v>87.3</v>
      </c>
      <c r="Q11" s="333"/>
      <c r="R11" s="333">
        <v>105.5</v>
      </c>
      <c r="S11" s="333"/>
      <c r="T11" s="333" t="s">
        <v>25</v>
      </c>
      <c r="U11" s="333"/>
      <c r="V11" s="333">
        <v>104.5</v>
      </c>
      <c r="W11" s="333"/>
      <c r="X11" s="333">
        <v>101.6</v>
      </c>
      <c r="Y11" s="333"/>
      <c r="Z11" s="333">
        <v>49.1</v>
      </c>
      <c r="AA11" s="333"/>
      <c r="AB11" s="333">
        <v>106.3</v>
      </c>
      <c r="AC11" s="333"/>
      <c r="AD11" s="333">
        <v>98.1</v>
      </c>
      <c r="AE11" s="333"/>
      <c r="AF11" s="333">
        <v>59.6</v>
      </c>
      <c r="AG11" s="333"/>
      <c r="AH11" s="333">
        <v>97</v>
      </c>
      <c r="AI11" s="334" t="s">
        <v>81</v>
      </c>
    </row>
    <row r="12" spans="1:35" ht="18" customHeight="1">
      <c r="A12" s="328"/>
      <c r="B12" s="344" t="s">
        <v>82</v>
      </c>
      <c r="C12" s="333"/>
      <c r="D12" s="333">
        <v>98.9</v>
      </c>
      <c r="E12" s="333"/>
      <c r="F12" s="333">
        <v>76.3</v>
      </c>
      <c r="G12" s="333"/>
      <c r="H12" s="333">
        <v>100.2</v>
      </c>
      <c r="I12" s="333"/>
      <c r="J12" s="333">
        <v>203.3</v>
      </c>
      <c r="K12" s="333"/>
      <c r="L12" s="333">
        <v>137.4</v>
      </c>
      <c r="M12" s="333"/>
      <c r="N12" s="333">
        <v>116.4</v>
      </c>
      <c r="O12" s="333"/>
      <c r="P12" s="333">
        <v>81.400000000000006</v>
      </c>
      <c r="Q12" s="333"/>
      <c r="R12" s="333">
        <v>136.6</v>
      </c>
      <c r="S12" s="333"/>
      <c r="T12" s="333">
        <v>78.5</v>
      </c>
      <c r="U12" s="333"/>
      <c r="V12" s="333">
        <v>101.7</v>
      </c>
      <c r="W12" s="333"/>
      <c r="X12" s="333">
        <v>101.3</v>
      </c>
      <c r="Y12" s="333"/>
      <c r="Z12" s="333">
        <v>50.4</v>
      </c>
      <c r="AA12" s="333"/>
      <c r="AB12" s="333">
        <v>112.2</v>
      </c>
      <c r="AC12" s="333"/>
      <c r="AD12" s="333">
        <v>102.7</v>
      </c>
      <c r="AE12" s="333"/>
      <c r="AF12" s="333">
        <v>82.6</v>
      </c>
      <c r="AG12" s="333"/>
      <c r="AH12" s="333">
        <v>95.6</v>
      </c>
      <c r="AI12" s="334" t="s">
        <v>83</v>
      </c>
    </row>
    <row r="13" spans="1:35" ht="18" customHeight="1">
      <c r="A13" s="345"/>
      <c r="B13" s="344" t="s">
        <v>84</v>
      </c>
      <c r="C13" s="333"/>
      <c r="D13" s="333">
        <v>99.4</v>
      </c>
      <c r="E13" s="333"/>
      <c r="F13" s="333">
        <v>76.099999999999994</v>
      </c>
      <c r="G13" s="333"/>
      <c r="H13" s="333">
        <v>101.7</v>
      </c>
      <c r="I13" s="333"/>
      <c r="J13" s="333">
        <v>203.3</v>
      </c>
      <c r="K13" s="333"/>
      <c r="L13" s="333">
        <v>138.30000000000001</v>
      </c>
      <c r="M13" s="333"/>
      <c r="N13" s="333">
        <v>115.1</v>
      </c>
      <c r="O13" s="333"/>
      <c r="P13" s="333">
        <v>85.1</v>
      </c>
      <c r="Q13" s="333"/>
      <c r="R13" s="333">
        <v>108.5</v>
      </c>
      <c r="S13" s="333"/>
      <c r="T13" s="333">
        <v>76</v>
      </c>
      <c r="U13" s="333"/>
      <c r="V13" s="333">
        <v>102.4</v>
      </c>
      <c r="W13" s="333"/>
      <c r="X13" s="333">
        <v>100</v>
      </c>
      <c r="Y13" s="333"/>
      <c r="Z13" s="333">
        <v>50</v>
      </c>
      <c r="AA13" s="333"/>
      <c r="AB13" s="333">
        <v>112.2</v>
      </c>
      <c r="AC13" s="333"/>
      <c r="AD13" s="333">
        <v>103.8</v>
      </c>
      <c r="AE13" s="333"/>
      <c r="AF13" s="333">
        <v>82.4</v>
      </c>
      <c r="AG13" s="333"/>
      <c r="AH13" s="333">
        <v>94</v>
      </c>
      <c r="AI13" s="334" t="s">
        <v>85</v>
      </c>
    </row>
    <row r="14" spans="1:35" ht="18" customHeight="1">
      <c r="A14" s="328"/>
      <c r="B14" s="344" t="s">
        <v>86</v>
      </c>
      <c r="C14" s="333"/>
      <c r="D14" s="333">
        <v>100.3</v>
      </c>
      <c r="E14" s="333"/>
      <c r="F14" s="333">
        <v>76.7</v>
      </c>
      <c r="G14" s="333"/>
      <c r="H14" s="333">
        <v>102</v>
      </c>
      <c r="I14" s="333"/>
      <c r="J14" s="333">
        <v>208.8</v>
      </c>
      <c r="K14" s="333"/>
      <c r="L14" s="333">
        <v>137.80000000000001</v>
      </c>
      <c r="M14" s="333"/>
      <c r="N14" s="333">
        <v>114.3</v>
      </c>
      <c r="O14" s="333"/>
      <c r="P14" s="333">
        <v>86.1</v>
      </c>
      <c r="Q14" s="333"/>
      <c r="R14" s="333">
        <v>135.80000000000001</v>
      </c>
      <c r="S14" s="333"/>
      <c r="T14" s="333">
        <v>76.900000000000006</v>
      </c>
      <c r="U14" s="333"/>
      <c r="V14" s="333">
        <v>102</v>
      </c>
      <c r="W14" s="333"/>
      <c r="X14" s="333">
        <v>104</v>
      </c>
      <c r="Y14" s="333"/>
      <c r="Z14" s="333">
        <v>50</v>
      </c>
      <c r="AA14" s="333"/>
      <c r="AB14" s="333">
        <v>112.3</v>
      </c>
      <c r="AC14" s="333"/>
      <c r="AD14" s="333">
        <v>104.4</v>
      </c>
      <c r="AE14" s="333"/>
      <c r="AF14" s="333">
        <v>82.4</v>
      </c>
      <c r="AG14" s="333"/>
      <c r="AH14" s="333">
        <v>94</v>
      </c>
      <c r="AI14" s="334" t="s">
        <v>87</v>
      </c>
    </row>
    <row r="15" spans="1:35" ht="18" customHeight="1">
      <c r="A15" s="328"/>
      <c r="B15" s="344" t="s">
        <v>88</v>
      </c>
      <c r="C15" s="333"/>
      <c r="D15" s="333">
        <v>99.8</v>
      </c>
      <c r="E15" s="333"/>
      <c r="F15" s="333">
        <v>76.8</v>
      </c>
      <c r="G15" s="333"/>
      <c r="H15" s="333">
        <v>102</v>
      </c>
      <c r="I15" s="333"/>
      <c r="J15" s="333">
        <v>218.3</v>
      </c>
      <c r="K15" s="333"/>
      <c r="L15" s="333">
        <v>137.5</v>
      </c>
      <c r="M15" s="333"/>
      <c r="N15" s="333">
        <v>114.9</v>
      </c>
      <c r="O15" s="333"/>
      <c r="P15" s="333">
        <v>86.2</v>
      </c>
      <c r="Q15" s="333"/>
      <c r="R15" s="333">
        <v>107.8</v>
      </c>
      <c r="S15" s="333"/>
      <c r="T15" s="333">
        <v>76.7</v>
      </c>
      <c r="U15" s="333"/>
      <c r="V15" s="333">
        <v>102.2</v>
      </c>
      <c r="W15" s="333"/>
      <c r="X15" s="333">
        <v>105.2</v>
      </c>
      <c r="Y15" s="333"/>
      <c r="Z15" s="333">
        <v>49.5</v>
      </c>
      <c r="AA15" s="333"/>
      <c r="AB15" s="333">
        <v>112.2</v>
      </c>
      <c r="AC15" s="333"/>
      <c r="AD15" s="333">
        <v>103.9</v>
      </c>
      <c r="AE15" s="333"/>
      <c r="AF15" s="333">
        <v>81.900000000000006</v>
      </c>
      <c r="AG15" s="333"/>
      <c r="AH15" s="333">
        <v>93</v>
      </c>
      <c r="AI15" s="334" t="s">
        <v>89</v>
      </c>
    </row>
    <row r="16" spans="1:35" ht="18" customHeight="1">
      <c r="A16" s="328"/>
      <c r="B16" s="344" t="s">
        <v>90</v>
      </c>
      <c r="C16" s="333"/>
      <c r="D16" s="333">
        <v>99.5</v>
      </c>
      <c r="E16" s="333"/>
      <c r="F16" s="333">
        <v>76.900000000000006</v>
      </c>
      <c r="G16" s="333"/>
      <c r="H16" s="333">
        <v>101.9</v>
      </c>
      <c r="I16" s="333"/>
      <c r="J16" s="333">
        <v>219.6</v>
      </c>
      <c r="K16" s="333"/>
      <c r="L16" s="333">
        <v>137.69999999999999</v>
      </c>
      <c r="M16" s="333"/>
      <c r="N16" s="333">
        <v>115.3</v>
      </c>
      <c r="O16" s="333"/>
      <c r="P16" s="333">
        <v>85.5</v>
      </c>
      <c r="Q16" s="333"/>
      <c r="R16" s="333" t="s">
        <v>25</v>
      </c>
      <c r="S16" s="333"/>
      <c r="T16" s="333">
        <v>76.7</v>
      </c>
      <c r="U16" s="333"/>
      <c r="V16" s="333">
        <v>102.1</v>
      </c>
      <c r="W16" s="333"/>
      <c r="X16" s="333">
        <v>104.3</v>
      </c>
      <c r="Y16" s="333"/>
      <c r="Z16" s="333">
        <v>49.8</v>
      </c>
      <c r="AA16" s="333"/>
      <c r="AB16" s="333">
        <v>112</v>
      </c>
      <c r="AC16" s="333"/>
      <c r="AD16" s="333">
        <v>102.8</v>
      </c>
      <c r="AE16" s="333"/>
      <c r="AF16" s="333">
        <v>81.3</v>
      </c>
      <c r="AG16" s="333"/>
      <c r="AH16" s="333">
        <v>93.7</v>
      </c>
      <c r="AI16" s="334" t="s">
        <v>91</v>
      </c>
    </row>
    <row r="17" spans="1:35" ht="18" customHeight="1">
      <c r="A17" s="328"/>
      <c r="B17" s="344" t="s">
        <v>92</v>
      </c>
      <c r="C17" s="333"/>
      <c r="D17" s="333">
        <v>100.1</v>
      </c>
      <c r="E17" s="333"/>
      <c r="F17" s="333">
        <v>77.8</v>
      </c>
      <c r="G17" s="333"/>
      <c r="H17" s="333">
        <v>101.6</v>
      </c>
      <c r="I17" s="333"/>
      <c r="J17" s="333">
        <v>219.6</v>
      </c>
      <c r="K17" s="333"/>
      <c r="L17" s="333">
        <v>138.9</v>
      </c>
      <c r="M17" s="333"/>
      <c r="N17" s="333">
        <v>114.3</v>
      </c>
      <c r="O17" s="333"/>
      <c r="P17" s="333">
        <v>86.4</v>
      </c>
      <c r="Q17" s="333"/>
      <c r="R17" s="333">
        <v>107.5</v>
      </c>
      <c r="S17" s="333"/>
      <c r="T17" s="333">
        <v>75.2</v>
      </c>
      <c r="U17" s="333"/>
      <c r="V17" s="333">
        <v>102.3</v>
      </c>
      <c r="W17" s="333"/>
      <c r="X17" s="333">
        <v>106.1</v>
      </c>
      <c r="Y17" s="333"/>
      <c r="Z17" s="333">
        <v>70.5</v>
      </c>
      <c r="AA17" s="333"/>
      <c r="AB17" s="333">
        <v>112.2</v>
      </c>
      <c r="AC17" s="333"/>
      <c r="AD17" s="333">
        <v>103</v>
      </c>
      <c r="AE17" s="333"/>
      <c r="AF17" s="333">
        <v>81</v>
      </c>
      <c r="AG17" s="333"/>
      <c r="AH17" s="333">
        <v>93.7</v>
      </c>
      <c r="AI17" s="334" t="s">
        <v>93</v>
      </c>
    </row>
    <row r="18" spans="1:35" ht="18" customHeight="1">
      <c r="A18" s="328"/>
      <c r="B18" s="342">
        <v>10</v>
      </c>
      <c r="C18" s="333"/>
      <c r="D18" s="333">
        <v>99.9</v>
      </c>
      <c r="E18" s="333"/>
      <c r="F18" s="333">
        <v>77.8</v>
      </c>
      <c r="G18" s="333"/>
      <c r="H18" s="333">
        <v>102.5</v>
      </c>
      <c r="I18" s="333"/>
      <c r="J18" s="333">
        <v>219.2</v>
      </c>
      <c r="K18" s="333"/>
      <c r="L18" s="333">
        <v>84</v>
      </c>
      <c r="M18" s="333"/>
      <c r="N18" s="333">
        <v>113.3</v>
      </c>
      <c r="O18" s="333"/>
      <c r="P18" s="333">
        <v>86.3</v>
      </c>
      <c r="Q18" s="333"/>
      <c r="R18" s="333">
        <v>106.5</v>
      </c>
      <c r="S18" s="333"/>
      <c r="T18" s="333">
        <v>79.900000000000006</v>
      </c>
      <c r="U18" s="333"/>
      <c r="V18" s="333">
        <v>103</v>
      </c>
      <c r="W18" s="333"/>
      <c r="X18" s="333">
        <v>110.4</v>
      </c>
      <c r="Y18" s="333"/>
      <c r="Z18" s="333">
        <v>70.3</v>
      </c>
      <c r="AA18" s="333"/>
      <c r="AB18" s="333">
        <v>112.2</v>
      </c>
      <c r="AC18" s="333"/>
      <c r="AD18" s="333">
        <v>102.8</v>
      </c>
      <c r="AE18" s="333"/>
      <c r="AF18" s="333">
        <v>80.7</v>
      </c>
      <c r="AG18" s="333"/>
      <c r="AH18" s="333">
        <v>93.6</v>
      </c>
      <c r="AI18" s="334" t="s">
        <v>95</v>
      </c>
    </row>
    <row r="19" spans="1:35" ht="18" customHeight="1">
      <c r="A19" s="328"/>
      <c r="B19" s="342">
        <v>11</v>
      </c>
      <c r="C19" s="333"/>
      <c r="D19" s="333">
        <v>100.6</v>
      </c>
      <c r="E19" s="333"/>
      <c r="F19" s="333">
        <v>78.2</v>
      </c>
      <c r="G19" s="333"/>
      <c r="H19" s="333">
        <v>101.6</v>
      </c>
      <c r="I19" s="333"/>
      <c r="J19" s="333">
        <v>219.4</v>
      </c>
      <c r="K19" s="333"/>
      <c r="L19" s="333">
        <v>138.6</v>
      </c>
      <c r="M19" s="333"/>
      <c r="N19" s="333">
        <v>113.5</v>
      </c>
      <c r="O19" s="333"/>
      <c r="P19" s="333">
        <v>86.3</v>
      </c>
      <c r="Q19" s="333"/>
      <c r="R19" s="333">
        <v>133.1</v>
      </c>
      <c r="S19" s="333"/>
      <c r="T19" s="333">
        <v>78.3</v>
      </c>
      <c r="U19" s="333"/>
      <c r="V19" s="333">
        <v>103</v>
      </c>
      <c r="W19" s="333"/>
      <c r="X19" s="333">
        <v>110.3</v>
      </c>
      <c r="Y19" s="333"/>
      <c r="Z19" s="333">
        <v>69</v>
      </c>
      <c r="AA19" s="333"/>
      <c r="AB19" s="333">
        <v>112.1</v>
      </c>
      <c r="AC19" s="333"/>
      <c r="AD19" s="333">
        <v>103</v>
      </c>
      <c r="AE19" s="333"/>
      <c r="AF19" s="333">
        <v>83</v>
      </c>
      <c r="AG19" s="333"/>
      <c r="AH19" s="333">
        <v>94.1</v>
      </c>
      <c r="AI19" s="334" t="s">
        <v>97</v>
      </c>
    </row>
    <row r="20" spans="1:35" ht="18" customHeight="1" thickBot="1">
      <c r="A20" s="346"/>
      <c r="B20" s="347">
        <v>12</v>
      </c>
      <c r="C20" s="348"/>
      <c r="D20" s="348">
        <v>99.8</v>
      </c>
      <c r="E20" s="348"/>
      <c r="F20" s="348">
        <v>77.5</v>
      </c>
      <c r="G20" s="348"/>
      <c r="H20" s="348">
        <v>100</v>
      </c>
      <c r="I20" s="348"/>
      <c r="J20" s="348">
        <v>219.4</v>
      </c>
      <c r="K20" s="348"/>
      <c r="L20" s="348">
        <v>138.5</v>
      </c>
      <c r="M20" s="348"/>
      <c r="N20" s="348">
        <v>113.5</v>
      </c>
      <c r="O20" s="348"/>
      <c r="P20" s="348">
        <v>86.3</v>
      </c>
      <c r="Q20" s="348"/>
      <c r="R20" s="348">
        <v>105.8</v>
      </c>
      <c r="S20" s="348"/>
      <c r="T20" s="348" t="s">
        <v>25</v>
      </c>
      <c r="U20" s="348"/>
      <c r="V20" s="348">
        <v>103.3</v>
      </c>
      <c r="W20" s="348"/>
      <c r="X20" s="348">
        <v>112.6</v>
      </c>
      <c r="Y20" s="348"/>
      <c r="Z20" s="348">
        <v>69.900000000000006</v>
      </c>
      <c r="AA20" s="348"/>
      <c r="AB20" s="348">
        <v>112.2</v>
      </c>
      <c r="AC20" s="348"/>
      <c r="AD20" s="348">
        <v>103</v>
      </c>
      <c r="AE20" s="348"/>
      <c r="AF20" s="348">
        <v>82.7</v>
      </c>
      <c r="AG20" s="348"/>
      <c r="AH20" s="348">
        <v>94</v>
      </c>
      <c r="AI20" s="349" t="s">
        <v>99</v>
      </c>
    </row>
    <row r="21" spans="1:35" s="350" customFormat="1" ht="16.5" customHeight="1">
      <c r="A21" s="350" t="s">
        <v>241</v>
      </c>
      <c r="B21" s="179"/>
      <c r="C21" s="351"/>
      <c r="D21" s="351"/>
      <c r="E21" s="351"/>
      <c r="F21" s="351"/>
      <c r="G21" s="351"/>
      <c r="H21" s="351"/>
      <c r="I21" s="351"/>
      <c r="J21" s="352"/>
      <c r="K21" s="352"/>
      <c r="L21" s="352"/>
      <c r="M21" s="352"/>
      <c r="N21" s="352"/>
      <c r="O21" s="352"/>
      <c r="P21" s="352"/>
      <c r="Q21" s="352"/>
    </row>
    <row r="22" spans="1:35" s="179" customFormat="1" ht="14.25" customHeight="1">
      <c r="A22" s="175" t="s">
        <v>242</v>
      </c>
      <c r="B22" s="353"/>
      <c r="C22" s="354"/>
      <c r="D22" s="354"/>
      <c r="E22" s="354"/>
      <c r="F22" s="354"/>
      <c r="G22" s="354"/>
      <c r="H22" s="354"/>
      <c r="I22" s="354"/>
      <c r="J22" s="354"/>
      <c r="K22" s="351"/>
      <c r="L22" s="351"/>
      <c r="M22" s="351"/>
      <c r="N22" s="351"/>
      <c r="O22" s="351"/>
      <c r="P22" s="351"/>
      <c r="Q22" s="351"/>
    </row>
    <row r="23" spans="1:35" s="179" customFormat="1" ht="14.25" customHeight="1">
      <c r="A23" s="175" t="s">
        <v>243</v>
      </c>
      <c r="B23" s="353"/>
      <c r="C23" s="354"/>
      <c r="D23" s="354"/>
      <c r="E23" s="354"/>
      <c r="F23" s="354"/>
      <c r="G23" s="354"/>
      <c r="H23" s="354"/>
      <c r="I23" s="354"/>
      <c r="J23" s="354"/>
    </row>
    <row r="24" spans="1:35" ht="18.75" customHeight="1">
      <c r="A24" s="306"/>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row>
    <row r="25" spans="1:35" ht="18.75" customHeight="1">
      <c r="A25" s="306"/>
      <c r="B25" s="307"/>
      <c r="C25" s="308"/>
      <c r="D25" s="309"/>
      <c r="E25" s="307"/>
      <c r="F25" s="307"/>
      <c r="G25" s="307"/>
      <c r="H25" s="306"/>
      <c r="I25" s="307"/>
      <c r="J25" s="306"/>
      <c r="K25" s="307"/>
      <c r="L25" s="307"/>
      <c r="M25" s="307"/>
      <c r="P25" s="311" t="s">
        <v>244</v>
      </c>
      <c r="Q25" s="312" t="s">
        <v>245</v>
      </c>
      <c r="R25" s="306"/>
      <c r="S25" s="306"/>
      <c r="T25" s="306"/>
      <c r="U25" s="306"/>
      <c r="V25" s="306"/>
      <c r="W25" s="306"/>
      <c r="X25" s="306"/>
      <c r="Y25" s="306"/>
      <c r="Z25" s="306"/>
      <c r="AA25" s="306"/>
      <c r="AB25" s="306"/>
      <c r="AC25" s="306"/>
      <c r="AD25" s="306"/>
      <c r="AE25" s="306"/>
      <c r="AF25" s="306"/>
      <c r="AG25" s="306"/>
      <c r="AH25" s="306"/>
      <c r="AI25" s="306"/>
    </row>
    <row r="26" spans="1:35" ht="22.5" customHeight="1" thickBot="1">
      <c r="A26" s="306"/>
      <c r="B26" s="313"/>
      <c r="C26" s="314"/>
      <c r="D26" s="314"/>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15" t="s">
        <v>246</v>
      </c>
    </row>
    <row r="27" spans="1:35" ht="39" customHeight="1">
      <c r="A27" s="355" t="s">
        <v>214</v>
      </c>
      <c r="B27" s="356"/>
      <c r="C27" s="318" t="s">
        <v>215</v>
      </c>
      <c r="D27" s="319"/>
      <c r="E27" s="320" t="s">
        <v>216</v>
      </c>
      <c r="F27" s="321"/>
      <c r="G27" s="320" t="s">
        <v>217</v>
      </c>
      <c r="H27" s="321"/>
      <c r="I27" s="318" t="s">
        <v>218</v>
      </c>
      <c r="J27" s="321"/>
      <c r="K27" s="318" t="s">
        <v>219</v>
      </c>
      <c r="L27" s="319"/>
      <c r="M27" s="318" t="s">
        <v>220</v>
      </c>
      <c r="N27" s="321"/>
      <c r="O27" s="322" t="s">
        <v>221</v>
      </c>
      <c r="P27" s="319"/>
      <c r="Q27" s="318" t="s">
        <v>222</v>
      </c>
      <c r="R27" s="319"/>
      <c r="S27" s="318" t="s">
        <v>223</v>
      </c>
      <c r="T27" s="319"/>
      <c r="U27" s="318" t="s">
        <v>224</v>
      </c>
      <c r="V27" s="319"/>
      <c r="W27" s="318" t="s">
        <v>225</v>
      </c>
      <c r="X27" s="319"/>
      <c r="Y27" s="318" t="s">
        <v>226</v>
      </c>
      <c r="Z27" s="319"/>
      <c r="AA27" s="318" t="s">
        <v>227</v>
      </c>
      <c r="AB27" s="319"/>
      <c r="AC27" s="318" t="s">
        <v>228</v>
      </c>
      <c r="AD27" s="319"/>
      <c r="AE27" s="318" t="s">
        <v>229</v>
      </c>
      <c r="AF27" s="319"/>
      <c r="AG27" s="323" t="s">
        <v>230</v>
      </c>
      <c r="AH27" s="324"/>
      <c r="AI27" s="357" t="s">
        <v>52</v>
      </c>
    </row>
    <row r="28" spans="1:35" ht="15.75" customHeight="1">
      <c r="A28" s="358"/>
      <c r="B28" s="359"/>
      <c r="C28" s="360" t="s">
        <v>247</v>
      </c>
      <c r="D28" s="361" t="s">
        <v>248</v>
      </c>
      <c r="E28" s="361" t="s">
        <v>247</v>
      </c>
      <c r="F28" s="361" t="s">
        <v>248</v>
      </c>
      <c r="G28" s="361" t="s">
        <v>247</v>
      </c>
      <c r="H28" s="361" t="s">
        <v>248</v>
      </c>
      <c r="I28" s="361" t="s">
        <v>247</v>
      </c>
      <c r="J28" s="361" t="s">
        <v>248</v>
      </c>
      <c r="K28" s="361" t="s">
        <v>247</v>
      </c>
      <c r="L28" s="361" t="s">
        <v>248</v>
      </c>
      <c r="M28" s="361" t="s">
        <v>247</v>
      </c>
      <c r="N28" s="361" t="s">
        <v>248</v>
      </c>
      <c r="O28" s="360" t="s">
        <v>247</v>
      </c>
      <c r="P28" s="362" t="s">
        <v>248</v>
      </c>
      <c r="Q28" s="361" t="s">
        <v>247</v>
      </c>
      <c r="R28" s="362" t="s">
        <v>248</v>
      </c>
      <c r="S28" s="361" t="s">
        <v>247</v>
      </c>
      <c r="T28" s="362" t="s">
        <v>248</v>
      </c>
      <c r="U28" s="362" t="s">
        <v>247</v>
      </c>
      <c r="V28" s="362" t="s">
        <v>248</v>
      </c>
      <c r="W28" s="361" t="s">
        <v>247</v>
      </c>
      <c r="X28" s="361" t="s">
        <v>248</v>
      </c>
      <c r="Y28" s="361" t="s">
        <v>247</v>
      </c>
      <c r="Z28" s="361" t="s">
        <v>248</v>
      </c>
      <c r="AA28" s="361" t="s">
        <v>247</v>
      </c>
      <c r="AB28" s="361" t="s">
        <v>248</v>
      </c>
      <c r="AC28" s="361" t="s">
        <v>247</v>
      </c>
      <c r="AD28" s="361" t="s">
        <v>248</v>
      </c>
      <c r="AE28" s="361" t="s">
        <v>247</v>
      </c>
      <c r="AF28" s="362" t="s">
        <v>248</v>
      </c>
      <c r="AG28" s="361" t="s">
        <v>247</v>
      </c>
      <c r="AH28" s="362" t="s">
        <v>248</v>
      </c>
      <c r="AI28" s="363"/>
    </row>
    <row r="29" spans="1:35" ht="11.25" hidden="1" customHeight="1">
      <c r="A29" s="326"/>
      <c r="B29" s="327"/>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326"/>
      <c r="AG29" s="326"/>
      <c r="AH29" s="326"/>
      <c r="AI29" s="364"/>
    </row>
    <row r="30" spans="1:35" ht="18" customHeight="1">
      <c r="A30" s="365" t="s">
        <v>64</v>
      </c>
      <c r="B30" s="366"/>
      <c r="C30" s="367">
        <v>1.82</v>
      </c>
      <c r="D30" s="333">
        <v>1.89</v>
      </c>
      <c r="E30" s="333">
        <v>0.59</v>
      </c>
      <c r="F30" s="333">
        <v>1.51</v>
      </c>
      <c r="G30" s="333">
        <v>1.19</v>
      </c>
      <c r="H30" s="333">
        <v>1.23</v>
      </c>
      <c r="I30" s="333">
        <v>1.63</v>
      </c>
      <c r="J30" s="333">
        <v>1.91</v>
      </c>
      <c r="K30" s="333">
        <v>1.71</v>
      </c>
      <c r="L30" s="333">
        <v>1.44</v>
      </c>
      <c r="M30" s="333">
        <v>1.88</v>
      </c>
      <c r="N30" s="333">
        <v>2.1</v>
      </c>
      <c r="O30" s="333">
        <v>2.0499999999999998</v>
      </c>
      <c r="P30" s="333">
        <v>2.48</v>
      </c>
      <c r="Q30" s="333">
        <v>0.91</v>
      </c>
      <c r="R30" s="333">
        <v>0.88</v>
      </c>
      <c r="S30" s="333">
        <v>2.93</v>
      </c>
      <c r="T30" s="333">
        <v>2.52</v>
      </c>
      <c r="U30" s="333">
        <v>3.71</v>
      </c>
      <c r="V30" s="333">
        <v>3.2</v>
      </c>
      <c r="W30" s="333">
        <v>3.7</v>
      </c>
      <c r="X30" s="333">
        <v>3.32</v>
      </c>
      <c r="Y30" s="333">
        <v>1.71</v>
      </c>
      <c r="Z30" s="333">
        <v>2.31</v>
      </c>
      <c r="AA30" s="333">
        <v>0.96</v>
      </c>
      <c r="AB30" s="333">
        <v>1.17</v>
      </c>
      <c r="AC30" s="333">
        <v>2.2999999999999998</v>
      </c>
      <c r="AD30" s="333">
        <v>2.02</v>
      </c>
      <c r="AE30" s="333" t="s">
        <v>25</v>
      </c>
      <c r="AF30" s="333" t="s">
        <v>25</v>
      </c>
      <c r="AG30" s="333">
        <v>3.59</v>
      </c>
      <c r="AH30" s="333">
        <v>3.44</v>
      </c>
      <c r="AI30" s="334" t="s">
        <v>65</v>
      </c>
    </row>
    <row r="31" spans="1:35" ht="18" customHeight="1">
      <c r="A31" s="330" t="s">
        <v>66</v>
      </c>
      <c r="B31" s="331"/>
      <c r="C31" s="367">
        <v>1.92</v>
      </c>
      <c r="D31" s="333">
        <v>1.83</v>
      </c>
      <c r="E31" s="333">
        <v>0.35</v>
      </c>
      <c r="F31" s="333">
        <v>0.5</v>
      </c>
      <c r="G31" s="333">
        <v>1.44</v>
      </c>
      <c r="H31" s="333">
        <v>1.1399999999999999</v>
      </c>
      <c r="I31" s="333" t="s">
        <v>25</v>
      </c>
      <c r="J31" s="333" t="s">
        <v>25</v>
      </c>
      <c r="K31" s="333">
        <v>2.2200000000000002</v>
      </c>
      <c r="L31" s="333">
        <v>1.28</v>
      </c>
      <c r="M31" s="333">
        <v>2.37</v>
      </c>
      <c r="N31" s="333">
        <v>2.13</v>
      </c>
      <c r="O31" s="333">
        <v>1.88</v>
      </c>
      <c r="P31" s="333">
        <v>1.95</v>
      </c>
      <c r="Q31" s="333">
        <v>1.1599999999999999</v>
      </c>
      <c r="R31" s="333">
        <v>0.81</v>
      </c>
      <c r="S31" s="333">
        <v>2.84</v>
      </c>
      <c r="T31" s="333">
        <v>3.35</v>
      </c>
      <c r="U31" s="333">
        <v>2.4500000000000002</v>
      </c>
      <c r="V31" s="333">
        <v>2.57</v>
      </c>
      <c r="W31" s="333">
        <v>2.69</v>
      </c>
      <c r="X31" s="333">
        <v>3.08</v>
      </c>
      <c r="Y31" s="333" t="s">
        <v>25</v>
      </c>
      <c r="Z31" s="333" t="s">
        <v>25</v>
      </c>
      <c r="AA31" s="333">
        <v>1.2</v>
      </c>
      <c r="AB31" s="333">
        <v>1.1599999999999999</v>
      </c>
      <c r="AC31" s="333">
        <v>2.23</v>
      </c>
      <c r="AD31" s="333">
        <v>2.14</v>
      </c>
      <c r="AE31" s="333" t="s">
        <v>25</v>
      </c>
      <c r="AF31" s="333" t="s">
        <v>25</v>
      </c>
      <c r="AG31" s="333">
        <v>4.42</v>
      </c>
      <c r="AH31" s="333">
        <v>4.08</v>
      </c>
      <c r="AI31" s="334" t="s">
        <v>249</v>
      </c>
    </row>
    <row r="32" spans="1:35" s="328" customFormat="1" ht="18" customHeight="1">
      <c r="A32" s="330" t="s">
        <v>68</v>
      </c>
      <c r="B32" s="331"/>
      <c r="C32" s="367">
        <v>1.74</v>
      </c>
      <c r="D32" s="333">
        <v>1.64</v>
      </c>
      <c r="E32" s="333">
        <v>0.39</v>
      </c>
      <c r="F32" s="333">
        <v>0.49</v>
      </c>
      <c r="G32" s="333">
        <v>1.43</v>
      </c>
      <c r="H32" s="333">
        <v>1.28</v>
      </c>
      <c r="I32" s="333">
        <v>1.03</v>
      </c>
      <c r="J32" s="333">
        <v>1.1200000000000001</v>
      </c>
      <c r="K32" s="333">
        <v>1.4</v>
      </c>
      <c r="L32" s="333">
        <v>1.1599999999999999</v>
      </c>
      <c r="M32" s="333">
        <v>2.04</v>
      </c>
      <c r="N32" s="333">
        <v>1.62</v>
      </c>
      <c r="O32" s="333">
        <v>1.61</v>
      </c>
      <c r="P32" s="333">
        <v>1.5</v>
      </c>
      <c r="Q32" s="333">
        <v>1.84</v>
      </c>
      <c r="R32" s="333">
        <v>1.7</v>
      </c>
      <c r="S32" s="333">
        <v>2.61</v>
      </c>
      <c r="T32" s="333">
        <v>3.43</v>
      </c>
      <c r="U32" s="333">
        <v>2.9</v>
      </c>
      <c r="V32" s="333">
        <v>3.41</v>
      </c>
      <c r="W32" s="333">
        <v>4.0999999999999996</v>
      </c>
      <c r="X32" s="333">
        <v>3.53</v>
      </c>
      <c r="Y32" s="333">
        <v>1.25</v>
      </c>
      <c r="Z32" s="333">
        <v>1.89</v>
      </c>
      <c r="AA32" s="333">
        <v>2.44</v>
      </c>
      <c r="AB32" s="333">
        <v>1.75</v>
      </c>
      <c r="AC32" s="333">
        <v>1.45</v>
      </c>
      <c r="AD32" s="333">
        <v>1.59</v>
      </c>
      <c r="AE32" s="333">
        <v>2.67</v>
      </c>
      <c r="AF32" s="333">
        <v>2.39</v>
      </c>
      <c r="AG32" s="333">
        <v>2.94</v>
      </c>
      <c r="AH32" s="333">
        <v>2.82</v>
      </c>
      <c r="AI32" s="334" t="s">
        <v>250</v>
      </c>
    </row>
    <row r="33" spans="1:35" ht="18" customHeight="1">
      <c r="A33" s="330" t="s">
        <v>70</v>
      </c>
      <c r="B33" s="331"/>
      <c r="C33" s="333">
        <v>1.57</v>
      </c>
      <c r="D33" s="333">
        <v>1.64</v>
      </c>
      <c r="E33" s="333">
        <v>0.81</v>
      </c>
      <c r="F33" s="333">
        <v>0.65</v>
      </c>
      <c r="G33" s="333">
        <v>1.22</v>
      </c>
      <c r="H33" s="333">
        <v>1.18</v>
      </c>
      <c r="I33" s="333">
        <v>1.26</v>
      </c>
      <c r="J33" s="333">
        <v>1.32</v>
      </c>
      <c r="K33" s="333">
        <v>0.7</v>
      </c>
      <c r="L33" s="333">
        <v>0.43</v>
      </c>
      <c r="M33" s="333">
        <v>1.1499999999999999</v>
      </c>
      <c r="N33" s="333">
        <v>1.3</v>
      </c>
      <c r="O33" s="333">
        <v>1.66</v>
      </c>
      <c r="P33" s="333">
        <v>1.42</v>
      </c>
      <c r="Q33" s="333">
        <v>0.57999999999999996</v>
      </c>
      <c r="R33" s="333">
        <v>0.88</v>
      </c>
      <c r="S33" s="333">
        <v>3.49</v>
      </c>
      <c r="T33" s="333">
        <v>3</v>
      </c>
      <c r="U33" s="333">
        <v>2.19</v>
      </c>
      <c r="V33" s="333">
        <v>2.16</v>
      </c>
      <c r="W33" s="333">
        <v>5.34</v>
      </c>
      <c r="X33" s="333">
        <v>4.8600000000000003</v>
      </c>
      <c r="Y33" s="333">
        <v>1.81</v>
      </c>
      <c r="Z33" s="333">
        <v>2.39</v>
      </c>
      <c r="AA33" s="333">
        <v>1.48</v>
      </c>
      <c r="AB33" s="333">
        <v>1.83</v>
      </c>
      <c r="AC33" s="333">
        <v>1.58</v>
      </c>
      <c r="AD33" s="333">
        <v>1.7</v>
      </c>
      <c r="AE33" s="333">
        <v>1.72</v>
      </c>
      <c r="AF33" s="333">
        <v>2.2599999999999998</v>
      </c>
      <c r="AG33" s="333">
        <v>2.87</v>
      </c>
      <c r="AH33" s="333">
        <v>3.32</v>
      </c>
      <c r="AI33" s="334" t="s">
        <v>234</v>
      </c>
    </row>
    <row r="34" spans="1:35" s="340" customFormat="1" ht="18" customHeight="1">
      <c r="A34" s="335" t="s">
        <v>235</v>
      </c>
      <c r="B34" s="336"/>
      <c r="C34" s="338">
        <v>1.52</v>
      </c>
      <c r="D34" s="338">
        <v>1.5</v>
      </c>
      <c r="E34" s="338">
        <v>0.73</v>
      </c>
      <c r="F34" s="338">
        <v>0.81</v>
      </c>
      <c r="G34" s="338">
        <v>0.77</v>
      </c>
      <c r="H34" s="338">
        <v>0.82</v>
      </c>
      <c r="I34" s="338">
        <v>3.4</v>
      </c>
      <c r="J34" s="338">
        <v>2.1</v>
      </c>
      <c r="K34" s="338">
        <v>1.3</v>
      </c>
      <c r="L34" s="338">
        <v>1.1000000000000001</v>
      </c>
      <c r="M34" s="338">
        <v>1.74</v>
      </c>
      <c r="N34" s="338">
        <v>1.72</v>
      </c>
      <c r="O34" s="338">
        <v>2.11</v>
      </c>
      <c r="P34" s="338">
        <v>2.38</v>
      </c>
      <c r="Q34" s="338">
        <v>0.56000000000000005</v>
      </c>
      <c r="R34" s="338">
        <v>0.56000000000000005</v>
      </c>
      <c r="S34" s="338">
        <v>1.35</v>
      </c>
      <c r="T34" s="338">
        <v>1.08</v>
      </c>
      <c r="U34" s="338">
        <v>1.5</v>
      </c>
      <c r="V34" s="338">
        <v>1.64</v>
      </c>
      <c r="W34" s="338">
        <v>4.3099999999999996</v>
      </c>
      <c r="X34" s="338">
        <v>3.98</v>
      </c>
      <c r="Y34" s="338">
        <v>0.79</v>
      </c>
      <c r="Z34" s="338">
        <v>0.86</v>
      </c>
      <c r="AA34" s="338">
        <v>1.28</v>
      </c>
      <c r="AB34" s="338">
        <v>1.31</v>
      </c>
      <c r="AC34" s="338">
        <v>1.71</v>
      </c>
      <c r="AD34" s="338">
        <v>1.43</v>
      </c>
      <c r="AE34" s="338">
        <v>1.49</v>
      </c>
      <c r="AF34" s="338">
        <v>1.57</v>
      </c>
      <c r="AG34" s="338">
        <v>2.39</v>
      </c>
      <c r="AH34" s="338">
        <v>2.75</v>
      </c>
      <c r="AI34" s="339" t="s">
        <v>236</v>
      </c>
    </row>
    <row r="35" spans="1:35" ht="11.25" customHeight="1">
      <c r="A35" s="138"/>
      <c r="B35" s="341"/>
      <c r="C35" s="367"/>
      <c r="D35" s="333"/>
      <c r="E35" s="333"/>
      <c r="F35" s="333"/>
      <c r="G35" s="333"/>
      <c r="H35" s="333"/>
      <c r="I35" s="333"/>
      <c r="J35" s="333"/>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34"/>
    </row>
    <row r="36" spans="1:35" ht="18" customHeight="1">
      <c r="A36" s="138" t="s">
        <v>237</v>
      </c>
      <c r="B36" s="342" t="s">
        <v>238</v>
      </c>
      <c r="C36" s="369">
        <v>0.86</v>
      </c>
      <c r="D36" s="368">
        <v>1.27</v>
      </c>
      <c r="E36" s="368">
        <v>0.51</v>
      </c>
      <c r="F36" s="368">
        <v>1.23</v>
      </c>
      <c r="G36" s="368">
        <v>0.37</v>
      </c>
      <c r="H36" s="368">
        <v>0.34</v>
      </c>
      <c r="I36" s="368">
        <v>0.28999999999999998</v>
      </c>
      <c r="J36" s="368">
        <v>0.28999999999999998</v>
      </c>
      <c r="K36" s="368">
        <v>1.18</v>
      </c>
      <c r="L36" s="368">
        <v>0.45</v>
      </c>
      <c r="M36" s="368">
        <v>0.73</v>
      </c>
      <c r="N36" s="368">
        <v>2.58</v>
      </c>
      <c r="O36" s="368">
        <v>2.0099999999999998</v>
      </c>
      <c r="P36" s="368">
        <v>2</v>
      </c>
      <c r="Q36" s="368">
        <v>0.51</v>
      </c>
      <c r="R36" s="368">
        <v>0</v>
      </c>
      <c r="S36" s="368" t="s">
        <v>25</v>
      </c>
      <c r="T36" s="368" t="s">
        <v>25</v>
      </c>
      <c r="U36" s="368">
        <v>0</v>
      </c>
      <c r="V36" s="368">
        <v>0.21</v>
      </c>
      <c r="W36" s="368">
        <v>1.64</v>
      </c>
      <c r="X36" s="368">
        <v>2.85</v>
      </c>
      <c r="Y36" s="368">
        <v>0.6</v>
      </c>
      <c r="Z36" s="368">
        <v>1.85</v>
      </c>
      <c r="AA36" s="368">
        <v>0.34</v>
      </c>
      <c r="AB36" s="368">
        <v>0.17</v>
      </c>
      <c r="AC36" s="368">
        <v>0.87</v>
      </c>
      <c r="AD36" s="368">
        <v>1.73</v>
      </c>
      <c r="AE36" s="368">
        <v>0.33</v>
      </c>
      <c r="AF36" s="368">
        <v>0.65</v>
      </c>
      <c r="AG36" s="368">
        <v>1.89</v>
      </c>
      <c r="AH36" s="368">
        <v>1.73</v>
      </c>
      <c r="AI36" s="370" t="s">
        <v>251</v>
      </c>
    </row>
    <row r="37" spans="1:35" ht="18" customHeight="1">
      <c r="A37" s="328"/>
      <c r="B37" s="344" t="s">
        <v>240</v>
      </c>
      <c r="C37" s="369">
        <v>1.1100000000000001</v>
      </c>
      <c r="D37" s="368">
        <v>1.39</v>
      </c>
      <c r="E37" s="368">
        <v>1</v>
      </c>
      <c r="F37" s="368">
        <v>1.5</v>
      </c>
      <c r="G37" s="368">
        <v>0.42</v>
      </c>
      <c r="H37" s="368">
        <v>1</v>
      </c>
      <c r="I37" s="368">
        <v>0.19</v>
      </c>
      <c r="J37" s="368">
        <v>0.97</v>
      </c>
      <c r="K37" s="368">
        <v>0.45</v>
      </c>
      <c r="L37" s="368">
        <v>0.22</v>
      </c>
      <c r="M37" s="368">
        <v>2.17</v>
      </c>
      <c r="N37" s="368">
        <v>0.92</v>
      </c>
      <c r="O37" s="368">
        <v>1.98</v>
      </c>
      <c r="P37" s="368">
        <v>3.78</v>
      </c>
      <c r="Q37" s="368">
        <v>0.14000000000000001</v>
      </c>
      <c r="R37" s="368">
        <v>0.5</v>
      </c>
      <c r="S37" s="368" t="s">
        <v>25</v>
      </c>
      <c r="T37" s="368" t="s">
        <v>25</v>
      </c>
      <c r="U37" s="368">
        <v>0</v>
      </c>
      <c r="V37" s="368">
        <v>0</v>
      </c>
      <c r="W37" s="368">
        <v>1.78</v>
      </c>
      <c r="X37" s="368">
        <v>3.16</v>
      </c>
      <c r="Y37" s="368">
        <v>0.61</v>
      </c>
      <c r="Z37" s="368">
        <v>1.87</v>
      </c>
      <c r="AA37" s="368">
        <v>0.05</v>
      </c>
      <c r="AB37" s="368">
        <v>0.05</v>
      </c>
      <c r="AC37" s="368">
        <v>1.01</v>
      </c>
      <c r="AD37" s="368">
        <v>1.01</v>
      </c>
      <c r="AE37" s="368" t="s">
        <v>25</v>
      </c>
      <c r="AF37" s="368" t="s">
        <v>25</v>
      </c>
      <c r="AG37" s="368">
        <v>3.5</v>
      </c>
      <c r="AH37" s="368">
        <v>2.64</v>
      </c>
      <c r="AI37" s="334" t="s">
        <v>252</v>
      </c>
    </row>
    <row r="38" spans="1:35" ht="18" customHeight="1">
      <c r="A38" s="328"/>
      <c r="B38" s="344" t="s">
        <v>80</v>
      </c>
      <c r="C38" s="369">
        <v>1.38</v>
      </c>
      <c r="D38" s="368">
        <v>2.4</v>
      </c>
      <c r="E38" s="368">
        <v>0.2</v>
      </c>
      <c r="F38" s="368">
        <v>0.59</v>
      </c>
      <c r="G38" s="368">
        <v>1.01</v>
      </c>
      <c r="H38" s="368">
        <v>1.1299999999999999</v>
      </c>
      <c r="I38" s="368">
        <v>0.1</v>
      </c>
      <c r="J38" s="368">
        <v>1.27</v>
      </c>
      <c r="K38" s="368">
        <v>0.5</v>
      </c>
      <c r="L38" s="368">
        <v>1.61</v>
      </c>
      <c r="M38" s="368">
        <v>2.98</v>
      </c>
      <c r="N38" s="368">
        <v>2.4</v>
      </c>
      <c r="O38" s="368">
        <v>1.44</v>
      </c>
      <c r="P38" s="368">
        <v>1.86</v>
      </c>
      <c r="Q38" s="368">
        <v>0</v>
      </c>
      <c r="R38" s="368">
        <v>0.32</v>
      </c>
      <c r="S38" s="368" t="s">
        <v>25</v>
      </c>
      <c r="T38" s="368" t="s">
        <v>25</v>
      </c>
      <c r="U38" s="368">
        <v>0</v>
      </c>
      <c r="V38" s="368">
        <v>0.43</v>
      </c>
      <c r="W38" s="368">
        <v>2.46</v>
      </c>
      <c r="X38" s="368">
        <v>6.39</v>
      </c>
      <c r="Y38" s="368">
        <v>1.23</v>
      </c>
      <c r="Z38" s="368">
        <v>0</v>
      </c>
      <c r="AA38" s="368">
        <v>0</v>
      </c>
      <c r="AB38" s="368">
        <v>6.1</v>
      </c>
      <c r="AC38" s="368">
        <v>1.67</v>
      </c>
      <c r="AD38" s="368">
        <v>2.46</v>
      </c>
      <c r="AE38" s="368">
        <v>0.27</v>
      </c>
      <c r="AF38" s="368">
        <v>1.27</v>
      </c>
      <c r="AG38" s="368">
        <v>2.4500000000000002</v>
      </c>
      <c r="AH38" s="368">
        <v>4.67</v>
      </c>
      <c r="AI38" s="334" t="s">
        <v>81</v>
      </c>
    </row>
    <row r="39" spans="1:35" ht="18" customHeight="1">
      <c r="A39" s="328"/>
      <c r="B39" s="344" t="s">
        <v>82</v>
      </c>
      <c r="C39" s="369">
        <v>5.38</v>
      </c>
      <c r="D39" s="368">
        <v>3.53</v>
      </c>
      <c r="E39" s="368">
        <v>1.23</v>
      </c>
      <c r="F39" s="368">
        <v>2.0299999999999998</v>
      </c>
      <c r="G39" s="368">
        <v>2.5299999999999998</v>
      </c>
      <c r="H39" s="368">
        <v>2.02</v>
      </c>
      <c r="I39" s="368">
        <v>12.07</v>
      </c>
      <c r="J39" s="368">
        <v>2.27</v>
      </c>
      <c r="K39" s="368">
        <v>4.32</v>
      </c>
      <c r="L39" s="368">
        <v>1.85</v>
      </c>
      <c r="M39" s="368">
        <v>4.96</v>
      </c>
      <c r="N39" s="368">
        <v>2.12</v>
      </c>
      <c r="O39" s="368">
        <v>1.79</v>
      </c>
      <c r="P39" s="368">
        <v>3.23</v>
      </c>
      <c r="Q39" s="368">
        <v>4.54</v>
      </c>
      <c r="R39" s="368">
        <v>1.1599999999999999</v>
      </c>
      <c r="S39" s="368">
        <v>2.0499999999999998</v>
      </c>
      <c r="T39" s="368">
        <v>0</v>
      </c>
      <c r="U39" s="368">
        <v>14.09</v>
      </c>
      <c r="V39" s="368">
        <v>16.68</v>
      </c>
      <c r="W39" s="368">
        <v>6.04</v>
      </c>
      <c r="X39" s="368">
        <v>6.34</v>
      </c>
      <c r="Y39" s="368">
        <v>4.3600000000000003</v>
      </c>
      <c r="Z39" s="368">
        <v>1.67</v>
      </c>
      <c r="AA39" s="368">
        <v>14.02</v>
      </c>
      <c r="AB39" s="368">
        <v>8.48</v>
      </c>
      <c r="AC39" s="368">
        <v>8.17</v>
      </c>
      <c r="AD39" s="368">
        <v>3.43</v>
      </c>
      <c r="AE39" s="368">
        <v>11.82</v>
      </c>
      <c r="AF39" s="368">
        <v>11.62</v>
      </c>
      <c r="AG39" s="368">
        <v>3.05</v>
      </c>
      <c r="AH39" s="368">
        <v>4.58</v>
      </c>
      <c r="AI39" s="334" t="s">
        <v>83</v>
      </c>
    </row>
    <row r="40" spans="1:35" ht="18" customHeight="1">
      <c r="A40" s="345"/>
      <c r="B40" s="344" t="s">
        <v>84</v>
      </c>
      <c r="C40" s="369">
        <v>1.35</v>
      </c>
      <c r="D40" s="368">
        <v>1.52</v>
      </c>
      <c r="E40" s="368">
        <v>0.12</v>
      </c>
      <c r="F40" s="368">
        <v>0.4</v>
      </c>
      <c r="G40" s="368">
        <v>0.56000000000000005</v>
      </c>
      <c r="H40" s="368">
        <v>0.69</v>
      </c>
      <c r="I40" s="368">
        <v>0.09</v>
      </c>
      <c r="J40" s="368">
        <v>0.09</v>
      </c>
      <c r="K40" s="368">
        <v>1.53</v>
      </c>
      <c r="L40" s="368">
        <v>0.93</v>
      </c>
      <c r="M40" s="368">
        <v>1.06</v>
      </c>
      <c r="N40" s="368">
        <v>2.23</v>
      </c>
      <c r="O40" s="368">
        <v>2.02</v>
      </c>
      <c r="P40" s="368">
        <v>3.14</v>
      </c>
      <c r="Q40" s="368">
        <v>0.62</v>
      </c>
      <c r="R40" s="368">
        <v>1.23</v>
      </c>
      <c r="S40" s="368">
        <v>0.89</v>
      </c>
      <c r="T40" s="368">
        <v>4.01</v>
      </c>
      <c r="U40" s="368">
        <v>1.77</v>
      </c>
      <c r="V40" s="368">
        <v>1.1100000000000001</v>
      </c>
      <c r="W40" s="368">
        <v>3.83</v>
      </c>
      <c r="X40" s="368">
        <v>5.17</v>
      </c>
      <c r="Y40" s="368">
        <v>0</v>
      </c>
      <c r="Z40" s="368">
        <v>0.89</v>
      </c>
      <c r="AA40" s="368">
        <v>0.05</v>
      </c>
      <c r="AB40" s="368">
        <v>0</v>
      </c>
      <c r="AC40" s="368">
        <v>2.35</v>
      </c>
      <c r="AD40" s="368">
        <v>1.35</v>
      </c>
      <c r="AE40" s="368">
        <v>0.33</v>
      </c>
      <c r="AF40" s="368">
        <v>0.53</v>
      </c>
      <c r="AG40" s="368">
        <v>1.89</v>
      </c>
      <c r="AH40" s="368">
        <v>3.49</v>
      </c>
      <c r="AI40" s="334" t="s">
        <v>85</v>
      </c>
    </row>
    <row r="41" spans="1:35" ht="18" customHeight="1">
      <c r="A41" s="328"/>
      <c r="B41" s="344" t="s">
        <v>86</v>
      </c>
      <c r="C41" s="369">
        <v>1.61</v>
      </c>
      <c r="D41" s="368">
        <v>1.1499999999999999</v>
      </c>
      <c r="E41" s="368">
        <v>1.1200000000000001</v>
      </c>
      <c r="F41" s="368">
        <v>0.34</v>
      </c>
      <c r="G41" s="368">
        <v>0.72</v>
      </c>
      <c r="H41" s="368">
        <v>0.44</v>
      </c>
      <c r="I41" s="368">
        <v>2.97</v>
      </c>
      <c r="J41" s="368">
        <v>0.27</v>
      </c>
      <c r="K41" s="368">
        <v>0.82</v>
      </c>
      <c r="L41" s="368">
        <v>1.1399999999999999</v>
      </c>
      <c r="M41" s="368">
        <v>1.39</v>
      </c>
      <c r="N41" s="368">
        <v>2.12</v>
      </c>
      <c r="O41" s="368">
        <v>2.66</v>
      </c>
      <c r="P41" s="368">
        <v>1.49</v>
      </c>
      <c r="Q41" s="368">
        <v>0</v>
      </c>
      <c r="R41" s="368">
        <v>0.14000000000000001</v>
      </c>
      <c r="S41" s="368">
        <v>2.0699999999999998</v>
      </c>
      <c r="T41" s="368">
        <v>0.92</v>
      </c>
      <c r="U41" s="368">
        <v>0</v>
      </c>
      <c r="V41" s="368">
        <v>0.44</v>
      </c>
      <c r="W41" s="368">
        <v>8.93</v>
      </c>
      <c r="X41" s="368">
        <v>4.92</v>
      </c>
      <c r="Y41" s="368">
        <v>0</v>
      </c>
      <c r="Z41" s="368">
        <v>0</v>
      </c>
      <c r="AA41" s="368">
        <v>0.05</v>
      </c>
      <c r="AB41" s="368">
        <v>0</v>
      </c>
      <c r="AC41" s="368">
        <v>1.93</v>
      </c>
      <c r="AD41" s="368">
        <v>1.33</v>
      </c>
      <c r="AE41" s="368">
        <v>0.2</v>
      </c>
      <c r="AF41" s="368">
        <v>0.2</v>
      </c>
      <c r="AG41" s="368">
        <v>2.73</v>
      </c>
      <c r="AH41" s="368">
        <v>2.78</v>
      </c>
      <c r="AI41" s="334" t="s">
        <v>87</v>
      </c>
    </row>
    <row r="42" spans="1:35" ht="18" customHeight="1">
      <c r="A42" s="328"/>
      <c r="B42" s="344" t="s">
        <v>88</v>
      </c>
      <c r="C42" s="369">
        <v>1.22</v>
      </c>
      <c r="D42" s="368">
        <v>1.3</v>
      </c>
      <c r="E42" s="368">
        <v>0.68</v>
      </c>
      <c r="F42" s="368">
        <v>0.5</v>
      </c>
      <c r="G42" s="368">
        <v>0.73</v>
      </c>
      <c r="H42" s="368">
        <v>0.73</v>
      </c>
      <c r="I42" s="368">
        <v>16.93</v>
      </c>
      <c r="J42" s="368">
        <v>12.37</v>
      </c>
      <c r="K42" s="368">
        <v>0.98</v>
      </c>
      <c r="L42" s="368">
        <v>1.2</v>
      </c>
      <c r="M42" s="368">
        <v>2</v>
      </c>
      <c r="N42" s="368">
        <v>1.46</v>
      </c>
      <c r="O42" s="368">
        <v>2.41</v>
      </c>
      <c r="P42" s="368">
        <v>2.2599999999999998</v>
      </c>
      <c r="Q42" s="368">
        <v>0</v>
      </c>
      <c r="R42" s="368">
        <v>0.62</v>
      </c>
      <c r="S42" s="368">
        <v>1.82</v>
      </c>
      <c r="T42" s="368">
        <v>2.0499999999999998</v>
      </c>
      <c r="U42" s="368">
        <v>0.22</v>
      </c>
      <c r="V42" s="368">
        <v>0</v>
      </c>
      <c r="W42" s="368">
        <v>4.71</v>
      </c>
      <c r="X42" s="368">
        <v>3.57</v>
      </c>
      <c r="Y42" s="368">
        <v>0.4</v>
      </c>
      <c r="Z42" s="368">
        <v>1.44</v>
      </c>
      <c r="AA42" s="368">
        <v>0.17</v>
      </c>
      <c r="AB42" s="368">
        <v>0.28000000000000003</v>
      </c>
      <c r="AC42" s="368">
        <v>0.61</v>
      </c>
      <c r="AD42" s="368">
        <v>1.08</v>
      </c>
      <c r="AE42" s="368">
        <v>1.06</v>
      </c>
      <c r="AF42" s="368">
        <v>1.72</v>
      </c>
      <c r="AG42" s="368">
        <v>1.42</v>
      </c>
      <c r="AH42" s="368">
        <v>2.4700000000000002</v>
      </c>
      <c r="AI42" s="334" t="s">
        <v>89</v>
      </c>
    </row>
    <row r="43" spans="1:35" ht="18" customHeight="1">
      <c r="A43" s="328"/>
      <c r="B43" s="344" t="s">
        <v>90</v>
      </c>
      <c r="C43" s="369">
        <v>0.88</v>
      </c>
      <c r="D43" s="368">
        <v>1.21</v>
      </c>
      <c r="E43" s="368">
        <v>1.01</v>
      </c>
      <c r="F43" s="368">
        <v>0.89</v>
      </c>
      <c r="G43" s="368">
        <v>0.54</v>
      </c>
      <c r="H43" s="368">
        <v>0.61</v>
      </c>
      <c r="I43" s="368">
        <v>8.0500000000000007</v>
      </c>
      <c r="J43" s="368">
        <v>7.47</v>
      </c>
      <c r="K43" s="368">
        <v>1.59</v>
      </c>
      <c r="L43" s="368">
        <v>1.48</v>
      </c>
      <c r="M43" s="368">
        <v>1.26</v>
      </c>
      <c r="N43" s="368">
        <v>0.92</v>
      </c>
      <c r="O43" s="368">
        <v>1.1200000000000001</v>
      </c>
      <c r="P43" s="368">
        <v>1.96</v>
      </c>
      <c r="Q43" s="368" t="s">
        <v>25</v>
      </c>
      <c r="R43" s="368" t="s">
        <v>25</v>
      </c>
      <c r="S43" s="368">
        <v>0</v>
      </c>
      <c r="T43" s="368">
        <v>0</v>
      </c>
      <c r="U43" s="368">
        <v>0.33</v>
      </c>
      <c r="V43" s="368">
        <v>0.44</v>
      </c>
      <c r="W43" s="368">
        <v>2.69</v>
      </c>
      <c r="X43" s="368">
        <v>3.57</v>
      </c>
      <c r="Y43" s="368">
        <v>0.6</v>
      </c>
      <c r="Z43" s="368">
        <v>0</v>
      </c>
      <c r="AA43" s="368">
        <v>0.11</v>
      </c>
      <c r="AB43" s="368">
        <v>0.23</v>
      </c>
      <c r="AC43" s="368">
        <v>0.5</v>
      </c>
      <c r="AD43" s="368">
        <v>1.56</v>
      </c>
      <c r="AE43" s="368">
        <v>0.4</v>
      </c>
      <c r="AF43" s="368">
        <v>1.06</v>
      </c>
      <c r="AG43" s="368">
        <v>2.5</v>
      </c>
      <c r="AH43" s="368">
        <v>1.72</v>
      </c>
      <c r="AI43" s="334" t="s">
        <v>91</v>
      </c>
    </row>
    <row r="44" spans="1:35" ht="18" customHeight="1">
      <c r="A44" s="328"/>
      <c r="B44" s="344" t="s">
        <v>92</v>
      </c>
      <c r="C44" s="369">
        <v>1.0900000000000001</v>
      </c>
      <c r="D44" s="368">
        <v>0.98</v>
      </c>
      <c r="E44" s="368">
        <v>1.19</v>
      </c>
      <c r="F44" s="368">
        <v>0.04</v>
      </c>
      <c r="G44" s="368">
        <v>0.49</v>
      </c>
      <c r="H44" s="368">
        <v>0.81</v>
      </c>
      <c r="I44" s="368">
        <v>0</v>
      </c>
      <c r="J44" s="368">
        <v>0</v>
      </c>
      <c r="K44" s="368">
        <v>1.59</v>
      </c>
      <c r="L44" s="368">
        <v>0.71</v>
      </c>
      <c r="M44" s="368">
        <v>0.74</v>
      </c>
      <c r="N44" s="368">
        <v>1.61</v>
      </c>
      <c r="O44" s="368">
        <v>2.2200000000000002</v>
      </c>
      <c r="P44" s="368">
        <v>1.1299999999999999</v>
      </c>
      <c r="Q44" s="368">
        <v>0</v>
      </c>
      <c r="R44" s="368">
        <v>0.31</v>
      </c>
      <c r="S44" s="368">
        <v>0</v>
      </c>
      <c r="T44" s="368">
        <v>2.0499999999999998</v>
      </c>
      <c r="U44" s="368">
        <v>0.22</v>
      </c>
      <c r="V44" s="368">
        <v>0</v>
      </c>
      <c r="W44" s="368">
        <v>5.23</v>
      </c>
      <c r="X44" s="368">
        <v>3.48</v>
      </c>
      <c r="Y44" s="368">
        <v>0.42</v>
      </c>
      <c r="Z44" s="368">
        <v>0.42</v>
      </c>
      <c r="AA44" s="368">
        <v>0.17</v>
      </c>
      <c r="AB44" s="368">
        <v>0.05</v>
      </c>
      <c r="AC44" s="368">
        <v>1.08</v>
      </c>
      <c r="AD44" s="368">
        <v>0.88</v>
      </c>
      <c r="AE44" s="368">
        <v>0.4</v>
      </c>
      <c r="AF44" s="368">
        <v>0.8</v>
      </c>
      <c r="AG44" s="368">
        <v>2.15</v>
      </c>
      <c r="AH44" s="368">
        <v>2.14</v>
      </c>
      <c r="AI44" s="334" t="s">
        <v>93</v>
      </c>
    </row>
    <row r="45" spans="1:35" ht="18" customHeight="1">
      <c r="A45" s="328"/>
      <c r="B45" s="342">
        <v>10</v>
      </c>
      <c r="C45" s="369">
        <v>1.33</v>
      </c>
      <c r="D45" s="368">
        <v>1.34</v>
      </c>
      <c r="E45" s="368">
        <v>0.55000000000000004</v>
      </c>
      <c r="F45" s="368">
        <v>0.56999999999999995</v>
      </c>
      <c r="G45" s="368">
        <v>0.81</v>
      </c>
      <c r="H45" s="368">
        <v>0.8</v>
      </c>
      <c r="I45" s="368">
        <v>0</v>
      </c>
      <c r="J45" s="368">
        <v>0.17</v>
      </c>
      <c r="K45" s="368">
        <v>1.1499999999999999</v>
      </c>
      <c r="L45" s="368">
        <v>2.82</v>
      </c>
      <c r="M45" s="368">
        <v>1.41</v>
      </c>
      <c r="N45" s="368">
        <v>2.27</v>
      </c>
      <c r="O45" s="368">
        <v>3.21</v>
      </c>
      <c r="P45" s="368">
        <v>3.36</v>
      </c>
      <c r="Q45" s="368">
        <v>0.62</v>
      </c>
      <c r="R45" s="368">
        <v>1.56</v>
      </c>
      <c r="S45" s="368">
        <v>6.28</v>
      </c>
      <c r="T45" s="368">
        <v>0</v>
      </c>
      <c r="U45" s="368">
        <v>0.88</v>
      </c>
      <c r="V45" s="368">
        <v>0.22</v>
      </c>
      <c r="W45" s="368">
        <v>6.25</v>
      </c>
      <c r="X45" s="368">
        <v>2.17</v>
      </c>
      <c r="Y45" s="368">
        <v>0</v>
      </c>
      <c r="Z45" s="368">
        <v>0.28000000000000003</v>
      </c>
      <c r="AA45" s="368">
        <v>0.17</v>
      </c>
      <c r="AB45" s="368">
        <v>0.09</v>
      </c>
      <c r="AC45" s="368">
        <v>0.89</v>
      </c>
      <c r="AD45" s="368">
        <v>1.04</v>
      </c>
      <c r="AE45" s="368">
        <v>0</v>
      </c>
      <c r="AF45" s="368">
        <v>0.34</v>
      </c>
      <c r="AG45" s="368">
        <v>2.2200000000000002</v>
      </c>
      <c r="AH45" s="368">
        <v>2.42</v>
      </c>
      <c r="AI45" s="334" t="s">
        <v>253</v>
      </c>
    </row>
    <row r="46" spans="1:35" ht="18" customHeight="1">
      <c r="A46" s="328"/>
      <c r="B46" s="342">
        <v>11</v>
      </c>
      <c r="C46" s="369">
        <v>0.96</v>
      </c>
      <c r="D46" s="368">
        <v>0.9</v>
      </c>
      <c r="E46" s="368">
        <v>1.18</v>
      </c>
      <c r="F46" s="368">
        <v>0.63</v>
      </c>
      <c r="G46" s="368">
        <v>0.53</v>
      </c>
      <c r="H46" s="368">
        <v>0.55000000000000004</v>
      </c>
      <c r="I46" s="368">
        <v>0.08</v>
      </c>
      <c r="J46" s="368">
        <v>0</v>
      </c>
      <c r="K46" s="368">
        <v>1.21</v>
      </c>
      <c r="L46" s="368">
        <v>0.33</v>
      </c>
      <c r="M46" s="368">
        <v>1.29</v>
      </c>
      <c r="N46" s="368">
        <v>1.1499999999999999</v>
      </c>
      <c r="O46" s="368">
        <v>1.96</v>
      </c>
      <c r="P46" s="368">
        <v>2</v>
      </c>
      <c r="Q46" s="368">
        <v>0</v>
      </c>
      <c r="R46" s="368">
        <v>0.5</v>
      </c>
      <c r="S46" s="368">
        <v>1.97</v>
      </c>
      <c r="T46" s="368">
        <v>3.94</v>
      </c>
      <c r="U46" s="368">
        <v>0</v>
      </c>
      <c r="V46" s="368">
        <v>0</v>
      </c>
      <c r="W46" s="368">
        <v>3.25</v>
      </c>
      <c r="X46" s="368">
        <v>3.34</v>
      </c>
      <c r="Y46" s="368">
        <v>0</v>
      </c>
      <c r="Z46" s="368">
        <v>1.88</v>
      </c>
      <c r="AA46" s="368">
        <v>0.1</v>
      </c>
      <c r="AB46" s="368">
        <v>0.22</v>
      </c>
      <c r="AC46" s="368">
        <v>0.65</v>
      </c>
      <c r="AD46" s="368">
        <v>0.53</v>
      </c>
      <c r="AE46" s="368">
        <v>3.03</v>
      </c>
      <c r="AF46" s="368">
        <v>0.27</v>
      </c>
      <c r="AG46" s="368">
        <v>2.13</v>
      </c>
      <c r="AH46" s="368">
        <v>1.56</v>
      </c>
      <c r="AI46" s="334" t="s">
        <v>97</v>
      </c>
    </row>
    <row r="47" spans="1:35" ht="18" customHeight="1" thickBot="1">
      <c r="A47" s="346"/>
      <c r="B47" s="347">
        <v>12</v>
      </c>
      <c r="C47" s="371">
        <v>1.05</v>
      </c>
      <c r="D47" s="372">
        <v>1.02</v>
      </c>
      <c r="E47" s="372">
        <v>0</v>
      </c>
      <c r="F47" s="372">
        <v>0.94</v>
      </c>
      <c r="G47" s="372">
        <v>0.5</v>
      </c>
      <c r="H47" s="372">
        <v>0.74</v>
      </c>
      <c r="I47" s="372">
        <v>0</v>
      </c>
      <c r="J47" s="372">
        <v>0</v>
      </c>
      <c r="K47" s="372">
        <v>0.33</v>
      </c>
      <c r="L47" s="372">
        <v>0.43</v>
      </c>
      <c r="M47" s="372">
        <v>0.94</v>
      </c>
      <c r="N47" s="372">
        <v>0.91</v>
      </c>
      <c r="O47" s="372">
        <v>2.4500000000000002</v>
      </c>
      <c r="P47" s="372">
        <v>2.4</v>
      </c>
      <c r="Q47" s="372">
        <v>0.32</v>
      </c>
      <c r="R47" s="372">
        <v>0.32</v>
      </c>
      <c r="S47" s="372" t="s">
        <v>25</v>
      </c>
      <c r="T47" s="372" t="s">
        <v>25</v>
      </c>
      <c r="U47" s="372">
        <v>0.44</v>
      </c>
      <c r="V47" s="372">
        <v>0.11</v>
      </c>
      <c r="W47" s="372">
        <v>4.8499999999999996</v>
      </c>
      <c r="X47" s="372">
        <v>2.78</v>
      </c>
      <c r="Y47" s="372">
        <v>1.3</v>
      </c>
      <c r="Z47" s="372">
        <v>0</v>
      </c>
      <c r="AA47" s="372">
        <v>0.09</v>
      </c>
      <c r="AB47" s="372">
        <v>0</v>
      </c>
      <c r="AC47" s="372">
        <v>0.77</v>
      </c>
      <c r="AD47" s="372">
        <v>0.71</v>
      </c>
      <c r="AE47" s="372">
        <v>0</v>
      </c>
      <c r="AF47" s="372">
        <v>0.33</v>
      </c>
      <c r="AG47" s="372">
        <v>2.7</v>
      </c>
      <c r="AH47" s="372">
        <v>2.84</v>
      </c>
      <c r="AI47" s="349" t="s">
        <v>99</v>
      </c>
    </row>
    <row r="48" spans="1:35" s="350" customFormat="1" ht="16.5" customHeight="1">
      <c r="A48" s="350" t="s">
        <v>254</v>
      </c>
      <c r="B48" s="175"/>
      <c r="AI48" s="353"/>
    </row>
    <row r="49" spans="1:35" s="179" customFormat="1" ht="15" customHeight="1">
      <c r="A49" s="175" t="s">
        <v>242</v>
      </c>
      <c r="B49" s="176"/>
      <c r="C49" s="373"/>
      <c r="D49" s="373"/>
      <c r="E49" s="373"/>
      <c r="F49" s="373"/>
      <c r="G49" s="373"/>
      <c r="H49" s="373"/>
      <c r="I49" s="373"/>
      <c r="J49" s="373"/>
      <c r="K49" s="374"/>
      <c r="L49" s="374"/>
      <c r="M49" s="373"/>
      <c r="N49" s="373"/>
      <c r="O49" s="373"/>
      <c r="P49" s="373"/>
    </row>
    <row r="50" spans="1:35" s="179" customFormat="1" ht="14.25" customHeight="1">
      <c r="A50" s="178" t="s">
        <v>255</v>
      </c>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175"/>
    </row>
    <row r="51" spans="1:35" s="350" customFormat="1" ht="14.25" customHeight="1">
      <c r="A51" s="178" t="s">
        <v>256</v>
      </c>
      <c r="B51" s="179"/>
      <c r="AI51" s="175"/>
    </row>
    <row r="52" spans="1:35" ht="14.25" customHeight="1">
      <c r="A52" s="375"/>
      <c r="B52" s="376"/>
      <c r="AI52" s="377"/>
    </row>
    <row r="53" spans="1:35">
      <c r="A53" s="376" t="s">
        <v>257</v>
      </c>
      <c r="B53" s="376"/>
      <c r="AI53" s="377"/>
    </row>
    <row r="54" spans="1:35">
      <c r="AI54" s="377"/>
    </row>
    <row r="55" spans="1:35">
      <c r="AI55" s="377"/>
    </row>
    <row r="56" spans="1:35">
      <c r="AI56" s="378"/>
    </row>
    <row r="57" spans="1:35">
      <c r="AI57" s="377"/>
    </row>
    <row r="58" spans="1:35">
      <c r="AI58" s="377"/>
    </row>
    <row r="59" spans="1:35">
      <c r="AI59" s="377"/>
    </row>
    <row r="60" spans="1:35">
      <c r="AI60" s="377"/>
    </row>
    <row r="61" spans="1:35">
      <c r="AI61" s="377"/>
    </row>
    <row r="62" spans="1:35">
      <c r="AI62" s="377"/>
    </row>
    <row r="63" spans="1:35">
      <c r="AI63" s="377"/>
    </row>
    <row r="64" spans="1:35">
      <c r="AI64" s="377"/>
    </row>
    <row r="65" spans="35:35">
      <c r="AI65" s="377"/>
    </row>
    <row r="66" spans="35:35">
      <c r="AI66" s="377"/>
    </row>
    <row r="67" spans="35:35">
      <c r="AI67" s="377"/>
    </row>
    <row r="68" spans="35:35">
      <c r="AI68" s="377"/>
    </row>
    <row r="69" spans="35:35">
      <c r="AI69" s="377"/>
    </row>
  </sheetData>
  <mergeCells count="43">
    <mergeCell ref="A34:B34"/>
    <mergeCell ref="AG27:AH27"/>
    <mergeCell ref="AI27:AI28"/>
    <mergeCell ref="A30:B30"/>
    <mergeCell ref="A31:B31"/>
    <mergeCell ref="A32:B32"/>
    <mergeCell ref="A33:B33"/>
    <mergeCell ref="U27:V27"/>
    <mergeCell ref="W27:X27"/>
    <mergeCell ref="Y27:Z27"/>
    <mergeCell ref="AA27:AB27"/>
    <mergeCell ref="AC27:AD27"/>
    <mergeCell ref="AE27:AF27"/>
    <mergeCell ref="I27:J27"/>
    <mergeCell ref="K27:L27"/>
    <mergeCell ref="M27:N27"/>
    <mergeCell ref="O27:P27"/>
    <mergeCell ref="Q27:R27"/>
    <mergeCell ref="S27:T27"/>
    <mergeCell ref="A6:B6"/>
    <mergeCell ref="A7:B7"/>
    <mergeCell ref="A27:B28"/>
    <mergeCell ref="C27:D27"/>
    <mergeCell ref="E27:F27"/>
    <mergeCell ref="G27:H27"/>
    <mergeCell ref="Y3:Z3"/>
    <mergeCell ref="AA3:AB3"/>
    <mergeCell ref="AC3:AD3"/>
    <mergeCell ref="AE3:AF3"/>
    <mergeCell ref="AG3:AH3"/>
    <mergeCell ref="A5:B5"/>
    <mergeCell ref="M3:N3"/>
    <mergeCell ref="O3:P3"/>
    <mergeCell ref="Q3:R3"/>
    <mergeCell ref="S3:T3"/>
    <mergeCell ref="U3:V3"/>
    <mergeCell ref="W3:X3"/>
    <mergeCell ref="A3:B3"/>
    <mergeCell ref="C3:D3"/>
    <mergeCell ref="E3:F3"/>
    <mergeCell ref="G3:H3"/>
    <mergeCell ref="I3:J3"/>
    <mergeCell ref="K3:L3"/>
  </mergeCells>
  <phoneticPr fontId="9"/>
  <printOptions horizontalCentered="1"/>
  <pageMargins left="0.39370078740157483" right="0.39370078740157483" top="0.59055118110236227" bottom="0.39370078740157483" header="0.51181102362204722" footer="0.31496062992125984"/>
  <pageSetup paperSize="8" scale="94" orientation="landscape" r:id="rId1"/>
  <headerFooter alignWithMargins="0"/>
  <colBreaks count="1" manualBreakCount="1">
    <brk id="16"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25DD7-A5F9-4726-9F13-1BAB1D65641A}">
  <sheetPr>
    <tabColor rgb="FF92D050"/>
    <pageSetUpPr fitToPage="1"/>
  </sheetPr>
  <dimension ref="A1:AI62"/>
  <sheetViews>
    <sheetView showGridLines="0" view="pageBreakPreview" zoomScaleNormal="110" zoomScaleSheetLayoutView="100" workbookViewId="0">
      <selection activeCell="R36" sqref="R36"/>
    </sheetView>
  </sheetViews>
  <sheetFormatPr defaultColWidth="8" defaultRowHeight="12"/>
  <cols>
    <col min="1" max="1" width="6.875" style="310" customWidth="1"/>
    <col min="2" max="2" width="5.25" style="310" customWidth="1"/>
    <col min="3" max="16" width="6" style="310" customWidth="1"/>
    <col min="17" max="34" width="4.875" style="310" customWidth="1"/>
    <col min="35" max="35" width="7.5" style="310" customWidth="1"/>
    <col min="36" max="16384" width="8" style="310"/>
  </cols>
  <sheetData>
    <row r="1" spans="1:35" ht="18.75" customHeight="1">
      <c r="A1" s="306"/>
      <c r="B1" s="307"/>
      <c r="C1" s="308"/>
      <c r="D1" s="309"/>
      <c r="E1" s="307"/>
      <c r="F1" s="307"/>
      <c r="G1" s="307"/>
      <c r="H1" s="306"/>
      <c r="I1" s="307"/>
      <c r="J1" s="306"/>
      <c r="K1" s="307"/>
      <c r="L1" s="307"/>
      <c r="M1" s="307"/>
      <c r="P1" s="379" t="s">
        <v>258</v>
      </c>
      <c r="Q1" s="380" t="s">
        <v>259</v>
      </c>
      <c r="R1" s="306"/>
      <c r="S1" s="306"/>
      <c r="T1" s="306"/>
      <c r="U1" s="306"/>
      <c r="V1" s="306"/>
      <c r="W1" s="306"/>
      <c r="X1" s="306"/>
      <c r="Y1" s="306"/>
      <c r="Z1" s="306"/>
      <c r="AA1" s="306"/>
      <c r="AB1" s="306"/>
      <c r="AC1" s="306"/>
      <c r="AD1" s="306"/>
      <c r="AE1" s="306"/>
      <c r="AF1" s="306"/>
      <c r="AG1" s="306"/>
      <c r="AH1" s="306"/>
      <c r="AI1" s="306"/>
    </row>
    <row r="2" spans="1:35" ht="22.5" customHeight="1" thickBot="1">
      <c r="A2" s="306"/>
      <c r="B2" s="313"/>
      <c r="C2" s="314"/>
      <c r="D2" s="314"/>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15" t="s">
        <v>213</v>
      </c>
    </row>
    <row r="3" spans="1:35" ht="37.5" customHeight="1">
      <c r="A3" s="381" t="s">
        <v>52</v>
      </c>
      <c r="B3" s="382"/>
      <c r="C3" s="383" t="s">
        <v>215</v>
      </c>
      <c r="D3" s="384"/>
      <c r="E3" s="385" t="s">
        <v>216</v>
      </c>
      <c r="F3" s="382"/>
      <c r="G3" s="385" t="s">
        <v>217</v>
      </c>
      <c r="H3" s="382"/>
      <c r="I3" s="386" t="s">
        <v>218</v>
      </c>
      <c r="J3" s="387"/>
      <c r="K3" s="383" t="s">
        <v>219</v>
      </c>
      <c r="L3" s="384"/>
      <c r="M3" s="383" t="s">
        <v>220</v>
      </c>
      <c r="N3" s="384"/>
      <c r="O3" s="383" t="s">
        <v>221</v>
      </c>
      <c r="P3" s="384"/>
      <c r="Q3" s="383" t="s">
        <v>260</v>
      </c>
      <c r="R3" s="384"/>
      <c r="S3" s="383" t="s">
        <v>223</v>
      </c>
      <c r="T3" s="384"/>
      <c r="U3" s="383" t="s">
        <v>261</v>
      </c>
      <c r="V3" s="384"/>
      <c r="W3" s="383" t="s">
        <v>262</v>
      </c>
      <c r="X3" s="384"/>
      <c r="Y3" s="386" t="s">
        <v>226</v>
      </c>
      <c r="Z3" s="387"/>
      <c r="AA3" s="383" t="s">
        <v>227</v>
      </c>
      <c r="AB3" s="384"/>
      <c r="AC3" s="383" t="s">
        <v>228</v>
      </c>
      <c r="AD3" s="384"/>
      <c r="AE3" s="386" t="s">
        <v>229</v>
      </c>
      <c r="AF3" s="387"/>
      <c r="AG3" s="386" t="s">
        <v>263</v>
      </c>
      <c r="AH3" s="387"/>
      <c r="AI3" s="388" t="s">
        <v>52</v>
      </c>
    </row>
    <row r="4" spans="1:35" ht="18.75" customHeight="1">
      <c r="A4" s="389"/>
      <c r="B4" s="390"/>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91"/>
    </row>
    <row r="5" spans="1:35" s="340" customFormat="1" ht="15" customHeight="1">
      <c r="A5" s="392"/>
      <c r="B5" s="393"/>
      <c r="C5" s="394"/>
      <c r="D5" s="395"/>
      <c r="E5" s="392" t="s">
        <v>264</v>
      </c>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6"/>
    </row>
    <row r="6" spans="1:35" ht="15" customHeight="1">
      <c r="A6" s="397"/>
      <c r="B6" s="398"/>
      <c r="C6" s="306"/>
      <c r="D6" s="313"/>
      <c r="E6" s="313"/>
      <c r="F6" s="313"/>
      <c r="G6" s="313"/>
      <c r="H6" s="313"/>
      <c r="I6" s="313"/>
      <c r="J6" s="313"/>
      <c r="K6" s="315"/>
      <c r="L6" s="399"/>
      <c r="M6" s="315"/>
      <c r="N6" s="315"/>
      <c r="O6" s="315"/>
      <c r="P6" s="315"/>
      <c r="Q6" s="315"/>
      <c r="R6" s="315"/>
      <c r="S6" s="315"/>
      <c r="T6" s="315"/>
      <c r="U6" s="315"/>
      <c r="V6" s="315"/>
      <c r="W6" s="315"/>
      <c r="X6" s="315"/>
      <c r="Y6" s="315"/>
      <c r="Z6" s="315"/>
      <c r="AA6" s="315"/>
      <c r="AB6" s="315"/>
      <c r="AC6" s="315"/>
      <c r="AD6" s="315"/>
      <c r="AE6" s="315"/>
      <c r="AF6" s="315"/>
      <c r="AG6" s="315"/>
      <c r="AH6" s="315"/>
      <c r="AI6" s="400"/>
    </row>
    <row r="7" spans="1:35" ht="16.5" customHeight="1">
      <c r="A7" s="330" t="s">
        <v>231</v>
      </c>
      <c r="B7" s="331"/>
      <c r="C7" s="329"/>
      <c r="D7" s="333">
        <v>101.4</v>
      </c>
      <c r="E7" s="333"/>
      <c r="F7" s="333">
        <v>101.3</v>
      </c>
      <c r="G7" s="333"/>
      <c r="H7" s="333">
        <v>100.7</v>
      </c>
      <c r="I7" s="333"/>
      <c r="J7" s="333">
        <v>104.5</v>
      </c>
      <c r="K7" s="333"/>
      <c r="L7" s="333">
        <v>105.3</v>
      </c>
      <c r="M7" s="333"/>
      <c r="N7" s="333">
        <v>108.2</v>
      </c>
      <c r="O7" s="333"/>
      <c r="P7" s="333">
        <v>92.7</v>
      </c>
      <c r="Q7" s="333"/>
      <c r="R7" s="333">
        <v>95.2</v>
      </c>
      <c r="S7" s="333"/>
      <c r="T7" s="333">
        <v>86.5</v>
      </c>
      <c r="U7" s="333"/>
      <c r="V7" s="333">
        <v>96.9</v>
      </c>
      <c r="W7" s="333"/>
      <c r="X7" s="333">
        <v>81</v>
      </c>
      <c r="Y7" s="333"/>
      <c r="Z7" s="333">
        <v>89.9</v>
      </c>
      <c r="AA7" s="333"/>
      <c r="AB7" s="333">
        <v>102.7</v>
      </c>
      <c r="AC7" s="333"/>
      <c r="AD7" s="333">
        <v>108.8</v>
      </c>
      <c r="AE7" s="333"/>
      <c r="AF7" s="333">
        <v>100.8</v>
      </c>
      <c r="AG7" s="333"/>
      <c r="AH7" s="333">
        <v>97.4</v>
      </c>
      <c r="AI7" s="370" t="s">
        <v>232</v>
      </c>
    </row>
    <row r="8" spans="1:35" ht="16.5" customHeight="1">
      <c r="A8" s="330" t="s">
        <v>233</v>
      </c>
      <c r="B8" s="331"/>
      <c r="C8" s="329"/>
      <c r="D8" s="333">
        <v>97.5</v>
      </c>
      <c r="E8" s="333"/>
      <c r="F8" s="333">
        <v>101.1</v>
      </c>
      <c r="G8" s="333"/>
      <c r="H8" s="333">
        <v>95.6</v>
      </c>
      <c r="I8" s="333"/>
      <c r="J8" s="333">
        <v>102.8</v>
      </c>
      <c r="K8" s="333"/>
      <c r="L8" s="333">
        <v>98.4</v>
      </c>
      <c r="M8" s="333"/>
      <c r="N8" s="333">
        <v>102.5</v>
      </c>
      <c r="O8" s="333"/>
      <c r="P8" s="333">
        <v>91.4</v>
      </c>
      <c r="Q8" s="333"/>
      <c r="R8" s="333">
        <v>97.1</v>
      </c>
      <c r="S8" s="333"/>
      <c r="T8" s="333" t="s">
        <v>25</v>
      </c>
      <c r="U8" s="333"/>
      <c r="V8" s="333">
        <v>103.9</v>
      </c>
      <c r="W8" s="333"/>
      <c r="X8" s="333">
        <v>62.3</v>
      </c>
      <c r="Y8" s="333"/>
      <c r="Z8" s="333">
        <v>83.6</v>
      </c>
      <c r="AA8" s="333"/>
      <c r="AB8" s="333">
        <v>107.1</v>
      </c>
      <c r="AC8" s="333"/>
      <c r="AD8" s="333">
        <v>108.1</v>
      </c>
      <c r="AE8" s="333"/>
      <c r="AF8" s="333">
        <v>97.4</v>
      </c>
      <c r="AG8" s="333"/>
      <c r="AH8" s="333">
        <v>77.900000000000006</v>
      </c>
      <c r="AI8" s="334" t="s">
        <v>234</v>
      </c>
    </row>
    <row r="9" spans="1:35" s="340" customFormat="1" ht="16.5" customHeight="1">
      <c r="A9" s="335" t="s">
        <v>235</v>
      </c>
      <c r="B9" s="336"/>
      <c r="C9" s="401"/>
      <c r="D9" s="338">
        <v>92.3</v>
      </c>
      <c r="E9" s="338"/>
      <c r="F9" s="338">
        <v>101.6</v>
      </c>
      <c r="G9" s="338"/>
      <c r="H9" s="338">
        <v>92.9</v>
      </c>
      <c r="I9" s="338"/>
      <c r="J9" s="338">
        <v>106</v>
      </c>
      <c r="K9" s="338"/>
      <c r="L9" s="338">
        <v>99.6</v>
      </c>
      <c r="M9" s="338"/>
      <c r="N9" s="338">
        <v>94.2</v>
      </c>
      <c r="O9" s="338"/>
      <c r="P9" s="338">
        <v>91.2</v>
      </c>
      <c r="Q9" s="338"/>
      <c r="R9" s="338">
        <v>99.2</v>
      </c>
      <c r="S9" s="338"/>
      <c r="T9" s="338">
        <v>96.2</v>
      </c>
      <c r="U9" s="338"/>
      <c r="V9" s="338">
        <v>101.1</v>
      </c>
      <c r="W9" s="338"/>
      <c r="X9" s="338">
        <v>69.3</v>
      </c>
      <c r="Y9" s="338"/>
      <c r="Z9" s="338">
        <v>65.7</v>
      </c>
      <c r="AA9" s="338"/>
      <c r="AB9" s="338">
        <v>104.5</v>
      </c>
      <c r="AC9" s="338"/>
      <c r="AD9" s="338">
        <v>93.2</v>
      </c>
      <c r="AE9" s="338"/>
      <c r="AF9" s="338">
        <v>99.1</v>
      </c>
      <c r="AG9" s="338"/>
      <c r="AH9" s="338">
        <v>79.8</v>
      </c>
      <c r="AI9" s="339" t="s">
        <v>265</v>
      </c>
    </row>
    <row r="10" spans="1:35" ht="11.25" customHeight="1">
      <c r="A10" s="137"/>
      <c r="B10" s="341"/>
      <c r="D10" s="333"/>
      <c r="E10" s="333"/>
      <c r="F10" s="333"/>
      <c r="G10" s="333"/>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4"/>
    </row>
    <row r="11" spans="1:35" ht="17.25" customHeight="1">
      <c r="A11" s="138" t="s">
        <v>266</v>
      </c>
      <c r="B11" s="342" t="s">
        <v>267</v>
      </c>
      <c r="C11" s="402"/>
      <c r="D11" s="333">
        <v>89.3</v>
      </c>
      <c r="E11" s="333"/>
      <c r="F11" s="333">
        <v>87.7</v>
      </c>
      <c r="G11" s="333"/>
      <c r="H11" s="333">
        <v>90</v>
      </c>
      <c r="I11" s="333"/>
      <c r="J11" s="333">
        <v>98.7</v>
      </c>
      <c r="K11" s="333"/>
      <c r="L11" s="333">
        <v>99.2</v>
      </c>
      <c r="M11" s="333"/>
      <c r="N11" s="333">
        <v>89.3</v>
      </c>
      <c r="O11" s="333"/>
      <c r="P11" s="333">
        <v>94.7</v>
      </c>
      <c r="Q11" s="333"/>
      <c r="R11" s="333">
        <v>98</v>
      </c>
      <c r="S11" s="333"/>
      <c r="T11" s="333" t="s">
        <v>25</v>
      </c>
      <c r="U11" s="333"/>
      <c r="V11" s="333">
        <v>100</v>
      </c>
      <c r="W11" s="333"/>
      <c r="X11" s="333">
        <v>74</v>
      </c>
      <c r="Y11" s="333"/>
      <c r="Z11" s="333">
        <v>87</v>
      </c>
      <c r="AA11" s="333"/>
      <c r="AB11" s="333">
        <v>100.9</v>
      </c>
      <c r="AC11" s="333"/>
      <c r="AD11" s="333">
        <v>88.8</v>
      </c>
      <c r="AE11" s="333"/>
      <c r="AF11" s="333">
        <v>91.1</v>
      </c>
      <c r="AG11" s="333"/>
      <c r="AH11" s="333">
        <v>72.099999999999994</v>
      </c>
      <c r="AI11" s="343" t="s">
        <v>239</v>
      </c>
    </row>
    <row r="12" spans="1:35" ht="17.25" customHeight="1">
      <c r="A12" s="328"/>
      <c r="B12" s="344" t="s">
        <v>240</v>
      </c>
      <c r="C12" s="403"/>
      <c r="D12" s="333">
        <v>89.3</v>
      </c>
      <c r="E12" s="333"/>
      <c r="F12" s="333">
        <v>102.7</v>
      </c>
      <c r="G12" s="333"/>
      <c r="H12" s="333">
        <v>93.7</v>
      </c>
      <c r="I12" s="333"/>
      <c r="J12" s="333">
        <v>95.3</v>
      </c>
      <c r="K12" s="333"/>
      <c r="L12" s="333">
        <v>94.8</v>
      </c>
      <c r="M12" s="333"/>
      <c r="N12" s="333">
        <v>94.2</v>
      </c>
      <c r="O12" s="333"/>
      <c r="P12" s="333">
        <v>89.7</v>
      </c>
      <c r="Q12" s="333"/>
      <c r="R12" s="333">
        <v>90.2</v>
      </c>
      <c r="S12" s="333"/>
      <c r="T12" s="333" t="s">
        <v>25</v>
      </c>
      <c r="U12" s="333"/>
      <c r="V12" s="333">
        <v>97.6</v>
      </c>
      <c r="W12" s="333"/>
      <c r="X12" s="333">
        <v>69.3</v>
      </c>
      <c r="Y12" s="333"/>
      <c r="Z12" s="333">
        <v>87</v>
      </c>
      <c r="AA12" s="333"/>
      <c r="AB12" s="333">
        <v>96.5</v>
      </c>
      <c r="AC12" s="333"/>
      <c r="AD12" s="333">
        <v>84.6</v>
      </c>
      <c r="AE12" s="333"/>
      <c r="AF12" s="333" t="s">
        <v>25</v>
      </c>
      <c r="AG12" s="333"/>
      <c r="AH12" s="333">
        <v>75.900000000000006</v>
      </c>
      <c r="AI12" s="334" t="s">
        <v>79</v>
      </c>
    </row>
    <row r="13" spans="1:35" ht="17.25" customHeight="1">
      <c r="A13" s="328"/>
      <c r="B13" s="344" t="s">
        <v>80</v>
      </c>
      <c r="C13" s="403"/>
      <c r="D13" s="333">
        <v>94.1</v>
      </c>
      <c r="E13" s="333"/>
      <c r="F13" s="333">
        <v>102.3</v>
      </c>
      <c r="G13" s="333"/>
      <c r="H13" s="333">
        <v>96.8</v>
      </c>
      <c r="I13" s="333"/>
      <c r="J13" s="333">
        <v>112.5</v>
      </c>
      <c r="K13" s="333"/>
      <c r="L13" s="333">
        <v>96.5</v>
      </c>
      <c r="M13" s="333"/>
      <c r="N13" s="333">
        <v>98.4</v>
      </c>
      <c r="O13" s="333"/>
      <c r="P13" s="333">
        <v>90.7</v>
      </c>
      <c r="Q13" s="333"/>
      <c r="R13" s="333">
        <v>92.7</v>
      </c>
      <c r="S13" s="333"/>
      <c r="T13" s="333" t="s">
        <v>25</v>
      </c>
      <c r="U13" s="333"/>
      <c r="V13" s="333">
        <v>102.3</v>
      </c>
      <c r="W13" s="333"/>
      <c r="X13" s="333">
        <v>70</v>
      </c>
      <c r="Y13" s="333"/>
      <c r="Z13" s="333">
        <v>84.7</v>
      </c>
      <c r="AA13" s="333"/>
      <c r="AB13" s="333">
        <v>107.7</v>
      </c>
      <c r="AC13" s="333"/>
      <c r="AD13" s="333">
        <v>92.2</v>
      </c>
      <c r="AE13" s="333"/>
      <c r="AF13" s="333">
        <v>102.3</v>
      </c>
      <c r="AG13" s="333"/>
      <c r="AH13" s="333">
        <v>80.3</v>
      </c>
      <c r="AI13" s="334" t="s">
        <v>81</v>
      </c>
    </row>
    <row r="14" spans="1:35" ht="17.25" customHeight="1">
      <c r="A14" s="328"/>
      <c r="B14" s="344" t="s">
        <v>82</v>
      </c>
      <c r="C14" s="403"/>
      <c r="D14" s="333">
        <v>94.8</v>
      </c>
      <c r="E14" s="333"/>
      <c r="F14" s="333">
        <v>102.3</v>
      </c>
      <c r="G14" s="333"/>
      <c r="H14" s="333">
        <v>94.9</v>
      </c>
      <c r="I14" s="333"/>
      <c r="J14" s="333">
        <v>113.2</v>
      </c>
      <c r="K14" s="333"/>
      <c r="L14" s="333">
        <v>104.6</v>
      </c>
      <c r="M14" s="333"/>
      <c r="N14" s="333">
        <v>98.3</v>
      </c>
      <c r="O14" s="333"/>
      <c r="P14" s="333">
        <v>92.3</v>
      </c>
      <c r="Q14" s="333"/>
      <c r="R14" s="333">
        <v>111</v>
      </c>
      <c r="S14" s="333"/>
      <c r="T14" s="333">
        <v>101.2</v>
      </c>
      <c r="U14" s="333"/>
      <c r="V14" s="333">
        <v>105.7</v>
      </c>
      <c r="W14" s="333"/>
      <c r="X14" s="333">
        <v>61.6</v>
      </c>
      <c r="Y14" s="333"/>
      <c r="Z14" s="333">
        <v>65.599999999999994</v>
      </c>
      <c r="AA14" s="333"/>
      <c r="AB14" s="333">
        <v>114.5</v>
      </c>
      <c r="AC14" s="333"/>
      <c r="AD14" s="333">
        <v>95</v>
      </c>
      <c r="AE14" s="333"/>
      <c r="AF14" s="333">
        <v>104.8</v>
      </c>
      <c r="AG14" s="333"/>
      <c r="AH14" s="333">
        <v>76.900000000000006</v>
      </c>
      <c r="AI14" s="334" t="s">
        <v>83</v>
      </c>
    </row>
    <row r="15" spans="1:35" ht="17.25" customHeight="1">
      <c r="A15" s="345"/>
      <c r="B15" s="344" t="s">
        <v>84</v>
      </c>
      <c r="C15" s="403"/>
      <c r="D15" s="333">
        <v>86.3</v>
      </c>
      <c r="E15" s="333"/>
      <c r="F15" s="333">
        <v>89.6</v>
      </c>
      <c r="G15" s="333"/>
      <c r="H15" s="333">
        <v>84.3</v>
      </c>
      <c r="I15" s="333"/>
      <c r="J15" s="333">
        <v>94.6</v>
      </c>
      <c r="K15" s="333"/>
      <c r="L15" s="333">
        <v>99.7</v>
      </c>
      <c r="M15" s="333"/>
      <c r="N15" s="333">
        <v>87.7</v>
      </c>
      <c r="O15" s="333"/>
      <c r="P15" s="333">
        <v>88.4</v>
      </c>
      <c r="Q15" s="333"/>
      <c r="R15" s="333">
        <v>103.6</v>
      </c>
      <c r="S15" s="333"/>
      <c r="T15" s="333">
        <v>93.2</v>
      </c>
      <c r="U15" s="333"/>
      <c r="V15" s="333">
        <v>97</v>
      </c>
      <c r="W15" s="333"/>
      <c r="X15" s="333">
        <v>64.3</v>
      </c>
      <c r="Y15" s="333"/>
      <c r="Z15" s="333">
        <v>48.5</v>
      </c>
      <c r="AA15" s="333"/>
      <c r="AB15" s="333">
        <v>97</v>
      </c>
      <c r="AC15" s="333"/>
      <c r="AD15" s="333">
        <v>90.3</v>
      </c>
      <c r="AE15" s="333"/>
      <c r="AF15" s="333">
        <v>95.2</v>
      </c>
      <c r="AG15" s="333"/>
      <c r="AH15" s="333">
        <v>72.400000000000006</v>
      </c>
      <c r="AI15" s="334" t="s">
        <v>85</v>
      </c>
    </row>
    <row r="16" spans="1:35" ht="17.25" customHeight="1">
      <c r="A16" s="328"/>
      <c r="B16" s="344" t="s">
        <v>86</v>
      </c>
      <c r="C16" s="403"/>
      <c r="D16" s="333">
        <v>95.1</v>
      </c>
      <c r="E16" s="333"/>
      <c r="F16" s="333">
        <v>105.3</v>
      </c>
      <c r="G16" s="333"/>
      <c r="H16" s="333">
        <v>91.2</v>
      </c>
      <c r="I16" s="333"/>
      <c r="J16" s="333">
        <v>115</v>
      </c>
      <c r="K16" s="333"/>
      <c r="L16" s="333">
        <v>93.8</v>
      </c>
      <c r="M16" s="333"/>
      <c r="N16" s="333">
        <v>95.1</v>
      </c>
      <c r="O16" s="333"/>
      <c r="P16" s="333">
        <v>92.3</v>
      </c>
      <c r="Q16" s="333"/>
      <c r="R16" s="333">
        <v>105.8</v>
      </c>
      <c r="S16" s="333"/>
      <c r="T16" s="333">
        <v>98.8</v>
      </c>
      <c r="U16" s="333"/>
      <c r="V16" s="333">
        <v>108.2</v>
      </c>
      <c r="W16" s="333"/>
      <c r="X16" s="333">
        <v>67.7</v>
      </c>
      <c r="Y16" s="333"/>
      <c r="Z16" s="333">
        <v>57.4</v>
      </c>
      <c r="AA16" s="333"/>
      <c r="AB16" s="333">
        <v>120.8</v>
      </c>
      <c r="AC16" s="333"/>
      <c r="AD16" s="333">
        <v>99.2</v>
      </c>
      <c r="AE16" s="333"/>
      <c r="AF16" s="333">
        <v>104.8</v>
      </c>
      <c r="AG16" s="333"/>
      <c r="AH16" s="333">
        <v>82.2</v>
      </c>
      <c r="AI16" s="334" t="s">
        <v>87</v>
      </c>
    </row>
    <row r="17" spans="1:35" ht="17.25" customHeight="1">
      <c r="A17" s="328"/>
      <c r="B17" s="344" t="s">
        <v>88</v>
      </c>
      <c r="C17" s="403"/>
      <c r="D17" s="333">
        <v>95.3</v>
      </c>
      <c r="E17" s="333"/>
      <c r="F17" s="333">
        <v>104.7</v>
      </c>
      <c r="G17" s="333"/>
      <c r="H17" s="333">
        <v>94.6</v>
      </c>
      <c r="I17" s="333"/>
      <c r="J17" s="333">
        <v>110.8</v>
      </c>
      <c r="K17" s="333"/>
      <c r="L17" s="333">
        <v>105.7</v>
      </c>
      <c r="M17" s="333"/>
      <c r="N17" s="333">
        <v>95.8</v>
      </c>
      <c r="O17" s="333"/>
      <c r="P17" s="333">
        <v>92.3</v>
      </c>
      <c r="Q17" s="333"/>
      <c r="R17" s="333">
        <v>106.2</v>
      </c>
      <c r="S17" s="333"/>
      <c r="T17" s="333">
        <v>97</v>
      </c>
      <c r="U17" s="333"/>
      <c r="V17" s="333">
        <v>112.3</v>
      </c>
      <c r="W17" s="333"/>
      <c r="X17" s="333">
        <v>74.099999999999994</v>
      </c>
      <c r="Y17" s="333"/>
      <c r="Z17" s="333">
        <v>66.900000000000006</v>
      </c>
      <c r="AA17" s="333"/>
      <c r="AB17" s="333">
        <v>111</v>
      </c>
      <c r="AC17" s="333"/>
      <c r="AD17" s="333">
        <v>96.6</v>
      </c>
      <c r="AE17" s="333"/>
      <c r="AF17" s="333">
        <v>108.5</v>
      </c>
      <c r="AG17" s="333"/>
      <c r="AH17" s="333">
        <v>82.9</v>
      </c>
      <c r="AI17" s="334" t="s">
        <v>89</v>
      </c>
    </row>
    <row r="18" spans="1:35" ht="17.25" customHeight="1">
      <c r="A18" s="328"/>
      <c r="B18" s="344" t="s">
        <v>90</v>
      </c>
      <c r="C18" s="403"/>
      <c r="D18" s="333">
        <v>86.8</v>
      </c>
      <c r="E18" s="333"/>
      <c r="F18" s="333">
        <v>96.5</v>
      </c>
      <c r="G18" s="333"/>
      <c r="H18" s="333">
        <v>84.5</v>
      </c>
      <c r="I18" s="333"/>
      <c r="J18" s="333">
        <v>100.4</v>
      </c>
      <c r="K18" s="333"/>
      <c r="L18" s="333">
        <v>97.8</v>
      </c>
      <c r="M18" s="333"/>
      <c r="N18" s="333">
        <v>86.8</v>
      </c>
      <c r="O18" s="333"/>
      <c r="P18" s="333">
        <v>90.5</v>
      </c>
      <c r="Q18" s="333"/>
      <c r="R18" s="333" t="s">
        <v>25</v>
      </c>
      <c r="S18" s="333"/>
      <c r="T18" s="333">
        <v>95.6</v>
      </c>
      <c r="U18" s="333"/>
      <c r="V18" s="333">
        <v>100.6</v>
      </c>
      <c r="W18" s="333"/>
      <c r="X18" s="333">
        <v>70.599999999999994</v>
      </c>
      <c r="Y18" s="333"/>
      <c r="Z18" s="333">
        <v>59.4</v>
      </c>
      <c r="AA18" s="333"/>
      <c r="AB18" s="333">
        <v>80.8</v>
      </c>
      <c r="AC18" s="333"/>
      <c r="AD18" s="333">
        <v>93</v>
      </c>
      <c r="AE18" s="333"/>
      <c r="AF18" s="333">
        <v>99.5</v>
      </c>
      <c r="AG18" s="333"/>
      <c r="AH18" s="333">
        <v>77.2</v>
      </c>
      <c r="AI18" s="334" t="s">
        <v>91</v>
      </c>
    </row>
    <row r="19" spans="1:35" ht="17.25" customHeight="1">
      <c r="A19" s="328"/>
      <c r="B19" s="344" t="s">
        <v>92</v>
      </c>
      <c r="C19" s="403"/>
      <c r="D19" s="333">
        <v>92.3</v>
      </c>
      <c r="E19" s="333"/>
      <c r="F19" s="333">
        <v>109.2</v>
      </c>
      <c r="G19" s="333"/>
      <c r="H19" s="333">
        <v>92.9</v>
      </c>
      <c r="I19" s="333"/>
      <c r="J19" s="333">
        <v>110.2</v>
      </c>
      <c r="K19" s="333"/>
      <c r="L19" s="333">
        <v>92.7</v>
      </c>
      <c r="M19" s="333"/>
      <c r="N19" s="333">
        <v>94.1</v>
      </c>
      <c r="O19" s="333"/>
      <c r="P19" s="333">
        <v>91</v>
      </c>
      <c r="Q19" s="333"/>
      <c r="R19" s="333">
        <v>90</v>
      </c>
      <c r="S19" s="333"/>
      <c r="T19" s="333">
        <v>96.3</v>
      </c>
      <c r="U19" s="333"/>
      <c r="V19" s="333">
        <v>98.9</v>
      </c>
      <c r="W19" s="333"/>
      <c r="X19" s="333">
        <v>69</v>
      </c>
      <c r="Y19" s="333"/>
      <c r="Z19" s="333">
        <v>51</v>
      </c>
      <c r="AA19" s="333"/>
      <c r="AB19" s="333">
        <v>105.9</v>
      </c>
      <c r="AC19" s="333"/>
      <c r="AD19" s="333">
        <v>94.3</v>
      </c>
      <c r="AE19" s="333"/>
      <c r="AF19" s="333">
        <v>94.1</v>
      </c>
      <c r="AG19" s="333"/>
      <c r="AH19" s="333">
        <v>80</v>
      </c>
      <c r="AI19" s="334" t="s">
        <v>93</v>
      </c>
    </row>
    <row r="20" spans="1:35" ht="17.25" customHeight="1">
      <c r="A20" s="328"/>
      <c r="B20" s="342">
        <v>10</v>
      </c>
      <c r="C20" s="403"/>
      <c r="D20" s="333">
        <v>96.7</v>
      </c>
      <c r="E20" s="333"/>
      <c r="F20" s="333">
        <v>110.8</v>
      </c>
      <c r="G20" s="333"/>
      <c r="H20" s="333">
        <v>97.8</v>
      </c>
      <c r="I20" s="333"/>
      <c r="J20" s="333">
        <v>117.6</v>
      </c>
      <c r="K20" s="333"/>
      <c r="L20" s="333">
        <v>102.9</v>
      </c>
      <c r="M20" s="333"/>
      <c r="N20" s="333">
        <v>99.7</v>
      </c>
      <c r="O20" s="333"/>
      <c r="P20" s="333">
        <v>90.2</v>
      </c>
      <c r="Q20" s="333"/>
      <c r="R20" s="333">
        <v>99</v>
      </c>
      <c r="S20" s="333"/>
      <c r="T20" s="333">
        <v>101</v>
      </c>
      <c r="U20" s="333"/>
      <c r="V20" s="333">
        <v>109.6</v>
      </c>
      <c r="W20" s="333"/>
      <c r="X20" s="333">
        <v>70.8</v>
      </c>
      <c r="Y20" s="333"/>
      <c r="Z20" s="333">
        <v>56.6</v>
      </c>
      <c r="AA20" s="333"/>
      <c r="AB20" s="333">
        <v>117.1</v>
      </c>
      <c r="AC20" s="333"/>
      <c r="AD20" s="333">
        <v>96.7</v>
      </c>
      <c r="AE20" s="333"/>
      <c r="AF20" s="333">
        <v>102.9</v>
      </c>
      <c r="AG20" s="333"/>
      <c r="AH20" s="333">
        <v>84.2</v>
      </c>
      <c r="AI20" s="334" t="s">
        <v>95</v>
      </c>
    </row>
    <row r="21" spans="1:35" ht="17.25" customHeight="1">
      <c r="A21" s="328"/>
      <c r="B21" s="342">
        <v>11</v>
      </c>
      <c r="C21" s="403"/>
      <c r="D21" s="333">
        <v>94.5</v>
      </c>
      <c r="E21" s="333"/>
      <c r="F21" s="333">
        <v>105.4</v>
      </c>
      <c r="G21" s="333"/>
      <c r="H21" s="333">
        <v>98.2</v>
      </c>
      <c r="I21" s="333"/>
      <c r="J21" s="333">
        <v>101.3</v>
      </c>
      <c r="K21" s="333"/>
      <c r="L21" s="333">
        <v>105.3</v>
      </c>
      <c r="M21" s="333"/>
      <c r="N21" s="333">
        <v>97.5</v>
      </c>
      <c r="O21" s="333"/>
      <c r="P21" s="333">
        <v>92.5</v>
      </c>
      <c r="Q21" s="333"/>
      <c r="R21" s="333">
        <v>100.3</v>
      </c>
      <c r="S21" s="333"/>
      <c r="T21" s="333">
        <v>101.4</v>
      </c>
      <c r="U21" s="333"/>
      <c r="V21" s="333">
        <v>101.2</v>
      </c>
      <c r="W21" s="333"/>
      <c r="X21" s="333">
        <v>70.2</v>
      </c>
      <c r="Y21" s="333"/>
      <c r="Z21" s="333">
        <v>63.5</v>
      </c>
      <c r="AA21" s="333"/>
      <c r="AB21" s="333">
        <v>98.7</v>
      </c>
      <c r="AC21" s="333"/>
      <c r="AD21" s="333">
        <v>94</v>
      </c>
      <c r="AE21" s="333"/>
      <c r="AF21" s="333">
        <v>98.6</v>
      </c>
      <c r="AG21" s="333"/>
      <c r="AH21" s="333">
        <v>84.3</v>
      </c>
      <c r="AI21" s="334" t="s">
        <v>97</v>
      </c>
    </row>
    <row r="22" spans="1:35" ht="17.25" customHeight="1">
      <c r="A22" s="328"/>
      <c r="B22" s="342">
        <v>12</v>
      </c>
      <c r="C22" s="403"/>
      <c r="D22" s="333">
        <v>93</v>
      </c>
      <c r="E22" s="333"/>
      <c r="F22" s="333">
        <v>102.3</v>
      </c>
      <c r="G22" s="333"/>
      <c r="H22" s="333">
        <v>95.3</v>
      </c>
      <c r="I22" s="333"/>
      <c r="J22" s="333">
        <v>102.9</v>
      </c>
      <c r="K22" s="333"/>
      <c r="L22" s="333">
        <v>102.5</v>
      </c>
      <c r="M22" s="333"/>
      <c r="N22" s="333">
        <v>93</v>
      </c>
      <c r="O22" s="333"/>
      <c r="P22" s="333">
        <v>89.7</v>
      </c>
      <c r="Q22" s="333"/>
      <c r="R22" s="333">
        <v>91.9</v>
      </c>
      <c r="S22" s="333"/>
      <c r="T22" s="333" t="s">
        <v>25</v>
      </c>
      <c r="U22" s="333"/>
      <c r="V22" s="333">
        <v>79.8</v>
      </c>
      <c r="W22" s="333"/>
      <c r="X22" s="333">
        <v>70.5</v>
      </c>
      <c r="Y22" s="333"/>
      <c r="Z22" s="333">
        <v>61.1</v>
      </c>
      <c r="AA22" s="333"/>
      <c r="AB22" s="333">
        <v>102.5</v>
      </c>
      <c r="AC22" s="333"/>
      <c r="AD22" s="333">
        <v>94.1</v>
      </c>
      <c r="AE22" s="333"/>
      <c r="AF22" s="333">
        <v>102.5</v>
      </c>
      <c r="AG22" s="333"/>
      <c r="AH22" s="333">
        <v>89.4</v>
      </c>
      <c r="AI22" s="334" t="s">
        <v>99</v>
      </c>
    </row>
    <row r="23" spans="1:35" ht="18.75" customHeight="1">
      <c r="A23" s="404"/>
      <c r="B23" s="405"/>
      <c r="C23" s="406"/>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8"/>
    </row>
    <row r="24" spans="1:35" s="414" customFormat="1" ht="15" customHeight="1">
      <c r="A24" s="409"/>
      <c r="B24" s="410"/>
      <c r="C24" s="411"/>
      <c r="D24" s="412"/>
      <c r="E24" s="392" t="s">
        <v>268</v>
      </c>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3"/>
    </row>
    <row r="25" spans="1:35" ht="15" customHeight="1">
      <c r="A25" s="415"/>
      <c r="B25" s="416"/>
      <c r="C25" s="417"/>
      <c r="D25" s="407"/>
      <c r="E25" s="407"/>
      <c r="F25" s="407"/>
      <c r="G25" s="407"/>
      <c r="H25" s="407"/>
      <c r="I25" s="407"/>
      <c r="J25" s="407"/>
      <c r="K25" s="407"/>
      <c r="L25" s="407"/>
      <c r="M25" s="407"/>
      <c r="N25" s="407"/>
      <c r="O25" s="418"/>
      <c r="P25" s="418"/>
      <c r="Q25" s="418"/>
      <c r="R25" s="418"/>
      <c r="S25" s="418"/>
      <c r="T25" s="418"/>
      <c r="U25" s="418"/>
      <c r="V25" s="418"/>
      <c r="W25" s="418"/>
      <c r="X25" s="418"/>
      <c r="Y25" s="418"/>
      <c r="Z25" s="418"/>
      <c r="AA25" s="418"/>
      <c r="AB25" s="418"/>
      <c r="AC25" s="418"/>
      <c r="AD25" s="418"/>
      <c r="AE25" s="418"/>
      <c r="AF25" s="418"/>
      <c r="AG25" s="418"/>
      <c r="AH25" s="418"/>
      <c r="AI25" s="408"/>
    </row>
    <row r="26" spans="1:35" ht="17.25" customHeight="1">
      <c r="A26" s="330" t="s">
        <v>231</v>
      </c>
      <c r="B26" s="331"/>
      <c r="C26" s="367"/>
      <c r="D26" s="333">
        <v>121.9</v>
      </c>
      <c r="E26" s="333"/>
      <c r="F26" s="333">
        <v>69.5</v>
      </c>
      <c r="G26" s="333"/>
      <c r="H26" s="333">
        <v>102</v>
      </c>
      <c r="I26" s="333"/>
      <c r="J26" s="333">
        <v>128.5</v>
      </c>
      <c r="K26" s="333"/>
      <c r="L26" s="333">
        <v>156.30000000000001</v>
      </c>
      <c r="M26" s="333"/>
      <c r="N26" s="333">
        <v>154.5</v>
      </c>
      <c r="O26" s="333"/>
      <c r="P26" s="333">
        <v>82.6</v>
      </c>
      <c r="Q26" s="333"/>
      <c r="R26" s="333">
        <v>62</v>
      </c>
      <c r="S26" s="333"/>
      <c r="T26" s="333">
        <v>60.5</v>
      </c>
      <c r="U26" s="333"/>
      <c r="V26" s="333">
        <v>61.3</v>
      </c>
      <c r="W26" s="333"/>
      <c r="X26" s="333">
        <v>49.6</v>
      </c>
      <c r="Y26" s="333"/>
      <c r="Z26" s="333">
        <v>132.69999999999999</v>
      </c>
      <c r="AA26" s="333"/>
      <c r="AB26" s="333">
        <v>268</v>
      </c>
      <c r="AC26" s="333"/>
      <c r="AD26" s="333">
        <v>171.7</v>
      </c>
      <c r="AE26" s="333"/>
      <c r="AF26" s="333">
        <v>264.39999999999998</v>
      </c>
      <c r="AG26" s="333"/>
      <c r="AH26" s="333">
        <v>88.4</v>
      </c>
      <c r="AI26" s="370" t="s">
        <v>232</v>
      </c>
    </row>
    <row r="27" spans="1:35" ht="17.25" customHeight="1">
      <c r="A27" s="330" t="s">
        <v>233</v>
      </c>
      <c r="B27" s="331"/>
      <c r="D27" s="333">
        <v>109</v>
      </c>
      <c r="E27" s="333"/>
      <c r="F27" s="333">
        <v>140.30000000000001</v>
      </c>
      <c r="G27" s="333"/>
      <c r="H27" s="333">
        <v>79.3</v>
      </c>
      <c r="I27" s="333"/>
      <c r="J27" s="333">
        <v>131.4</v>
      </c>
      <c r="K27" s="333"/>
      <c r="L27" s="333">
        <v>136.1</v>
      </c>
      <c r="M27" s="333"/>
      <c r="N27" s="333">
        <v>129.4</v>
      </c>
      <c r="O27" s="333"/>
      <c r="P27" s="333">
        <v>83.8</v>
      </c>
      <c r="Q27" s="333"/>
      <c r="R27" s="333">
        <v>185.2</v>
      </c>
      <c r="S27" s="333"/>
      <c r="T27" s="333" t="s">
        <v>25</v>
      </c>
      <c r="U27" s="333"/>
      <c r="V27" s="333">
        <v>100.9</v>
      </c>
      <c r="W27" s="333"/>
      <c r="X27" s="333">
        <v>30</v>
      </c>
      <c r="Y27" s="333"/>
      <c r="Z27" s="333">
        <v>121.1</v>
      </c>
      <c r="AA27" s="333"/>
      <c r="AB27" s="333">
        <v>333.1</v>
      </c>
      <c r="AC27" s="333"/>
      <c r="AD27" s="333">
        <v>171</v>
      </c>
      <c r="AE27" s="333"/>
      <c r="AF27" s="333">
        <v>469.6</v>
      </c>
      <c r="AG27" s="333"/>
      <c r="AH27" s="333">
        <v>48.2</v>
      </c>
      <c r="AI27" s="334" t="s">
        <v>234</v>
      </c>
    </row>
    <row r="28" spans="1:35" s="340" customFormat="1" ht="17.25" customHeight="1">
      <c r="A28" s="335" t="s">
        <v>235</v>
      </c>
      <c r="B28" s="336"/>
      <c r="C28" s="401"/>
      <c r="D28" s="338">
        <v>85</v>
      </c>
      <c r="E28" s="338"/>
      <c r="F28" s="338">
        <v>171.6</v>
      </c>
      <c r="G28" s="338"/>
      <c r="H28" s="338">
        <v>64.099999999999994</v>
      </c>
      <c r="I28" s="338"/>
      <c r="J28" s="338">
        <v>152.69999999999999</v>
      </c>
      <c r="K28" s="338"/>
      <c r="L28" s="338">
        <v>114.1</v>
      </c>
      <c r="M28" s="338"/>
      <c r="N28" s="338">
        <v>94.7</v>
      </c>
      <c r="O28" s="338"/>
      <c r="P28" s="338">
        <v>76.8</v>
      </c>
      <c r="Q28" s="338"/>
      <c r="R28" s="338">
        <v>230</v>
      </c>
      <c r="S28" s="338"/>
      <c r="T28" s="338">
        <v>45.8</v>
      </c>
      <c r="U28" s="338"/>
      <c r="V28" s="338">
        <v>72.3</v>
      </c>
      <c r="W28" s="338"/>
      <c r="X28" s="338">
        <v>32.700000000000003</v>
      </c>
      <c r="Y28" s="338"/>
      <c r="Z28" s="338">
        <v>34</v>
      </c>
      <c r="AA28" s="338"/>
      <c r="AB28" s="338">
        <v>259.8</v>
      </c>
      <c r="AC28" s="338"/>
      <c r="AD28" s="338">
        <v>78.8</v>
      </c>
      <c r="AE28" s="338"/>
      <c r="AF28" s="338">
        <v>436.5</v>
      </c>
      <c r="AG28" s="338"/>
      <c r="AH28" s="338">
        <v>52.7</v>
      </c>
      <c r="AI28" s="339" t="s">
        <v>265</v>
      </c>
    </row>
    <row r="29" spans="1:35" ht="11.25" customHeight="1">
      <c r="A29" s="137"/>
      <c r="B29" s="341"/>
      <c r="D29" s="333"/>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4"/>
    </row>
    <row r="30" spans="1:35" ht="17.25" customHeight="1">
      <c r="A30" s="138" t="s">
        <v>266</v>
      </c>
      <c r="B30" s="342" t="s">
        <v>267</v>
      </c>
      <c r="C30" s="402"/>
      <c r="D30" s="333">
        <v>86.6</v>
      </c>
      <c r="E30" s="333"/>
      <c r="F30" s="333">
        <v>126.4</v>
      </c>
      <c r="G30" s="333"/>
      <c r="H30" s="333">
        <v>63.7</v>
      </c>
      <c r="I30" s="333"/>
      <c r="J30" s="333">
        <v>129.4</v>
      </c>
      <c r="K30" s="333"/>
      <c r="L30" s="333">
        <v>117.8</v>
      </c>
      <c r="M30" s="333"/>
      <c r="N30" s="333">
        <v>89.5</v>
      </c>
      <c r="O30" s="333"/>
      <c r="P30" s="333">
        <v>121.1</v>
      </c>
      <c r="Q30" s="333"/>
      <c r="R30" s="333">
        <v>189</v>
      </c>
      <c r="S30" s="333"/>
      <c r="T30" s="333" t="s">
        <v>25</v>
      </c>
      <c r="U30" s="333"/>
      <c r="V30" s="333">
        <v>75.2</v>
      </c>
      <c r="W30" s="333"/>
      <c r="X30" s="333">
        <v>33.6</v>
      </c>
      <c r="Y30" s="333"/>
      <c r="Z30" s="333">
        <v>81.2</v>
      </c>
      <c r="AA30" s="333"/>
      <c r="AB30" s="333">
        <v>282.10000000000002</v>
      </c>
      <c r="AC30" s="333"/>
      <c r="AD30" s="333">
        <v>97.1</v>
      </c>
      <c r="AE30" s="333"/>
      <c r="AF30" s="333">
        <v>134.6</v>
      </c>
      <c r="AG30" s="333"/>
      <c r="AH30" s="333">
        <v>38.9</v>
      </c>
      <c r="AI30" s="343" t="s">
        <v>239</v>
      </c>
    </row>
    <row r="31" spans="1:35" ht="17.25" customHeight="1">
      <c r="A31" s="328"/>
      <c r="B31" s="344" t="s">
        <v>240</v>
      </c>
      <c r="C31" s="403"/>
      <c r="D31" s="333">
        <v>89.9</v>
      </c>
      <c r="E31" s="333"/>
      <c r="F31" s="333">
        <v>194.3</v>
      </c>
      <c r="G31" s="333"/>
      <c r="H31" s="333">
        <v>70.5</v>
      </c>
      <c r="I31" s="333"/>
      <c r="J31" s="333">
        <v>167.2</v>
      </c>
      <c r="K31" s="333"/>
      <c r="L31" s="333">
        <v>112.1</v>
      </c>
      <c r="M31" s="333"/>
      <c r="N31" s="333">
        <v>101.5</v>
      </c>
      <c r="O31" s="333"/>
      <c r="P31" s="333">
        <v>98.6</v>
      </c>
      <c r="Q31" s="333"/>
      <c r="R31" s="333">
        <v>172.6</v>
      </c>
      <c r="S31" s="333"/>
      <c r="T31" s="333" t="s">
        <v>25</v>
      </c>
      <c r="U31" s="333"/>
      <c r="V31" s="333">
        <v>68.8</v>
      </c>
      <c r="W31" s="333"/>
      <c r="X31" s="333">
        <v>34.4</v>
      </c>
      <c r="Y31" s="333"/>
      <c r="Z31" s="333">
        <v>113.9</v>
      </c>
      <c r="AA31" s="333"/>
      <c r="AB31" s="333">
        <v>237.3</v>
      </c>
      <c r="AC31" s="333"/>
      <c r="AD31" s="333">
        <v>88.6</v>
      </c>
      <c r="AE31" s="333"/>
      <c r="AF31" s="333" t="s">
        <v>25</v>
      </c>
      <c r="AG31" s="333"/>
      <c r="AH31" s="333">
        <v>45.6</v>
      </c>
      <c r="AI31" s="334" t="s">
        <v>79</v>
      </c>
    </row>
    <row r="32" spans="1:35" ht="17.25" customHeight="1">
      <c r="A32" s="328"/>
      <c r="B32" s="344" t="s">
        <v>80</v>
      </c>
      <c r="C32" s="403"/>
      <c r="D32" s="333">
        <v>94.1</v>
      </c>
      <c r="E32" s="333"/>
      <c r="F32" s="333">
        <v>185.1</v>
      </c>
      <c r="G32" s="333"/>
      <c r="H32" s="333">
        <v>72.599999999999994</v>
      </c>
      <c r="I32" s="333"/>
      <c r="J32" s="333">
        <v>210.9</v>
      </c>
      <c r="K32" s="333"/>
      <c r="L32" s="333">
        <v>106.5</v>
      </c>
      <c r="M32" s="333"/>
      <c r="N32" s="333">
        <v>107.9</v>
      </c>
      <c r="O32" s="333"/>
      <c r="P32" s="333">
        <v>95.8</v>
      </c>
      <c r="Q32" s="333"/>
      <c r="R32" s="333">
        <v>198.6</v>
      </c>
      <c r="S32" s="333"/>
      <c r="T32" s="333" t="s">
        <v>25</v>
      </c>
      <c r="U32" s="333"/>
      <c r="V32" s="333">
        <v>68.8</v>
      </c>
      <c r="W32" s="333"/>
      <c r="X32" s="333">
        <v>35.200000000000003</v>
      </c>
      <c r="Y32" s="333"/>
      <c r="Z32" s="333">
        <v>69.3</v>
      </c>
      <c r="AA32" s="333"/>
      <c r="AB32" s="333">
        <v>235.8</v>
      </c>
      <c r="AC32" s="333"/>
      <c r="AD32" s="333">
        <v>97.1</v>
      </c>
      <c r="AE32" s="333"/>
      <c r="AF32" s="333">
        <v>576.9</v>
      </c>
      <c r="AG32" s="333"/>
      <c r="AH32" s="333">
        <v>51.7</v>
      </c>
      <c r="AI32" s="334" t="s">
        <v>81</v>
      </c>
    </row>
    <row r="33" spans="1:35" ht="17.25" customHeight="1">
      <c r="A33" s="328"/>
      <c r="B33" s="344" t="s">
        <v>82</v>
      </c>
      <c r="C33" s="403"/>
      <c r="D33" s="333">
        <v>85.7</v>
      </c>
      <c r="E33" s="333"/>
      <c r="F33" s="333">
        <v>113.8</v>
      </c>
      <c r="G33" s="333"/>
      <c r="H33" s="333">
        <v>63.2</v>
      </c>
      <c r="I33" s="333"/>
      <c r="J33" s="333">
        <v>134.5</v>
      </c>
      <c r="K33" s="333"/>
      <c r="L33" s="333">
        <v>108.4</v>
      </c>
      <c r="M33" s="333"/>
      <c r="N33" s="333">
        <v>107.1</v>
      </c>
      <c r="O33" s="333"/>
      <c r="P33" s="333">
        <v>80.3</v>
      </c>
      <c r="Q33" s="333"/>
      <c r="R33" s="333">
        <v>315.10000000000002</v>
      </c>
      <c r="S33" s="333"/>
      <c r="T33" s="333">
        <v>37.700000000000003</v>
      </c>
      <c r="U33" s="333"/>
      <c r="V33" s="333">
        <v>56.9</v>
      </c>
      <c r="W33" s="333"/>
      <c r="X33" s="333">
        <v>27.3</v>
      </c>
      <c r="Y33" s="333"/>
      <c r="Z33" s="333">
        <v>17.8</v>
      </c>
      <c r="AA33" s="333"/>
      <c r="AB33" s="333">
        <v>264.2</v>
      </c>
      <c r="AC33" s="333"/>
      <c r="AD33" s="333">
        <v>80</v>
      </c>
      <c r="AE33" s="333"/>
      <c r="AF33" s="333">
        <v>626.9</v>
      </c>
      <c r="AG33" s="333"/>
      <c r="AH33" s="333">
        <v>37.6</v>
      </c>
      <c r="AI33" s="334" t="s">
        <v>83</v>
      </c>
    </row>
    <row r="34" spans="1:35" ht="17.25" customHeight="1">
      <c r="A34" s="345"/>
      <c r="B34" s="344" t="s">
        <v>84</v>
      </c>
      <c r="C34" s="403"/>
      <c r="D34" s="333">
        <v>69.7</v>
      </c>
      <c r="E34" s="333"/>
      <c r="F34" s="333">
        <v>140.19999999999999</v>
      </c>
      <c r="G34" s="333"/>
      <c r="H34" s="333">
        <v>43.2</v>
      </c>
      <c r="I34" s="333"/>
      <c r="J34" s="333">
        <v>119.3</v>
      </c>
      <c r="K34" s="333"/>
      <c r="L34" s="333">
        <v>92.5</v>
      </c>
      <c r="M34" s="333"/>
      <c r="N34" s="333">
        <v>85.3</v>
      </c>
      <c r="O34" s="333"/>
      <c r="P34" s="333">
        <v>53.5</v>
      </c>
      <c r="Q34" s="333"/>
      <c r="R34" s="333">
        <v>361.6</v>
      </c>
      <c r="S34" s="333"/>
      <c r="T34" s="333">
        <v>30.2</v>
      </c>
      <c r="U34" s="333"/>
      <c r="V34" s="333">
        <v>43.1</v>
      </c>
      <c r="W34" s="333"/>
      <c r="X34" s="333">
        <v>34.4</v>
      </c>
      <c r="Y34" s="333"/>
      <c r="Z34" s="333">
        <v>12.9</v>
      </c>
      <c r="AA34" s="333"/>
      <c r="AB34" s="333">
        <v>241.8</v>
      </c>
      <c r="AC34" s="333"/>
      <c r="AD34" s="333">
        <v>71.400000000000006</v>
      </c>
      <c r="AE34" s="333"/>
      <c r="AF34" s="333">
        <v>496.2</v>
      </c>
      <c r="AG34" s="333"/>
      <c r="AH34" s="333">
        <v>34.9</v>
      </c>
      <c r="AI34" s="334" t="s">
        <v>85</v>
      </c>
    </row>
    <row r="35" spans="1:35" ht="17.25" customHeight="1">
      <c r="A35" s="328"/>
      <c r="B35" s="344" t="s">
        <v>86</v>
      </c>
      <c r="C35" s="403"/>
      <c r="D35" s="333">
        <v>74.8</v>
      </c>
      <c r="E35" s="333"/>
      <c r="F35" s="333">
        <v>121.8</v>
      </c>
      <c r="G35" s="333"/>
      <c r="H35" s="333">
        <v>45.3</v>
      </c>
      <c r="I35" s="333"/>
      <c r="J35" s="333">
        <v>136.1</v>
      </c>
      <c r="K35" s="333"/>
      <c r="L35" s="333">
        <v>78.5</v>
      </c>
      <c r="M35" s="333"/>
      <c r="N35" s="333">
        <v>85.3</v>
      </c>
      <c r="O35" s="333"/>
      <c r="P35" s="333">
        <v>78.900000000000006</v>
      </c>
      <c r="Q35" s="333"/>
      <c r="R35" s="333">
        <v>245.2</v>
      </c>
      <c r="S35" s="333"/>
      <c r="T35" s="333">
        <v>28.3</v>
      </c>
      <c r="U35" s="333"/>
      <c r="V35" s="333">
        <v>78.900000000000006</v>
      </c>
      <c r="W35" s="333"/>
      <c r="X35" s="333">
        <v>30.5</v>
      </c>
      <c r="Y35" s="333"/>
      <c r="Z35" s="333">
        <v>11.9</v>
      </c>
      <c r="AA35" s="333"/>
      <c r="AB35" s="333">
        <v>331.3</v>
      </c>
      <c r="AC35" s="333"/>
      <c r="AD35" s="333">
        <v>68.599999999999994</v>
      </c>
      <c r="AE35" s="333"/>
      <c r="AF35" s="333">
        <v>461.5</v>
      </c>
      <c r="AG35" s="333"/>
      <c r="AH35" s="333">
        <v>39.6</v>
      </c>
      <c r="AI35" s="334" t="s">
        <v>87</v>
      </c>
    </row>
    <row r="36" spans="1:35" ht="17.25" customHeight="1">
      <c r="A36" s="328"/>
      <c r="B36" s="344" t="s">
        <v>88</v>
      </c>
      <c r="C36" s="403"/>
      <c r="D36" s="333">
        <v>83.2</v>
      </c>
      <c r="E36" s="333"/>
      <c r="F36" s="333">
        <v>146</v>
      </c>
      <c r="G36" s="333"/>
      <c r="H36" s="333">
        <v>54.2</v>
      </c>
      <c r="I36" s="333"/>
      <c r="J36" s="333">
        <v>129.4</v>
      </c>
      <c r="K36" s="333"/>
      <c r="L36" s="333">
        <v>115</v>
      </c>
      <c r="M36" s="333"/>
      <c r="N36" s="333">
        <v>95.1</v>
      </c>
      <c r="O36" s="333"/>
      <c r="P36" s="333">
        <v>62</v>
      </c>
      <c r="Q36" s="333"/>
      <c r="R36" s="333">
        <v>246.6</v>
      </c>
      <c r="S36" s="333"/>
      <c r="T36" s="333">
        <v>49.1</v>
      </c>
      <c r="U36" s="333"/>
      <c r="V36" s="333">
        <v>104.6</v>
      </c>
      <c r="W36" s="333"/>
      <c r="X36" s="333">
        <v>63.3</v>
      </c>
      <c r="Y36" s="333"/>
      <c r="Z36" s="333">
        <v>14.9</v>
      </c>
      <c r="AA36" s="333"/>
      <c r="AB36" s="333">
        <v>288.10000000000002</v>
      </c>
      <c r="AC36" s="333"/>
      <c r="AD36" s="333">
        <v>71.400000000000006</v>
      </c>
      <c r="AE36" s="333"/>
      <c r="AF36" s="333">
        <v>842.3</v>
      </c>
      <c r="AG36" s="333"/>
      <c r="AH36" s="333">
        <v>77.900000000000006</v>
      </c>
      <c r="AI36" s="334" t="s">
        <v>89</v>
      </c>
    </row>
    <row r="37" spans="1:35" ht="17.25" customHeight="1">
      <c r="A37" s="328"/>
      <c r="B37" s="344" t="s">
        <v>90</v>
      </c>
      <c r="C37" s="403"/>
      <c r="D37" s="333">
        <v>74.8</v>
      </c>
      <c r="E37" s="333"/>
      <c r="F37" s="333">
        <v>193.1</v>
      </c>
      <c r="G37" s="333"/>
      <c r="H37" s="333">
        <v>60.5</v>
      </c>
      <c r="I37" s="333"/>
      <c r="J37" s="333">
        <v>116</v>
      </c>
      <c r="K37" s="333"/>
      <c r="L37" s="333">
        <v>87.9</v>
      </c>
      <c r="M37" s="333"/>
      <c r="N37" s="333">
        <v>76.3</v>
      </c>
      <c r="O37" s="333"/>
      <c r="P37" s="333">
        <v>78.900000000000006</v>
      </c>
      <c r="Q37" s="333"/>
      <c r="R37" s="333" t="s">
        <v>25</v>
      </c>
      <c r="S37" s="333"/>
      <c r="T37" s="333">
        <v>39.6</v>
      </c>
      <c r="U37" s="333"/>
      <c r="V37" s="333">
        <v>74.3</v>
      </c>
      <c r="W37" s="333"/>
      <c r="X37" s="333">
        <v>30.5</v>
      </c>
      <c r="Y37" s="333"/>
      <c r="Z37" s="333">
        <v>18.8</v>
      </c>
      <c r="AA37" s="333"/>
      <c r="AB37" s="333">
        <v>173.1</v>
      </c>
      <c r="AC37" s="333"/>
      <c r="AD37" s="333">
        <v>68.599999999999994</v>
      </c>
      <c r="AE37" s="333"/>
      <c r="AF37" s="333">
        <v>565.4</v>
      </c>
      <c r="AG37" s="333"/>
      <c r="AH37" s="333">
        <v>41.6</v>
      </c>
      <c r="AI37" s="334" t="s">
        <v>91</v>
      </c>
    </row>
    <row r="38" spans="1:35" ht="17.25" customHeight="1">
      <c r="A38" s="328"/>
      <c r="B38" s="344" t="s">
        <v>92</v>
      </c>
      <c r="C38" s="403"/>
      <c r="D38" s="333">
        <v>84.9</v>
      </c>
      <c r="E38" s="333"/>
      <c r="F38" s="333">
        <v>224.1</v>
      </c>
      <c r="G38" s="333"/>
      <c r="H38" s="333">
        <v>64.7</v>
      </c>
      <c r="I38" s="333"/>
      <c r="J38" s="333">
        <v>214.3</v>
      </c>
      <c r="K38" s="333"/>
      <c r="L38" s="333">
        <v>92.5</v>
      </c>
      <c r="M38" s="333"/>
      <c r="N38" s="333">
        <v>89.5</v>
      </c>
      <c r="O38" s="333"/>
      <c r="P38" s="333">
        <v>62</v>
      </c>
      <c r="Q38" s="333"/>
      <c r="R38" s="333">
        <v>193.2</v>
      </c>
      <c r="S38" s="333"/>
      <c r="T38" s="333">
        <v>43.4</v>
      </c>
      <c r="U38" s="333"/>
      <c r="V38" s="333">
        <v>78</v>
      </c>
      <c r="W38" s="333"/>
      <c r="X38" s="333">
        <v>25.8</v>
      </c>
      <c r="Y38" s="333"/>
      <c r="Z38" s="333">
        <v>13.9</v>
      </c>
      <c r="AA38" s="333"/>
      <c r="AB38" s="333">
        <v>283.60000000000002</v>
      </c>
      <c r="AC38" s="333"/>
      <c r="AD38" s="333">
        <v>82.9</v>
      </c>
      <c r="AE38" s="333"/>
      <c r="AF38" s="333">
        <v>480.8</v>
      </c>
      <c r="AG38" s="333"/>
      <c r="AH38" s="333">
        <v>49</v>
      </c>
      <c r="AI38" s="334" t="s">
        <v>93</v>
      </c>
    </row>
    <row r="39" spans="1:35" ht="17.25" customHeight="1">
      <c r="A39" s="328"/>
      <c r="B39" s="342">
        <v>10</v>
      </c>
      <c r="C39" s="403"/>
      <c r="D39" s="333">
        <v>84.9</v>
      </c>
      <c r="E39" s="333"/>
      <c r="F39" s="333">
        <v>219.5</v>
      </c>
      <c r="G39" s="333"/>
      <c r="H39" s="333">
        <v>65.3</v>
      </c>
      <c r="I39" s="333"/>
      <c r="J39" s="333">
        <v>181.5</v>
      </c>
      <c r="K39" s="333"/>
      <c r="L39" s="333">
        <v>139.30000000000001</v>
      </c>
      <c r="M39" s="333"/>
      <c r="N39" s="333">
        <v>101.9</v>
      </c>
      <c r="O39" s="333"/>
      <c r="P39" s="333">
        <v>56.3</v>
      </c>
      <c r="Q39" s="333"/>
      <c r="R39" s="333">
        <v>194.5</v>
      </c>
      <c r="S39" s="333"/>
      <c r="T39" s="333">
        <v>98.1</v>
      </c>
      <c r="U39" s="333"/>
      <c r="V39" s="333">
        <v>67.900000000000006</v>
      </c>
      <c r="W39" s="333"/>
      <c r="X39" s="333">
        <v>28.1</v>
      </c>
      <c r="Y39" s="333"/>
      <c r="Z39" s="333">
        <v>16.8</v>
      </c>
      <c r="AA39" s="333"/>
      <c r="AB39" s="333">
        <v>271.60000000000002</v>
      </c>
      <c r="AC39" s="333"/>
      <c r="AD39" s="333">
        <v>62.9</v>
      </c>
      <c r="AE39" s="333"/>
      <c r="AF39" s="333">
        <v>130.80000000000001</v>
      </c>
      <c r="AG39" s="333"/>
      <c r="AH39" s="333">
        <v>53</v>
      </c>
      <c r="AI39" s="334" t="s">
        <v>95</v>
      </c>
    </row>
    <row r="40" spans="1:35" ht="17.25" customHeight="1">
      <c r="A40" s="328"/>
      <c r="B40" s="342">
        <v>11</v>
      </c>
      <c r="C40" s="403"/>
      <c r="D40" s="333">
        <v>95</v>
      </c>
      <c r="E40" s="333"/>
      <c r="F40" s="333">
        <v>204.6</v>
      </c>
      <c r="G40" s="333"/>
      <c r="H40" s="333">
        <v>86.8</v>
      </c>
      <c r="I40" s="333"/>
      <c r="J40" s="333">
        <v>161.30000000000001</v>
      </c>
      <c r="K40" s="333"/>
      <c r="L40" s="333">
        <v>138.30000000000001</v>
      </c>
      <c r="M40" s="333"/>
      <c r="N40" s="333">
        <v>105.6</v>
      </c>
      <c r="O40" s="333"/>
      <c r="P40" s="333">
        <v>54.9</v>
      </c>
      <c r="Q40" s="333"/>
      <c r="R40" s="333">
        <v>205.5</v>
      </c>
      <c r="S40" s="333"/>
      <c r="T40" s="333">
        <v>103.8</v>
      </c>
      <c r="U40" s="333"/>
      <c r="V40" s="333">
        <v>61.5</v>
      </c>
      <c r="W40" s="333"/>
      <c r="X40" s="333">
        <v>28.9</v>
      </c>
      <c r="Y40" s="333"/>
      <c r="Z40" s="333">
        <v>16.8</v>
      </c>
      <c r="AA40" s="333"/>
      <c r="AB40" s="333">
        <v>220.9</v>
      </c>
      <c r="AC40" s="333"/>
      <c r="AD40" s="333">
        <v>77.099999999999994</v>
      </c>
      <c r="AE40" s="333"/>
      <c r="AF40" s="333">
        <v>619.20000000000005</v>
      </c>
      <c r="AG40" s="333"/>
      <c r="AH40" s="333">
        <v>59.1</v>
      </c>
      <c r="AI40" s="334" t="s">
        <v>97</v>
      </c>
    </row>
    <row r="41" spans="1:35" ht="17.25" customHeight="1" thickBot="1">
      <c r="A41" s="346"/>
      <c r="B41" s="347">
        <v>12</v>
      </c>
      <c r="C41" s="403"/>
      <c r="D41" s="348">
        <v>95.8</v>
      </c>
      <c r="E41" s="348"/>
      <c r="F41" s="348">
        <v>190.8</v>
      </c>
      <c r="G41" s="348"/>
      <c r="H41" s="348">
        <v>79.5</v>
      </c>
      <c r="I41" s="348"/>
      <c r="J41" s="348">
        <v>131.9</v>
      </c>
      <c r="K41" s="348"/>
      <c r="L41" s="348">
        <v>180.4</v>
      </c>
      <c r="M41" s="348"/>
      <c r="N41" s="348">
        <v>91.7</v>
      </c>
      <c r="O41" s="348"/>
      <c r="P41" s="348">
        <v>78.900000000000006</v>
      </c>
      <c r="Q41" s="348"/>
      <c r="R41" s="348">
        <v>193.2</v>
      </c>
      <c r="S41" s="348"/>
      <c r="T41" s="348" t="s">
        <v>25</v>
      </c>
      <c r="U41" s="348"/>
      <c r="V41" s="348">
        <v>89</v>
      </c>
      <c r="W41" s="348"/>
      <c r="X41" s="348">
        <v>20.3</v>
      </c>
      <c r="Y41" s="348"/>
      <c r="Z41" s="348">
        <v>19.8</v>
      </c>
      <c r="AA41" s="348"/>
      <c r="AB41" s="348">
        <v>288.10000000000002</v>
      </c>
      <c r="AC41" s="348"/>
      <c r="AD41" s="348">
        <v>80</v>
      </c>
      <c r="AE41" s="348"/>
      <c r="AF41" s="348">
        <v>176.9</v>
      </c>
      <c r="AG41" s="348"/>
      <c r="AH41" s="348">
        <v>104</v>
      </c>
      <c r="AI41" s="349" t="s">
        <v>99</v>
      </c>
    </row>
    <row r="42" spans="1:35" s="350" customFormat="1" ht="15" customHeight="1">
      <c r="A42" s="175" t="s">
        <v>254</v>
      </c>
      <c r="C42" s="419"/>
    </row>
    <row r="43" spans="1:35" s="175" customFormat="1" ht="13.5" customHeight="1">
      <c r="A43" s="179" t="s">
        <v>269</v>
      </c>
      <c r="B43" s="353"/>
      <c r="C43" s="354"/>
      <c r="D43" s="354"/>
      <c r="E43" s="354"/>
      <c r="F43" s="354"/>
      <c r="G43" s="354"/>
      <c r="H43" s="354"/>
      <c r="I43" s="354"/>
      <c r="J43" s="354"/>
      <c r="K43" s="179"/>
      <c r="L43" s="179"/>
      <c r="M43" s="179"/>
      <c r="N43" s="179"/>
    </row>
    <row r="44" spans="1:35" s="175" customFormat="1" ht="13.5" customHeight="1">
      <c r="A44" s="179" t="s">
        <v>270</v>
      </c>
      <c r="B44" s="353"/>
      <c r="C44" s="354"/>
      <c r="D44" s="354"/>
      <c r="E44" s="354"/>
      <c r="F44" s="354"/>
      <c r="G44" s="354"/>
      <c r="H44" s="354"/>
      <c r="I44" s="354"/>
      <c r="J44" s="354"/>
      <c r="K44" s="179"/>
      <c r="L44" s="179"/>
      <c r="M44" s="179"/>
      <c r="N44" s="179"/>
    </row>
    <row r="45" spans="1:35" ht="13.5" customHeight="1">
      <c r="A45" s="376"/>
      <c r="B45" s="376"/>
      <c r="C45" s="376"/>
      <c r="D45" s="376"/>
      <c r="E45" s="376"/>
      <c r="F45" s="376"/>
      <c r="G45" s="376"/>
      <c r="H45" s="376"/>
      <c r="I45" s="376"/>
      <c r="J45" s="376"/>
      <c r="AI45" s="377"/>
    </row>
    <row r="46" spans="1:35">
      <c r="B46" s="376"/>
      <c r="AI46" s="377"/>
    </row>
    <row r="47" spans="1:35">
      <c r="B47" s="376"/>
      <c r="AI47" s="377"/>
    </row>
    <row r="48" spans="1:35">
      <c r="B48" s="376"/>
      <c r="AI48" s="377"/>
    </row>
    <row r="49" spans="35:35">
      <c r="AI49" s="378"/>
    </row>
    <row r="50" spans="35:35">
      <c r="AI50" s="377"/>
    </row>
    <row r="51" spans="35:35">
      <c r="AI51" s="377"/>
    </row>
    <row r="52" spans="35:35">
      <c r="AI52" s="377"/>
    </row>
    <row r="53" spans="35:35">
      <c r="AI53" s="377"/>
    </row>
    <row r="54" spans="35:35">
      <c r="AI54" s="377"/>
    </row>
    <row r="55" spans="35:35">
      <c r="AI55" s="377"/>
    </row>
    <row r="56" spans="35:35">
      <c r="AI56" s="377"/>
    </row>
    <row r="57" spans="35:35">
      <c r="AI57" s="377"/>
    </row>
    <row r="58" spans="35:35">
      <c r="AI58" s="377"/>
    </row>
    <row r="59" spans="35:35">
      <c r="AI59" s="377"/>
    </row>
    <row r="60" spans="35:35">
      <c r="AI60" s="377"/>
    </row>
    <row r="61" spans="35:35">
      <c r="AI61" s="377"/>
    </row>
    <row r="62" spans="35:35">
      <c r="AI62" s="377"/>
    </row>
  </sheetData>
  <mergeCells count="23">
    <mergeCell ref="A8:B8"/>
    <mergeCell ref="A9:B9"/>
    <mergeCell ref="A26:B26"/>
    <mergeCell ref="A27:B27"/>
    <mergeCell ref="A28:B28"/>
    <mergeCell ref="Y3:Z3"/>
    <mergeCell ref="AA3:AB3"/>
    <mergeCell ref="AC3:AD3"/>
    <mergeCell ref="AE3:AF3"/>
    <mergeCell ref="AG3:AH3"/>
    <mergeCell ref="A7:B7"/>
    <mergeCell ref="M3:N3"/>
    <mergeCell ref="O3:P3"/>
    <mergeCell ref="Q3:R3"/>
    <mergeCell ref="S3:T3"/>
    <mergeCell ref="U3:V3"/>
    <mergeCell ref="W3:X3"/>
    <mergeCell ref="A3:B3"/>
    <mergeCell ref="C3:D3"/>
    <mergeCell ref="E3:F3"/>
    <mergeCell ref="G3:H3"/>
    <mergeCell ref="I3:J3"/>
    <mergeCell ref="K3:L3"/>
  </mergeCells>
  <phoneticPr fontId="9"/>
  <printOptions horizontalCentered="1"/>
  <pageMargins left="0.39370078740157483" right="0.39370078740157483" top="0.59055118110236227" bottom="0.39370078740157483" header="0.51181102362204722" footer="0.51181102362204722"/>
  <pageSetup paperSize="9" scale="50" orientation="portrait"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0560-C932-47CC-9A3E-4E6255E5F393}">
  <sheetPr>
    <tabColor rgb="FF92D050"/>
    <pageSetUpPr fitToPage="1"/>
  </sheetPr>
  <dimension ref="A1:BR53"/>
  <sheetViews>
    <sheetView showGridLines="0" view="pageBreakPreview" topLeftCell="A7" zoomScale="110" zoomScaleNormal="100" zoomScaleSheetLayoutView="110" workbookViewId="0">
      <selection activeCell="J30" sqref="J30"/>
    </sheetView>
  </sheetViews>
  <sheetFormatPr defaultColWidth="8" defaultRowHeight="12"/>
  <cols>
    <col min="1" max="1" width="7.5" style="310" customWidth="1"/>
    <col min="2" max="2" width="4.375" style="310" customWidth="1"/>
    <col min="3" max="3" width="8.125" style="310" customWidth="1"/>
    <col min="4" max="14" width="7" style="310" customWidth="1"/>
    <col min="15" max="23" width="5.75" style="310" customWidth="1"/>
    <col min="24" max="25" width="6.375" style="310" customWidth="1"/>
    <col min="26" max="26" width="5.75" style="310" customWidth="1"/>
    <col min="27" max="27" width="6.375" style="310" customWidth="1"/>
    <col min="28" max="28" width="5.875" style="310" customWidth="1"/>
    <col min="29" max="29" width="5.75" style="310" customWidth="1"/>
    <col min="30" max="16384" width="8" style="310"/>
  </cols>
  <sheetData>
    <row r="1" spans="1:70" ht="18.75" customHeight="1">
      <c r="A1" s="306"/>
      <c r="B1" s="306"/>
      <c r="C1" s="306"/>
      <c r="D1" s="306"/>
      <c r="E1" s="306"/>
      <c r="F1" s="306"/>
      <c r="G1" s="306"/>
      <c r="H1" s="306"/>
      <c r="I1" s="420"/>
      <c r="J1" s="421"/>
      <c r="K1" s="421"/>
      <c r="L1" s="421"/>
      <c r="M1" s="421"/>
      <c r="N1" s="422" t="s">
        <v>271</v>
      </c>
      <c r="O1" s="423" t="s">
        <v>272</v>
      </c>
      <c r="P1" s="306"/>
      <c r="Q1" s="306"/>
      <c r="R1" s="306"/>
      <c r="S1" s="306"/>
      <c r="T1" s="306"/>
      <c r="U1" s="306"/>
      <c r="V1" s="306"/>
      <c r="W1" s="306"/>
      <c r="X1" s="306"/>
      <c r="Y1" s="306"/>
      <c r="Z1" s="306"/>
      <c r="AA1" s="306"/>
      <c r="AB1" s="306"/>
      <c r="AC1" s="306"/>
      <c r="AD1" s="306"/>
    </row>
    <row r="2" spans="1:70" ht="22.5" customHeight="1" thickBot="1">
      <c r="A2" s="306"/>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c r="AB2" s="306"/>
      <c r="AC2" s="306"/>
      <c r="AD2" s="315" t="s">
        <v>273</v>
      </c>
      <c r="AE2" s="328"/>
    </row>
    <row r="3" spans="1:70" ht="7.5" customHeight="1">
      <c r="A3" s="76" t="s">
        <v>52</v>
      </c>
      <c r="B3" s="77"/>
      <c r="C3" s="424" t="s">
        <v>274</v>
      </c>
      <c r="D3" s="425"/>
      <c r="E3" s="426"/>
      <c r="F3" s="357" t="s">
        <v>275</v>
      </c>
      <c r="G3" s="355"/>
      <c r="H3" s="356"/>
      <c r="I3" s="357" t="s">
        <v>276</v>
      </c>
      <c r="J3" s="355"/>
      <c r="K3" s="355"/>
      <c r="L3" s="427"/>
      <c r="M3" s="427"/>
      <c r="N3" s="427"/>
      <c r="O3" s="427"/>
      <c r="P3" s="427"/>
      <c r="Q3" s="427"/>
      <c r="R3" s="428"/>
      <c r="S3" s="428"/>
      <c r="T3" s="428"/>
      <c r="U3" s="428"/>
      <c r="V3" s="428"/>
      <c r="W3" s="428"/>
      <c r="X3" s="428"/>
      <c r="Y3" s="428"/>
      <c r="Z3" s="428"/>
      <c r="AA3" s="428"/>
      <c r="AB3" s="428"/>
      <c r="AC3" s="429"/>
      <c r="AD3" s="87" t="s">
        <v>54</v>
      </c>
    </row>
    <row r="4" spans="1:70" s="350" customFormat="1" ht="21" customHeight="1">
      <c r="A4" s="88"/>
      <c r="B4" s="89"/>
      <c r="C4" s="430"/>
      <c r="D4" s="431"/>
      <c r="E4" s="432"/>
      <c r="F4" s="363"/>
      <c r="G4" s="358"/>
      <c r="H4" s="359"/>
      <c r="I4" s="363"/>
      <c r="J4" s="358"/>
      <c r="K4" s="358"/>
      <c r="L4" s="433" t="s">
        <v>55</v>
      </c>
      <c r="M4" s="434"/>
      <c r="N4" s="435"/>
      <c r="O4" s="433" t="s">
        <v>56</v>
      </c>
      <c r="P4" s="434"/>
      <c r="Q4" s="435"/>
      <c r="R4" s="433" t="s">
        <v>277</v>
      </c>
      <c r="S4" s="434"/>
      <c r="T4" s="435"/>
      <c r="U4" s="433" t="s">
        <v>278</v>
      </c>
      <c r="V4" s="434"/>
      <c r="W4" s="435"/>
      <c r="X4" s="433" t="s">
        <v>59</v>
      </c>
      <c r="Y4" s="434"/>
      <c r="Z4" s="435"/>
      <c r="AA4" s="433" t="s">
        <v>60</v>
      </c>
      <c r="AB4" s="434"/>
      <c r="AC4" s="435"/>
      <c r="AD4" s="99"/>
    </row>
    <row r="5" spans="1:70" s="328" customFormat="1" ht="15" customHeight="1">
      <c r="A5" s="100"/>
      <c r="B5" s="101"/>
      <c r="C5" s="436" t="s">
        <v>61</v>
      </c>
      <c r="D5" s="436" t="s">
        <v>62</v>
      </c>
      <c r="E5" s="436" t="s">
        <v>63</v>
      </c>
      <c r="F5" s="436" t="s">
        <v>61</v>
      </c>
      <c r="G5" s="436" t="s">
        <v>62</v>
      </c>
      <c r="H5" s="436" t="s">
        <v>63</v>
      </c>
      <c r="I5" s="436" t="s">
        <v>61</v>
      </c>
      <c r="J5" s="436" t="s">
        <v>62</v>
      </c>
      <c r="K5" s="437" t="s">
        <v>63</v>
      </c>
      <c r="L5" s="436" t="s">
        <v>61</v>
      </c>
      <c r="M5" s="436" t="s">
        <v>62</v>
      </c>
      <c r="N5" s="437" t="s">
        <v>63</v>
      </c>
      <c r="O5" s="436" t="s">
        <v>61</v>
      </c>
      <c r="P5" s="436" t="s">
        <v>62</v>
      </c>
      <c r="Q5" s="436" t="s">
        <v>63</v>
      </c>
      <c r="R5" s="436" t="s">
        <v>61</v>
      </c>
      <c r="S5" s="436" t="s">
        <v>62</v>
      </c>
      <c r="T5" s="436" t="s">
        <v>63</v>
      </c>
      <c r="U5" s="436" t="s">
        <v>61</v>
      </c>
      <c r="V5" s="436" t="s">
        <v>62</v>
      </c>
      <c r="W5" s="436" t="s">
        <v>63</v>
      </c>
      <c r="X5" s="438" t="s">
        <v>61</v>
      </c>
      <c r="Y5" s="438" t="s">
        <v>62</v>
      </c>
      <c r="Z5" s="438" t="s">
        <v>63</v>
      </c>
      <c r="AA5" s="438" t="s">
        <v>61</v>
      </c>
      <c r="AB5" s="438" t="s">
        <v>62</v>
      </c>
      <c r="AC5" s="438" t="s">
        <v>63</v>
      </c>
      <c r="AD5" s="108"/>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row>
    <row r="6" spans="1:70" ht="18.75" customHeight="1">
      <c r="A6" s="439" t="s">
        <v>64</v>
      </c>
      <c r="B6" s="440"/>
      <c r="C6" s="441">
        <v>139920</v>
      </c>
      <c r="D6" s="442">
        <v>77004</v>
      </c>
      <c r="E6" s="442">
        <v>62916</v>
      </c>
      <c r="F6" s="442">
        <v>4833</v>
      </c>
      <c r="G6" s="442">
        <v>4025</v>
      </c>
      <c r="H6" s="442">
        <v>808</v>
      </c>
      <c r="I6" s="442">
        <v>43717</v>
      </c>
      <c r="J6" s="442">
        <v>30814</v>
      </c>
      <c r="K6" s="442">
        <v>12903</v>
      </c>
      <c r="L6" s="442">
        <v>11117</v>
      </c>
      <c r="M6" s="442">
        <v>5829</v>
      </c>
      <c r="N6" s="442">
        <v>5288</v>
      </c>
      <c r="O6" s="443">
        <v>2220</v>
      </c>
      <c r="P6" s="442">
        <v>530</v>
      </c>
      <c r="Q6" s="442">
        <v>1690</v>
      </c>
      <c r="R6" s="443">
        <v>1967</v>
      </c>
      <c r="S6" s="442">
        <v>1657</v>
      </c>
      <c r="T6" s="442">
        <v>311</v>
      </c>
      <c r="U6" s="443">
        <v>1981</v>
      </c>
      <c r="V6" s="443">
        <v>1343</v>
      </c>
      <c r="W6" s="443">
        <v>638</v>
      </c>
      <c r="X6" s="443">
        <v>1687</v>
      </c>
      <c r="Y6" s="443">
        <v>1311</v>
      </c>
      <c r="Z6" s="443">
        <v>376</v>
      </c>
      <c r="AA6" s="443">
        <v>1930</v>
      </c>
      <c r="AB6" s="443">
        <v>1486</v>
      </c>
      <c r="AC6" s="443">
        <v>445</v>
      </c>
      <c r="AD6" s="334" t="s">
        <v>65</v>
      </c>
    </row>
    <row r="7" spans="1:70" ht="18.75" customHeight="1">
      <c r="A7" s="330" t="s">
        <v>66</v>
      </c>
      <c r="B7" s="331"/>
      <c r="C7" s="441">
        <v>138842</v>
      </c>
      <c r="D7" s="442">
        <v>76508</v>
      </c>
      <c r="E7" s="442">
        <v>62334</v>
      </c>
      <c r="F7" s="442">
        <v>4530</v>
      </c>
      <c r="G7" s="442">
        <v>3802</v>
      </c>
      <c r="H7" s="442">
        <v>727</v>
      </c>
      <c r="I7" s="442">
        <v>43638</v>
      </c>
      <c r="J7" s="442">
        <v>31047</v>
      </c>
      <c r="K7" s="442">
        <v>12589</v>
      </c>
      <c r="L7" s="442">
        <v>11343</v>
      </c>
      <c r="M7" s="442">
        <v>6097</v>
      </c>
      <c r="N7" s="442">
        <v>5246</v>
      </c>
      <c r="O7" s="442">
        <v>2227</v>
      </c>
      <c r="P7" s="442">
        <v>558</v>
      </c>
      <c r="Q7" s="442">
        <v>1669</v>
      </c>
      <c r="R7" s="442" t="s">
        <v>25</v>
      </c>
      <c r="S7" s="442" t="s">
        <v>25</v>
      </c>
      <c r="T7" s="442" t="s">
        <v>25</v>
      </c>
      <c r="U7" s="442" t="s">
        <v>25</v>
      </c>
      <c r="V7" s="442" t="s">
        <v>25</v>
      </c>
      <c r="W7" s="442" t="s">
        <v>25</v>
      </c>
      <c r="X7" s="442">
        <v>1881</v>
      </c>
      <c r="Y7" s="442">
        <v>1476</v>
      </c>
      <c r="Z7" s="442">
        <v>406</v>
      </c>
      <c r="AA7" s="442" t="s">
        <v>25</v>
      </c>
      <c r="AB7" s="442" t="s">
        <v>25</v>
      </c>
      <c r="AC7" s="442" t="s">
        <v>25</v>
      </c>
      <c r="AD7" s="334" t="s">
        <v>67</v>
      </c>
    </row>
    <row r="8" spans="1:70" ht="18.75" customHeight="1">
      <c r="A8" s="330" t="s">
        <v>68</v>
      </c>
      <c r="B8" s="331"/>
      <c r="C8" s="442">
        <v>151633</v>
      </c>
      <c r="D8" s="442">
        <v>83527</v>
      </c>
      <c r="E8" s="442">
        <v>68105</v>
      </c>
      <c r="F8" s="442">
        <v>5071</v>
      </c>
      <c r="G8" s="442">
        <v>4197</v>
      </c>
      <c r="H8" s="442">
        <v>874</v>
      </c>
      <c r="I8" s="442">
        <v>41927</v>
      </c>
      <c r="J8" s="442">
        <v>28447</v>
      </c>
      <c r="K8" s="442">
        <v>13480</v>
      </c>
      <c r="L8" s="442">
        <v>13074</v>
      </c>
      <c r="M8" s="442">
        <v>6589</v>
      </c>
      <c r="N8" s="442">
        <v>6484</v>
      </c>
      <c r="O8" s="442">
        <v>1835</v>
      </c>
      <c r="P8" s="442">
        <v>313</v>
      </c>
      <c r="Q8" s="442">
        <v>1522</v>
      </c>
      <c r="R8" s="442">
        <v>1028</v>
      </c>
      <c r="S8" s="442">
        <v>736</v>
      </c>
      <c r="T8" s="442">
        <v>292</v>
      </c>
      <c r="U8" s="442">
        <v>1900</v>
      </c>
      <c r="V8" s="442">
        <v>1354</v>
      </c>
      <c r="W8" s="442">
        <v>545</v>
      </c>
      <c r="X8" s="442">
        <v>1788</v>
      </c>
      <c r="Y8" s="442">
        <v>1430</v>
      </c>
      <c r="Z8" s="442">
        <v>358</v>
      </c>
      <c r="AA8" s="442">
        <v>1160</v>
      </c>
      <c r="AB8" s="442">
        <v>906</v>
      </c>
      <c r="AC8" s="442">
        <v>255</v>
      </c>
      <c r="AD8" s="334" t="s">
        <v>250</v>
      </c>
    </row>
    <row r="9" spans="1:70" ht="18.75" customHeight="1">
      <c r="A9" s="330" t="s">
        <v>128</v>
      </c>
      <c r="B9" s="331"/>
      <c r="C9" s="442">
        <v>150698</v>
      </c>
      <c r="D9" s="442">
        <v>80631</v>
      </c>
      <c r="E9" s="442">
        <v>70069</v>
      </c>
      <c r="F9" s="442">
        <v>5109</v>
      </c>
      <c r="G9" s="442">
        <v>4602</v>
      </c>
      <c r="H9" s="442">
        <v>507</v>
      </c>
      <c r="I9" s="442">
        <v>42177</v>
      </c>
      <c r="J9" s="442">
        <v>27721</v>
      </c>
      <c r="K9" s="442">
        <v>14455</v>
      </c>
      <c r="L9" s="442">
        <v>13457</v>
      </c>
      <c r="M9" s="442">
        <v>5950</v>
      </c>
      <c r="N9" s="442">
        <v>7506</v>
      </c>
      <c r="O9" s="443">
        <v>2166</v>
      </c>
      <c r="P9" s="443">
        <v>517</v>
      </c>
      <c r="Q9" s="443">
        <v>1651</v>
      </c>
      <c r="R9" s="442" t="s">
        <v>25</v>
      </c>
      <c r="S9" s="442" t="s">
        <v>25</v>
      </c>
      <c r="T9" s="442" t="s">
        <v>25</v>
      </c>
      <c r="U9" s="443">
        <v>1934</v>
      </c>
      <c r="V9" s="443">
        <v>1364</v>
      </c>
      <c r="W9" s="443">
        <v>570</v>
      </c>
      <c r="X9" s="443" t="s">
        <v>25</v>
      </c>
      <c r="Y9" s="443" t="s">
        <v>25</v>
      </c>
      <c r="Z9" s="443" t="s">
        <v>25</v>
      </c>
      <c r="AA9" s="442" t="s">
        <v>25</v>
      </c>
      <c r="AB9" s="442" t="s">
        <v>25</v>
      </c>
      <c r="AC9" s="442" t="s">
        <v>25</v>
      </c>
      <c r="AD9" s="334" t="s">
        <v>71</v>
      </c>
    </row>
    <row r="10" spans="1:70" s="340" customFormat="1" ht="19.149999999999999" customHeight="1">
      <c r="A10" s="335" t="s">
        <v>129</v>
      </c>
      <c r="B10" s="336"/>
      <c r="C10" s="444">
        <v>149872</v>
      </c>
      <c r="D10" s="444">
        <v>80593</v>
      </c>
      <c r="E10" s="444">
        <v>69279</v>
      </c>
      <c r="F10" s="444">
        <v>5050</v>
      </c>
      <c r="G10" s="444">
        <v>4593</v>
      </c>
      <c r="H10" s="444">
        <v>457</v>
      </c>
      <c r="I10" s="444">
        <v>41632</v>
      </c>
      <c r="J10" s="444">
        <v>27240</v>
      </c>
      <c r="K10" s="444">
        <v>14392</v>
      </c>
      <c r="L10" s="444">
        <v>13740</v>
      </c>
      <c r="M10" s="444">
        <v>5992</v>
      </c>
      <c r="N10" s="444">
        <v>7749</v>
      </c>
      <c r="O10" s="445" t="s">
        <v>25</v>
      </c>
      <c r="P10" s="445" t="s">
        <v>25</v>
      </c>
      <c r="Q10" s="445" t="s">
        <v>25</v>
      </c>
      <c r="R10" s="444" t="s">
        <v>25</v>
      </c>
      <c r="S10" s="444" t="s">
        <v>25</v>
      </c>
      <c r="T10" s="444" t="s">
        <v>25</v>
      </c>
      <c r="U10" s="445">
        <v>1881</v>
      </c>
      <c r="V10" s="445">
        <v>1383</v>
      </c>
      <c r="W10" s="445">
        <v>499</v>
      </c>
      <c r="X10" s="445" t="s">
        <v>25</v>
      </c>
      <c r="Y10" s="445" t="s">
        <v>25</v>
      </c>
      <c r="Z10" s="445" t="s">
        <v>25</v>
      </c>
      <c r="AA10" s="444" t="s">
        <v>25</v>
      </c>
      <c r="AB10" s="444" t="s">
        <v>25</v>
      </c>
      <c r="AC10" s="444" t="s">
        <v>25</v>
      </c>
      <c r="AD10" s="339" t="s">
        <v>279</v>
      </c>
    </row>
    <row r="11" spans="1:70" ht="7.5" customHeight="1">
      <c r="A11" s="138"/>
      <c r="B11" s="341"/>
      <c r="C11" s="442"/>
      <c r="D11" s="442"/>
      <c r="E11" s="442"/>
      <c r="F11" s="442"/>
      <c r="G11" s="442"/>
      <c r="H11" s="442"/>
      <c r="I11" s="442"/>
      <c r="J11" s="442"/>
      <c r="K11" s="442"/>
      <c r="L11" s="442"/>
      <c r="M11" s="442"/>
      <c r="N11" s="442"/>
      <c r="O11" s="443"/>
      <c r="P11" s="443"/>
      <c r="Q11" s="443"/>
      <c r="R11" s="442"/>
      <c r="S11" s="442"/>
      <c r="T11" s="442"/>
      <c r="U11" s="443"/>
      <c r="V11" s="443"/>
      <c r="W11" s="443"/>
      <c r="X11" s="443"/>
      <c r="Y11" s="443"/>
      <c r="Z11" s="443"/>
      <c r="AA11" s="442"/>
      <c r="AB11" s="442"/>
      <c r="AC11" s="442"/>
      <c r="AD11" s="334"/>
    </row>
    <row r="12" spans="1:70" ht="18.75" customHeight="1">
      <c r="A12" s="138" t="s">
        <v>280</v>
      </c>
      <c r="B12" s="342" t="s">
        <v>238</v>
      </c>
      <c r="C12" s="443">
        <v>148149</v>
      </c>
      <c r="D12" s="443">
        <v>78518</v>
      </c>
      <c r="E12" s="443">
        <v>69631</v>
      </c>
      <c r="F12" s="443">
        <v>5080</v>
      </c>
      <c r="G12" s="443">
        <v>4647</v>
      </c>
      <c r="H12" s="443">
        <v>433</v>
      </c>
      <c r="I12" s="443">
        <v>40143</v>
      </c>
      <c r="J12" s="443">
        <v>25412</v>
      </c>
      <c r="K12" s="443">
        <v>14731</v>
      </c>
      <c r="L12" s="443">
        <v>13949</v>
      </c>
      <c r="M12" s="443">
        <v>5881</v>
      </c>
      <c r="N12" s="443">
        <v>8068</v>
      </c>
      <c r="O12" s="443" t="s">
        <v>25</v>
      </c>
      <c r="P12" s="443" t="s">
        <v>25</v>
      </c>
      <c r="Q12" s="443" t="s">
        <v>25</v>
      </c>
      <c r="R12" s="443" t="s">
        <v>281</v>
      </c>
      <c r="S12" s="443" t="s">
        <v>281</v>
      </c>
      <c r="T12" s="443" t="s">
        <v>282</v>
      </c>
      <c r="U12" s="443">
        <v>1917</v>
      </c>
      <c r="V12" s="443">
        <v>1399</v>
      </c>
      <c r="W12" s="443">
        <v>518</v>
      </c>
      <c r="X12" s="446" t="s">
        <v>25</v>
      </c>
      <c r="Y12" s="446" t="s">
        <v>25</v>
      </c>
      <c r="Z12" s="446" t="s">
        <v>25</v>
      </c>
      <c r="AA12" s="443" t="s">
        <v>25</v>
      </c>
      <c r="AB12" s="443" t="s">
        <v>25</v>
      </c>
      <c r="AC12" s="443" t="s">
        <v>25</v>
      </c>
      <c r="AD12" s="370" t="s">
        <v>251</v>
      </c>
    </row>
    <row r="13" spans="1:70" ht="18.75" customHeight="1">
      <c r="A13" s="328"/>
      <c r="B13" s="344" t="s">
        <v>240</v>
      </c>
      <c r="C13" s="443">
        <v>144627</v>
      </c>
      <c r="D13" s="443">
        <v>76460</v>
      </c>
      <c r="E13" s="443">
        <v>68167</v>
      </c>
      <c r="F13" s="443">
        <v>5055</v>
      </c>
      <c r="G13" s="443">
        <v>4625</v>
      </c>
      <c r="H13" s="443">
        <v>430</v>
      </c>
      <c r="I13" s="443">
        <v>38133</v>
      </c>
      <c r="J13" s="443">
        <v>23946</v>
      </c>
      <c r="K13" s="443">
        <v>14187</v>
      </c>
      <c r="L13" s="443">
        <v>13172</v>
      </c>
      <c r="M13" s="443">
        <v>5340</v>
      </c>
      <c r="N13" s="443">
        <v>7832</v>
      </c>
      <c r="O13" s="443" t="s">
        <v>25</v>
      </c>
      <c r="P13" s="443" t="s">
        <v>25</v>
      </c>
      <c r="Q13" s="443" t="s">
        <v>25</v>
      </c>
      <c r="R13" s="443" t="s">
        <v>281</v>
      </c>
      <c r="S13" s="443" t="s">
        <v>281</v>
      </c>
      <c r="T13" s="443" t="s">
        <v>281</v>
      </c>
      <c r="U13" s="443">
        <v>1928</v>
      </c>
      <c r="V13" s="443">
        <v>1394</v>
      </c>
      <c r="W13" s="443">
        <v>534</v>
      </c>
      <c r="X13" s="446" t="s">
        <v>25</v>
      </c>
      <c r="Y13" s="446" t="s">
        <v>25</v>
      </c>
      <c r="Z13" s="446" t="s">
        <v>25</v>
      </c>
      <c r="AA13" s="443" t="s">
        <v>25</v>
      </c>
      <c r="AB13" s="443" t="s">
        <v>25</v>
      </c>
      <c r="AC13" s="443" t="s">
        <v>25</v>
      </c>
      <c r="AD13" s="334" t="s">
        <v>252</v>
      </c>
    </row>
    <row r="14" spans="1:70" ht="18.75" customHeight="1">
      <c r="A14" s="328"/>
      <c r="B14" s="344" t="s">
        <v>80</v>
      </c>
      <c r="C14" s="443">
        <v>145087</v>
      </c>
      <c r="D14" s="443">
        <v>77358</v>
      </c>
      <c r="E14" s="443">
        <v>67729</v>
      </c>
      <c r="F14" s="443">
        <v>5035</v>
      </c>
      <c r="G14" s="443">
        <v>4649</v>
      </c>
      <c r="H14" s="443">
        <v>386</v>
      </c>
      <c r="I14" s="443">
        <v>39685</v>
      </c>
      <c r="J14" s="443">
        <v>25456</v>
      </c>
      <c r="K14" s="443">
        <v>14229</v>
      </c>
      <c r="L14" s="443">
        <v>13248</v>
      </c>
      <c r="M14" s="443">
        <v>5669</v>
      </c>
      <c r="N14" s="443">
        <v>7579</v>
      </c>
      <c r="O14" s="443" t="s">
        <v>25</v>
      </c>
      <c r="P14" s="443" t="s">
        <v>25</v>
      </c>
      <c r="Q14" s="443" t="s">
        <v>25</v>
      </c>
      <c r="R14" s="446" t="s">
        <v>281</v>
      </c>
      <c r="S14" s="446" t="s">
        <v>281</v>
      </c>
      <c r="T14" s="446" t="s">
        <v>281</v>
      </c>
      <c r="U14" s="443">
        <v>1908</v>
      </c>
      <c r="V14" s="443">
        <v>1389</v>
      </c>
      <c r="W14" s="443">
        <v>519</v>
      </c>
      <c r="X14" s="446" t="s">
        <v>25</v>
      </c>
      <c r="Y14" s="446" t="s">
        <v>25</v>
      </c>
      <c r="Z14" s="446" t="s">
        <v>25</v>
      </c>
      <c r="AA14" s="443" t="s">
        <v>25</v>
      </c>
      <c r="AB14" s="443" t="s">
        <v>25</v>
      </c>
      <c r="AC14" s="443" t="s">
        <v>25</v>
      </c>
      <c r="AD14" s="334" t="s">
        <v>81</v>
      </c>
    </row>
    <row r="15" spans="1:70" ht="18.75" customHeight="1">
      <c r="A15" s="328"/>
      <c r="B15" s="344" t="s">
        <v>82</v>
      </c>
      <c r="C15" s="443">
        <v>149862</v>
      </c>
      <c r="D15" s="443">
        <v>81053</v>
      </c>
      <c r="E15" s="443">
        <v>68809</v>
      </c>
      <c r="F15" s="443">
        <v>4995</v>
      </c>
      <c r="G15" s="443">
        <v>4555</v>
      </c>
      <c r="H15" s="443">
        <v>440</v>
      </c>
      <c r="I15" s="443">
        <v>41875</v>
      </c>
      <c r="J15" s="443">
        <v>27778</v>
      </c>
      <c r="K15" s="443">
        <v>14097</v>
      </c>
      <c r="L15" s="443">
        <v>13129</v>
      </c>
      <c r="M15" s="443">
        <v>5663</v>
      </c>
      <c r="N15" s="443">
        <v>7466</v>
      </c>
      <c r="O15" s="443" t="s">
        <v>25</v>
      </c>
      <c r="P15" s="443" t="s">
        <v>25</v>
      </c>
      <c r="Q15" s="443" t="s">
        <v>25</v>
      </c>
      <c r="R15" s="446" t="s">
        <v>281</v>
      </c>
      <c r="S15" s="446" t="s">
        <v>281</v>
      </c>
      <c r="T15" s="446" t="s">
        <v>281</v>
      </c>
      <c r="U15" s="446">
        <v>1935</v>
      </c>
      <c r="V15" s="446">
        <v>1413</v>
      </c>
      <c r="W15" s="446">
        <v>522</v>
      </c>
      <c r="X15" s="446" t="s">
        <v>25</v>
      </c>
      <c r="Y15" s="446" t="s">
        <v>25</v>
      </c>
      <c r="Z15" s="446" t="s">
        <v>25</v>
      </c>
      <c r="AA15" s="443" t="s">
        <v>25</v>
      </c>
      <c r="AB15" s="443" t="s">
        <v>25</v>
      </c>
      <c r="AC15" s="443" t="s">
        <v>25</v>
      </c>
      <c r="AD15" s="334" t="s">
        <v>83</v>
      </c>
    </row>
    <row r="16" spans="1:70" ht="18.75" customHeight="1">
      <c r="A16" s="345"/>
      <c r="B16" s="344" t="s">
        <v>84</v>
      </c>
      <c r="C16" s="443">
        <v>150595</v>
      </c>
      <c r="D16" s="443">
        <v>81470</v>
      </c>
      <c r="E16" s="443">
        <v>69125</v>
      </c>
      <c r="F16" s="443">
        <v>4981</v>
      </c>
      <c r="G16" s="443">
        <v>4538</v>
      </c>
      <c r="H16" s="443">
        <v>443</v>
      </c>
      <c r="I16" s="443">
        <v>42488</v>
      </c>
      <c r="J16" s="443">
        <v>27994</v>
      </c>
      <c r="K16" s="443">
        <v>14494</v>
      </c>
      <c r="L16" s="443">
        <v>13817</v>
      </c>
      <c r="M16" s="443">
        <v>6097</v>
      </c>
      <c r="N16" s="443">
        <v>7720</v>
      </c>
      <c r="O16" s="443" t="s">
        <v>25</v>
      </c>
      <c r="P16" s="443" t="s">
        <v>25</v>
      </c>
      <c r="Q16" s="443" t="s">
        <v>25</v>
      </c>
      <c r="R16" s="446" t="s">
        <v>281</v>
      </c>
      <c r="S16" s="446" t="s">
        <v>281</v>
      </c>
      <c r="T16" s="446" t="s">
        <v>281</v>
      </c>
      <c r="U16" s="446">
        <v>1934</v>
      </c>
      <c r="V16" s="446">
        <v>1402</v>
      </c>
      <c r="W16" s="446">
        <v>532</v>
      </c>
      <c r="X16" s="446" t="s">
        <v>25</v>
      </c>
      <c r="Y16" s="446" t="s">
        <v>25</v>
      </c>
      <c r="Z16" s="446" t="s">
        <v>25</v>
      </c>
      <c r="AA16" s="443" t="s">
        <v>25</v>
      </c>
      <c r="AB16" s="443" t="s">
        <v>25</v>
      </c>
      <c r="AC16" s="443" t="s">
        <v>25</v>
      </c>
      <c r="AD16" s="334" t="s">
        <v>85</v>
      </c>
    </row>
    <row r="17" spans="1:30" ht="18.75" customHeight="1">
      <c r="A17" s="328"/>
      <c r="B17" s="344" t="s">
        <v>86</v>
      </c>
      <c r="C17" s="443">
        <v>151853</v>
      </c>
      <c r="D17" s="443">
        <v>81766</v>
      </c>
      <c r="E17" s="443">
        <v>70087</v>
      </c>
      <c r="F17" s="443">
        <v>5020</v>
      </c>
      <c r="G17" s="443">
        <v>4577</v>
      </c>
      <c r="H17" s="443">
        <v>443</v>
      </c>
      <c r="I17" s="443">
        <v>42609</v>
      </c>
      <c r="J17" s="443">
        <v>28009</v>
      </c>
      <c r="K17" s="443">
        <v>14600</v>
      </c>
      <c r="L17" s="443">
        <v>13948</v>
      </c>
      <c r="M17" s="443">
        <v>6176</v>
      </c>
      <c r="N17" s="443">
        <v>7772</v>
      </c>
      <c r="O17" s="443" t="s">
        <v>25</v>
      </c>
      <c r="P17" s="443" t="s">
        <v>25</v>
      </c>
      <c r="Q17" s="443" t="s">
        <v>25</v>
      </c>
      <c r="R17" s="446" t="s">
        <v>281</v>
      </c>
      <c r="S17" s="446" t="s">
        <v>281</v>
      </c>
      <c r="T17" s="446" t="s">
        <v>281</v>
      </c>
      <c r="U17" s="446">
        <v>1934</v>
      </c>
      <c r="V17" s="446">
        <v>1403</v>
      </c>
      <c r="W17" s="446">
        <v>531</v>
      </c>
      <c r="X17" s="446" t="s">
        <v>25</v>
      </c>
      <c r="Y17" s="446" t="s">
        <v>25</v>
      </c>
      <c r="Z17" s="446" t="s">
        <v>25</v>
      </c>
      <c r="AA17" s="443" t="s">
        <v>25</v>
      </c>
      <c r="AB17" s="443" t="s">
        <v>25</v>
      </c>
      <c r="AC17" s="443" t="s">
        <v>25</v>
      </c>
      <c r="AD17" s="334" t="s">
        <v>87</v>
      </c>
    </row>
    <row r="18" spans="1:30" ht="18.75" customHeight="1">
      <c r="A18" s="328"/>
      <c r="B18" s="344" t="s">
        <v>88</v>
      </c>
      <c r="C18" s="443">
        <v>151162</v>
      </c>
      <c r="D18" s="443">
        <v>81032</v>
      </c>
      <c r="E18" s="443">
        <v>70130</v>
      </c>
      <c r="F18" s="443">
        <v>5029</v>
      </c>
      <c r="G18" s="443">
        <v>4551</v>
      </c>
      <c r="H18" s="443">
        <v>478</v>
      </c>
      <c r="I18" s="443">
        <v>42608</v>
      </c>
      <c r="J18" s="443">
        <v>27867</v>
      </c>
      <c r="K18" s="443">
        <v>14741</v>
      </c>
      <c r="L18" s="443">
        <v>13935</v>
      </c>
      <c r="M18" s="443">
        <v>5981</v>
      </c>
      <c r="N18" s="443">
        <v>7954</v>
      </c>
      <c r="O18" s="443" t="s">
        <v>25</v>
      </c>
      <c r="P18" s="443" t="s">
        <v>25</v>
      </c>
      <c r="Q18" s="443" t="s">
        <v>25</v>
      </c>
      <c r="R18" s="446" t="s">
        <v>281</v>
      </c>
      <c r="S18" s="446" t="s">
        <v>281</v>
      </c>
      <c r="T18" s="446" t="s">
        <v>281</v>
      </c>
      <c r="U18" s="443">
        <v>1934</v>
      </c>
      <c r="V18" s="443">
        <v>1401</v>
      </c>
      <c r="W18" s="443">
        <v>533</v>
      </c>
      <c r="X18" s="446" t="s">
        <v>25</v>
      </c>
      <c r="Y18" s="446" t="s">
        <v>25</v>
      </c>
      <c r="Z18" s="446" t="s">
        <v>25</v>
      </c>
      <c r="AA18" s="443" t="s">
        <v>25</v>
      </c>
      <c r="AB18" s="443" t="s">
        <v>25</v>
      </c>
      <c r="AC18" s="443" t="s">
        <v>25</v>
      </c>
      <c r="AD18" s="334" t="s">
        <v>89</v>
      </c>
    </row>
    <row r="19" spans="1:30" ht="18.75" customHeight="1">
      <c r="A19" s="328"/>
      <c r="B19" s="344" t="s">
        <v>90</v>
      </c>
      <c r="C19" s="443">
        <v>150660</v>
      </c>
      <c r="D19" s="443">
        <v>81021</v>
      </c>
      <c r="E19" s="443">
        <v>69639</v>
      </c>
      <c r="F19" s="443">
        <v>5035</v>
      </c>
      <c r="G19" s="443">
        <v>4555</v>
      </c>
      <c r="H19" s="443">
        <v>480</v>
      </c>
      <c r="I19" s="443">
        <v>42576</v>
      </c>
      <c r="J19" s="443">
        <v>27985</v>
      </c>
      <c r="K19" s="443">
        <v>14591</v>
      </c>
      <c r="L19" s="443">
        <v>14001</v>
      </c>
      <c r="M19" s="443">
        <v>6128</v>
      </c>
      <c r="N19" s="443">
        <v>7873</v>
      </c>
      <c r="O19" s="443" t="s">
        <v>25</v>
      </c>
      <c r="P19" s="443" t="s">
        <v>25</v>
      </c>
      <c r="Q19" s="443" t="s">
        <v>25</v>
      </c>
      <c r="R19" s="446" t="s">
        <v>281</v>
      </c>
      <c r="S19" s="446" t="s">
        <v>281</v>
      </c>
      <c r="T19" s="446" t="s">
        <v>281</v>
      </c>
      <c r="U19" s="443">
        <v>1927</v>
      </c>
      <c r="V19" s="443">
        <v>1394</v>
      </c>
      <c r="W19" s="443">
        <v>533</v>
      </c>
      <c r="X19" s="446" t="s">
        <v>25</v>
      </c>
      <c r="Y19" s="446" t="s">
        <v>25</v>
      </c>
      <c r="Z19" s="446" t="s">
        <v>25</v>
      </c>
      <c r="AA19" s="443" t="s">
        <v>25</v>
      </c>
      <c r="AB19" s="443" t="s">
        <v>25</v>
      </c>
      <c r="AC19" s="443" t="s">
        <v>25</v>
      </c>
      <c r="AD19" s="334" t="s">
        <v>91</v>
      </c>
    </row>
    <row r="20" spans="1:30" ht="18.75" customHeight="1">
      <c r="A20" s="328"/>
      <c r="B20" s="344" t="s">
        <v>92</v>
      </c>
      <c r="C20" s="443">
        <v>151653</v>
      </c>
      <c r="D20" s="443">
        <v>81166</v>
      </c>
      <c r="E20" s="443">
        <v>70487</v>
      </c>
      <c r="F20" s="443">
        <v>5093</v>
      </c>
      <c r="G20" s="443">
        <v>4617</v>
      </c>
      <c r="H20" s="443">
        <v>476</v>
      </c>
      <c r="I20" s="443">
        <v>42440</v>
      </c>
      <c r="J20" s="443">
        <v>27961</v>
      </c>
      <c r="K20" s="443">
        <v>14479</v>
      </c>
      <c r="L20" s="443">
        <v>13901</v>
      </c>
      <c r="M20" s="443">
        <v>6178</v>
      </c>
      <c r="N20" s="443">
        <v>7723</v>
      </c>
      <c r="O20" s="443" t="s">
        <v>25</v>
      </c>
      <c r="P20" s="443" t="s">
        <v>25</v>
      </c>
      <c r="Q20" s="443" t="s">
        <v>25</v>
      </c>
      <c r="R20" s="446" t="s">
        <v>281</v>
      </c>
      <c r="S20" s="446" t="s">
        <v>281</v>
      </c>
      <c r="T20" s="446" t="s">
        <v>281</v>
      </c>
      <c r="U20" s="443">
        <v>1927</v>
      </c>
      <c r="V20" s="443">
        <v>1394</v>
      </c>
      <c r="W20" s="443">
        <v>533</v>
      </c>
      <c r="X20" s="446" t="s">
        <v>25</v>
      </c>
      <c r="Y20" s="446" t="s">
        <v>25</v>
      </c>
      <c r="Z20" s="446" t="s">
        <v>25</v>
      </c>
      <c r="AA20" s="443" t="s">
        <v>25</v>
      </c>
      <c r="AB20" s="443" t="s">
        <v>25</v>
      </c>
      <c r="AC20" s="443" t="s">
        <v>25</v>
      </c>
      <c r="AD20" s="334" t="s">
        <v>93</v>
      </c>
    </row>
    <row r="21" spans="1:30" ht="18.75" customHeight="1">
      <c r="A21" s="328"/>
      <c r="B21" s="342">
        <v>10</v>
      </c>
      <c r="C21" s="443">
        <v>151293</v>
      </c>
      <c r="D21" s="443">
        <v>82710</v>
      </c>
      <c r="E21" s="443">
        <v>68583</v>
      </c>
      <c r="F21" s="443">
        <v>5092</v>
      </c>
      <c r="G21" s="443">
        <v>4603</v>
      </c>
      <c r="H21" s="443">
        <v>489</v>
      </c>
      <c r="I21" s="443">
        <v>42805</v>
      </c>
      <c r="J21" s="443">
        <v>28540</v>
      </c>
      <c r="K21" s="443">
        <v>14265</v>
      </c>
      <c r="L21" s="443">
        <v>13881</v>
      </c>
      <c r="M21" s="443">
        <v>6318</v>
      </c>
      <c r="N21" s="443">
        <v>7563</v>
      </c>
      <c r="O21" s="443" t="s">
        <v>25</v>
      </c>
      <c r="P21" s="443" t="s">
        <v>25</v>
      </c>
      <c r="Q21" s="443" t="s">
        <v>25</v>
      </c>
      <c r="R21" s="446" t="s">
        <v>25</v>
      </c>
      <c r="S21" s="446" t="s">
        <v>25</v>
      </c>
      <c r="T21" s="446" t="s">
        <v>25</v>
      </c>
      <c r="U21" s="443">
        <v>1915</v>
      </c>
      <c r="V21" s="443">
        <v>1440</v>
      </c>
      <c r="W21" s="443">
        <v>475</v>
      </c>
      <c r="X21" s="446" t="s">
        <v>25</v>
      </c>
      <c r="Y21" s="446" t="s">
        <v>25</v>
      </c>
      <c r="Z21" s="446" t="s">
        <v>25</v>
      </c>
      <c r="AA21" s="443" t="s">
        <v>25</v>
      </c>
      <c r="AB21" s="443" t="s">
        <v>25</v>
      </c>
      <c r="AC21" s="443" t="s">
        <v>25</v>
      </c>
      <c r="AD21" s="334" t="s">
        <v>253</v>
      </c>
    </row>
    <row r="22" spans="1:30" ht="18.75" customHeight="1">
      <c r="A22" s="328"/>
      <c r="B22" s="342">
        <v>11</v>
      </c>
      <c r="C22" s="443">
        <v>152297</v>
      </c>
      <c r="D22" s="443">
        <v>83570</v>
      </c>
      <c r="E22" s="443">
        <v>68727</v>
      </c>
      <c r="F22" s="443">
        <v>5120</v>
      </c>
      <c r="G22" s="443">
        <v>4629</v>
      </c>
      <c r="H22" s="443">
        <v>491</v>
      </c>
      <c r="I22" s="443">
        <v>42432</v>
      </c>
      <c r="J22" s="443">
        <v>28314</v>
      </c>
      <c r="K22" s="443">
        <v>14118</v>
      </c>
      <c r="L22" s="443">
        <v>13933</v>
      </c>
      <c r="M22" s="443">
        <v>6176</v>
      </c>
      <c r="N22" s="443">
        <v>7757</v>
      </c>
      <c r="O22" s="443" t="s">
        <v>25</v>
      </c>
      <c r="P22" s="443" t="s">
        <v>25</v>
      </c>
      <c r="Q22" s="443" t="s">
        <v>25</v>
      </c>
      <c r="R22" s="446" t="s">
        <v>281</v>
      </c>
      <c r="S22" s="446" t="s">
        <v>281</v>
      </c>
      <c r="T22" s="446" t="s">
        <v>281</v>
      </c>
      <c r="U22" s="443">
        <v>1923</v>
      </c>
      <c r="V22" s="443">
        <v>1448</v>
      </c>
      <c r="W22" s="443">
        <v>475</v>
      </c>
      <c r="X22" s="446" t="s">
        <v>25</v>
      </c>
      <c r="Y22" s="446" t="s">
        <v>25</v>
      </c>
      <c r="Z22" s="446" t="s">
        <v>25</v>
      </c>
      <c r="AA22" s="446" t="s">
        <v>25</v>
      </c>
      <c r="AB22" s="446" t="s">
        <v>25</v>
      </c>
      <c r="AC22" s="446" t="s">
        <v>25</v>
      </c>
      <c r="AD22" s="334" t="s">
        <v>97</v>
      </c>
    </row>
    <row r="23" spans="1:30" ht="18.75" customHeight="1" thickBot="1">
      <c r="A23" s="346"/>
      <c r="B23" s="347">
        <v>12</v>
      </c>
      <c r="C23" s="443">
        <v>151224</v>
      </c>
      <c r="D23" s="443">
        <v>80981</v>
      </c>
      <c r="E23" s="443">
        <v>70243</v>
      </c>
      <c r="F23" s="443">
        <v>5072</v>
      </c>
      <c r="G23" s="443">
        <v>4573</v>
      </c>
      <c r="H23" s="443">
        <v>499</v>
      </c>
      <c r="I23" s="443">
        <v>41796</v>
      </c>
      <c r="J23" s="443">
        <v>27614</v>
      </c>
      <c r="K23" s="443">
        <v>14182</v>
      </c>
      <c r="L23" s="443">
        <v>13967</v>
      </c>
      <c r="M23" s="443">
        <v>6289</v>
      </c>
      <c r="N23" s="443">
        <v>7678</v>
      </c>
      <c r="O23" s="443" t="s">
        <v>25</v>
      </c>
      <c r="P23" s="443" t="s">
        <v>25</v>
      </c>
      <c r="Q23" s="443" t="s">
        <v>25</v>
      </c>
      <c r="R23" s="446" t="s">
        <v>281</v>
      </c>
      <c r="S23" s="446" t="s">
        <v>281</v>
      </c>
      <c r="T23" s="446" t="s">
        <v>281</v>
      </c>
      <c r="U23" s="443" t="s">
        <v>25</v>
      </c>
      <c r="V23" s="443" t="s">
        <v>25</v>
      </c>
      <c r="W23" s="443" t="s">
        <v>25</v>
      </c>
      <c r="X23" s="443" t="s">
        <v>25</v>
      </c>
      <c r="Y23" s="443" t="s">
        <v>25</v>
      </c>
      <c r="Z23" s="443" t="s">
        <v>25</v>
      </c>
      <c r="AA23" s="446" t="s">
        <v>25</v>
      </c>
      <c r="AB23" s="446" t="s">
        <v>25</v>
      </c>
      <c r="AC23" s="447" t="s">
        <v>25</v>
      </c>
      <c r="AD23" s="349" t="s">
        <v>99</v>
      </c>
    </row>
    <row r="24" spans="1:30" ht="7.5" customHeight="1" thickTop="1">
      <c r="A24" s="148" t="s">
        <v>52</v>
      </c>
      <c r="B24" s="149"/>
      <c r="C24" s="448"/>
      <c r="D24" s="448"/>
      <c r="E24" s="448"/>
      <c r="F24" s="448"/>
      <c r="G24" s="448"/>
      <c r="H24" s="448"/>
      <c r="I24" s="448"/>
      <c r="J24" s="448"/>
      <c r="K24" s="448"/>
      <c r="L24" s="448"/>
      <c r="M24" s="448"/>
      <c r="N24" s="449"/>
      <c r="O24" s="448"/>
      <c r="P24" s="448"/>
      <c r="Q24" s="450"/>
      <c r="R24" s="451" t="s">
        <v>283</v>
      </c>
      <c r="S24" s="452"/>
      <c r="T24" s="453"/>
      <c r="U24" s="454" t="s">
        <v>284</v>
      </c>
      <c r="V24" s="455"/>
      <c r="W24" s="456"/>
      <c r="X24" s="454" t="s">
        <v>285</v>
      </c>
      <c r="Y24" s="455"/>
      <c r="Z24" s="456"/>
      <c r="AA24" s="454" t="s">
        <v>103</v>
      </c>
      <c r="AB24" s="455"/>
      <c r="AC24" s="456"/>
      <c r="AD24" s="158" t="s">
        <v>54</v>
      </c>
    </row>
    <row r="25" spans="1:30" s="350" customFormat="1" ht="12" customHeight="1">
      <c r="A25" s="88"/>
      <c r="B25" s="89"/>
      <c r="C25" s="457" t="s">
        <v>104</v>
      </c>
      <c r="D25" s="458"/>
      <c r="E25" s="459"/>
      <c r="F25" s="457" t="s">
        <v>105</v>
      </c>
      <c r="G25" s="458"/>
      <c r="H25" s="459"/>
      <c r="I25" s="457" t="s">
        <v>106</v>
      </c>
      <c r="J25" s="458"/>
      <c r="K25" s="459"/>
      <c r="L25" s="457" t="s">
        <v>286</v>
      </c>
      <c r="M25" s="458"/>
      <c r="N25" s="459"/>
      <c r="O25" s="457" t="s">
        <v>287</v>
      </c>
      <c r="P25" s="458"/>
      <c r="Q25" s="459"/>
      <c r="R25" s="460"/>
      <c r="S25" s="461"/>
      <c r="T25" s="462"/>
      <c r="U25" s="463"/>
      <c r="V25" s="464"/>
      <c r="W25" s="465"/>
      <c r="X25" s="463"/>
      <c r="Y25" s="464"/>
      <c r="Z25" s="465"/>
      <c r="AA25" s="463"/>
      <c r="AB25" s="464"/>
      <c r="AC25" s="465"/>
      <c r="AD25" s="99"/>
    </row>
    <row r="26" spans="1:30" s="175" customFormat="1" ht="15" customHeight="1">
      <c r="A26" s="100"/>
      <c r="B26" s="101"/>
      <c r="C26" s="466" t="s">
        <v>61</v>
      </c>
      <c r="D26" s="436" t="s">
        <v>62</v>
      </c>
      <c r="E26" s="436" t="s">
        <v>63</v>
      </c>
      <c r="F26" s="438" t="s">
        <v>61</v>
      </c>
      <c r="G26" s="438" t="s">
        <v>62</v>
      </c>
      <c r="H26" s="438" t="s">
        <v>63</v>
      </c>
      <c r="I26" s="438" t="s">
        <v>61</v>
      </c>
      <c r="J26" s="438" t="s">
        <v>62</v>
      </c>
      <c r="K26" s="438" t="s">
        <v>63</v>
      </c>
      <c r="L26" s="438" t="s">
        <v>61</v>
      </c>
      <c r="M26" s="438" t="s">
        <v>62</v>
      </c>
      <c r="N26" s="438" t="s">
        <v>63</v>
      </c>
      <c r="O26" s="438" t="s">
        <v>61</v>
      </c>
      <c r="P26" s="438" t="s">
        <v>62</v>
      </c>
      <c r="Q26" s="438" t="s">
        <v>63</v>
      </c>
      <c r="R26" s="438" t="s">
        <v>61</v>
      </c>
      <c r="S26" s="438" t="s">
        <v>62</v>
      </c>
      <c r="T26" s="438" t="s">
        <v>63</v>
      </c>
      <c r="U26" s="438" t="s">
        <v>61</v>
      </c>
      <c r="V26" s="438" t="s">
        <v>62</v>
      </c>
      <c r="W26" s="467" t="s">
        <v>63</v>
      </c>
      <c r="X26" s="468" t="s">
        <v>61</v>
      </c>
      <c r="Y26" s="438" t="s">
        <v>62</v>
      </c>
      <c r="Z26" s="467" t="s">
        <v>63</v>
      </c>
      <c r="AA26" s="468" t="s">
        <v>61</v>
      </c>
      <c r="AB26" s="438" t="s">
        <v>62</v>
      </c>
      <c r="AC26" s="438" t="s">
        <v>63</v>
      </c>
      <c r="AD26" s="108"/>
    </row>
    <row r="27" spans="1:30" ht="18.75" customHeight="1">
      <c r="A27" s="365" t="s">
        <v>64</v>
      </c>
      <c r="B27" s="366"/>
      <c r="C27" s="441">
        <v>2575</v>
      </c>
      <c r="D27" s="442">
        <v>2212</v>
      </c>
      <c r="E27" s="442">
        <v>363</v>
      </c>
      <c r="F27" s="446">
        <v>1507</v>
      </c>
      <c r="G27" s="446">
        <v>1226</v>
      </c>
      <c r="H27" s="446">
        <v>282</v>
      </c>
      <c r="I27" s="442">
        <v>6083</v>
      </c>
      <c r="J27" s="442">
        <v>4906</v>
      </c>
      <c r="K27" s="442">
        <v>1178</v>
      </c>
      <c r="L27" s="442">
        <v>4424</v>
      </c>
      <c r="M27" s="442">
        <v>3928</v>
      </c>
      <c r="N27" s="442">
        <v>494</v>
      </c>
      <c r="O27" s="442">
        <v>961</v>
      </c>
      <c r="P27" s="442">
        <v>609</v>
      </c>
      <c r="Q27" s="442">
        <v>351</v>
      </c>
      <c r="R27" s="442">
        <v>674</v>
      </c>
      <c r="S27" s="442">
        <v>636</v>
      </c>
      <c r="T27" s="442">
        <v>38</v>
      </c>
      <c r="U27" s="442">
        <v>1088</v>
      </c>
      <c r="V27" s="442">
        <v>767</v>
      </c>
      <c r="W27" s="442">
        <v>322</v>
      </c>
      <c r="X27" s="442">
        <v>9590</v>
      </c>
      <c r="Y27" s="442">
        <v>7829</v>
      </c>
      <c r="Z27" s="442">
        <v>1759</v>
      </c>
      <c r="AA27" s="442">
        <v>14382</v>
      </c>
      <c r="AB27" s="442">
        <v>6084</v>
      </c>
      <c r="AC27" s="442">
        <v>8298</v>
      </c>
      <c r="AD27" s="334" t="s">
        <v>65</v>
      </c>
    </row>
    <row r="28" spans="1:30" ht="18.75" customHeight="1">
      <c r="A28" s="330" t="s">
        <v>66</v>
      </c>
      <c r="B28" s="331"/>
      <c r="C28" s="442" t="s">
        <v>25</v>
      </c>
      <c r="D28" s="442" t="s">
        <v>25</v>
      </c>
      <c r="E28" s="442" t="s">
        <v>25</v>
      </c>
      <c r="F28" s="442">
        <v>2022</v>
      </c>
      <c r="G28" s="442">
        <v>1736</v>
      </c>
      <c r="H28" s="442">
        <v>286</v>
      </c>
      <c r="I28" s="442">
        <v>5698</v>
      </c>
      <c r="J28" s="442">
        <v>4683</v>
      </c>
      <c r="K28" s="442">
        <v>1015</v>
      </c>
      <c r="L28" s="442">
        <v>4225</v>
      </c>
      <c r="M28" s="442">
        <v>3749</v>
      </c>
      <c r="N28" s="442">
        <v>474</v>
      </c>
      <c r="O28" s="442" t="s">
        <v>25</v>
      </c>
      <c r="P28" s="442" t="s">
        <v>25</v>
      </c>
      <c r="Q28" s="442" t="s">
        <v>25</v>
      </c>
      <c r="R28" s="442" t="s">
        <v>25</v>
      </c>
      <c r="S28" s="442" t="s">
        <v>25</v>
      </c>
      <c r="T28" s="442" t="s">
        <v>25</v>
      </c>
      <c r="U28" s="442">
        <v>919</v>
      </c>
      <c r="V28" s="442">
        <v>529</v>
      </c>
      <c r="W28" s="442">
        <v>389</v>
      </c>
      <c r="X28" s="442">
        <v>9631</v>
      </c>
      <c r="Y28" s="442">
        <v>7736</v>
      </c>
      <c r="Z28" s="442">
        <v>1893</v>
      </c>
      <c r="AA28" s="442">
        <v>13922</v>
      </c>
      <c r="AB28" s="442">
        <v>5976</v>
      </c>
      <c r="AC28" s="442">
        <v>7946</v>
      </c>
      <c r="AD28" s="334" t="s">
        <v>67</v>
      </c>
    </row>
    <row r="29" spans="1:30" ht="18.75" customHeight="1">
      <c r="A29" s="330" t="s">
        <v>68</v>
      </c>
      <c r="B29" s="331"/>
      <c r="C29" s="442">
        <v>2589</v>
      </c>
      <c r="D29" s="442">
        <v>1903</v>
      </c>
      <c r="E29" s="442">
        <v>686</v>
      </c>
      <c r="F29" s="442">
        <v>2065</v>
      </c>
      <c r="G29" s="442">
        <v>1608</v>
      </c>
      <c r="H29" s="442">
        <v>457</v>
      </c>
      <c r="I29" s="442">
        <v>3663</v>
      </c>
      <c r="J29" s="442">
        <v>2945</v>
      </c>
      <c r="K29" s="442">
        <v>719</v>
      </c>
      <c r="L29" s="442">
        <v>3323</v>
      </c>
      <c r="M29" s="442">
        <v>2918</v>
      </c>
      <c r="N29" s="442">
        <v>405</v>
      </c>
      <c r="O29" s="442">
        <v>774</v>
      </c>
      <c r="P29" s="442">
        <v>574</v>
      </c>
      <c r="Q29" s="442">
        <v>199</v>
      </c>
      <c r="R29" s="442">
        <v>1463</v>
      </c>
      <c r="S29" s="442">
        <v>1348</v>
      </c>
      <c r="T29" s="442">
        <v>114</v>
      </c>
      <c r="U29" s="442">
        <v>1116</v>
      </c>
      <c r="V29" s="442">
        <v>472</v>
      </c>
      <c r="W29" s="442">
        <v>644</v>
      </c>
      <c r="X29" s="442">
        <v>13360</v>
      </c>
      <c r="Y29" s="442">
        <v>10639</v>
      </c>
      <c r="Z29" s="442">
        <v>2724</v>
      </c>
      <c r="AA29" s="442">
        <v>16278</v>
      </c>
      <c r="AB29" s="442">
        <v>6619</v>
      </c>
      <c r="AC29" s="442">
        <v>9658</v>
      </c>
      <c r="AD29" s="334" t="s">
        <v>250</v>
      </c>
    </row>
    <row r="30" spans="1:30" ht="18.75" customHeight="1">
      <c r="A30" s="330" t="s">
        <v>128</v>
      </c>
      <c r="B30" s="331"/>
      <c r="C30" s="442">
        <v>2334</v>
      </c>
      <c r="D30" s="442">
        <v>1931</v>
      </c>
      <c r="E30" s="442">
        <v>404</v>
      </c>
      <c r="F30" s="442">
        <v>1377</v>
      </c>
      <c r="G30" s="442">
        <v>1244</v>
      </c>
      <c r="H30" s="442">
        <v>133</v>
      </c>
      <c r="I30" s="442">
        <v>4181</v>
      </c>
      <c r="J30" s="442">
        <v>3237</v>
      </c>
      <c r="K30" s="442">
        <v>945</v>
      </c>
      <c r="L30" s="442">
        <v>3286</v>
      </c>
      <c r="M30" s="442">
        <v>2835</v>
      </c>
      <c r="N30" s="442">
        <v>452</v>
      </c>
      <c r="O30" s="442">
        <v>1082</v>
      </c>
      <c r="P30" s="442">
        <v>648</v>
      </c>
      <c r="Q30" s="442">
        <v>434</v>
      </c>
      <c r="R30" s="442">
        <v>1448</v>
      </c>
      <c r="S30" s="442">
        <v>1327</v>
      </c>
      <c r="T30" s="442">
        <v>121</v>
      </c>
      <c r="U30" s="442">
        <v>1767</v>
      </c>
      <c r="V30" s="442">
        <v>1063</v>
      </c>
      <c r="W30" s="442">
        <v>704</v>
      </c>
      <c r="X30" s="442">
        <v>12794</v>
      </c>
      <c r="Y30" s="442">
        <v>9770</v>
      </c>
      <c r="Z30" s="442">
        <v>3023</v>
      </c>
      <c r="AA30" s="442">
        <v>16939</v>
      </c>
      <c r="AB30" s="442">
        <v>7028</v>
      </c>
      <c r="AC30" s="442">
        <v>9911</v>
      </c>
      <c r="AD30" s="334" t="s">
        <v>71</v>
      </c>
    </row>
    <row r="31" spans="1:30" s="340" customFormat="1" ht="18" customHeight="1">
      <c r="A31" s="335" t="s">
        <v>72</v>
      </c>
      <c r="B31" s="336"/>
      <c r="C31" s="444">
        <v>2009</v>
      </c>
      <c r="D31" s="444">
        <v>1737</v>
      </c>
      <c r="E31" s="444">
        <v>272</v>
      </c>
      <c r="F31" s="444">
        <v>2038</v>
      </c>
      <c r="G31" s="444">
        <v>1859</v>
      </c>
      <c r="H31" s="444">
        <v>180</v>
      </c>
      <c r="I31" s="444">
        <v>4369</v>
      </c>
      <c r="J31" s="444">
        <v>3294</v>
      </c>
      <c r="K31" s="444">
        <v>1075</v>
      </c>
      <c r="L31" s="444">
        <v>2967</v>
      </c>
      <c r="M31" s="444">
        <v>2527</v>
      </c>
      <c r="N31" s="444">
        <v>439</v>
      </c>
      <c r="O31" s="444">
        <v>1082</v>
      </c>
      <c r="P31" s="444">
        <v>588</v>
      </c>
      <c r="Q31" s="444">
        <v>494</v>
      </c>
      <c r="R31" s="444">
        <v>1134</v>
      </c>
      <c r="S31" s="444">
        <v>1040</v>
      </c>
      <c r="T31" s="444">
        <v>94</v>
      </c>
      <c r="U31" s="444">
        <v>1764</v>
      </c>
      <c r="V31" s="444">
        <v>1390</v>
      </c>
      <c r="W31" s="444">
        <v>373</v>
      </c>
      <c r="X31" s="444">
        <v>12873</v>
      </c>
      <c r="Y31" s="444">
        <v>9693</v>
      </c>
      <c r="Z31" s="444">
        <v>3180</v>
      </c>
      <c r="AA31" s="444">
        <v>16261</v>
      </c>
      <c r="AB31" s="444">
        <v>6594</v>
      </c>
      <c r="AC31" s="444">
        <v>9667</v>
      </c>
      <c r="AD31" s="339" t="s">
        <v>279</v>
      </c>
    </row>
    <row r="32" spans="1:30" ht="11.25" customHeight="1">
      <c r="A32" s="138"/>
      <c r="B32" s="341"/>
      <c r="C32" s="442"/>
      <c r="D32" s="442"/>
      <c r="E32" s="442"/>
      <c r="F32" s="442"/>
      <c r="G32" s="442"/>
      <c r="H32" s="442"/>
      <c r="I32" s="442"/>
      <c r="J32" s="442"/>
      <c r="K32" s="442"/>
      <c r="L32" s="442"/>
      <c r="M32" s="442"/>
      <c r="N32" s="442"/>
      <c r="O32" s="443"/>
      <c r="P32" s="443"/>
      <c r="Q32" s="443"/>
      <c r="R32" s="442"/>
      <c r="S32" s="442"/>
      <c r="T32" s="442"/>
      <c r="U32" s="443"/>
      <c r="V32" s="443"/>
      <c r="W32" s="443"/>
      <c r="X32" s="443"/>
      <c r="Y32" s="443"/>
      <c r="Z32" s="443"/>
      <c r="AA32" s="442"/>
      <c r="AB32" s="442"/>
      <c r="AC32" s="442"/>
      <c r="AD32" s="334"/>
    </row>
    <row r="33" spans="1:30" ht="18.75" customHeight="1">
      <c r="A33" s="138" t="s">
        <v>288</v>
      </c>
      <c r="B33" s="342" t="s">
        <v>238</v>
      </c>
      <c r="C33" s="443">
        <v>893</v>
      </c>
      <c r="D33" s="443">
        <v>822</v>
      </c>
      <c r="E33" s="443">
        <v>71</v>
      </c>
      <c r="F33" s="446">
        <v>1342</v>
      </c>
      <c r="G33" s="446">
        <v>1187</v>
      </c>
      <c r="H33" s="446">
        <v>155</v>
      </c>
      <c r="I33" s="443">
        <v>4305</v>
      </c>
      <c r="J33" s="443">
        <v>3313</v>
      </c>
      <c r="K33" s="443">
        <v>992</v>
      </c>
      <c r="L33" s="443">
        <v>2921</v>
      </c>
      <c r="M33" s="443">
        <v>2507</v>
      </c>
      <c r="N33" s="443">
        <v>414</v>
      </c>
      <c r="O33" s="443">
        <v>1086</v>
      </c>
      <c r="P33" s="443">
        <v>604</v>
      </c>
      <c r="Q33" s="443">
        <v>482</v>
      </c>
      <c r="R33" s="443">
        <v>1031</v>
      </c>
      <c r="S33" s="443">
        <v>940</v>
      </c>
      <c r="T33" s="443">
        <v>91</v>
      </c>
      <c r="U33" s="443">
        <v>1797</v>
      </c>
      <c r="V33" s="443">
        <v>1418</v>
      </c>
      <c r="W33" s="443">
        <v>379</v>
      </c>
      <c r="X33" s="443">
        <v>12559</v>
      </c>
      <c r="Y33" s="443">
        <v>9511</v>
      </c>
      <c r="Z33" s="443">
        <v>3048</v>
      </c>
      <c r="AA33" s="443">
        <v>16906</v>
      </c>
      <c r="AB33" s="443">
        <v>6926</v>
      </c>
      <c r="AC33" s="443">
        <v>9980</v>
      </c>
      <c r="AD33" s="370" t="s">
        <v>251</v>
      </c>
    </row>
    <row r="34" spans="1:30" ht="18.75" customHeight="1">
      <c r="A34" s="328"/>
      <c r="B34" s="344" t="s">
        <v>240</v>
      </c>
      <c r="C34" s="443">
        <v>894</v>
      </c>
      <c r="D34" s="443">
        <v>825</v>
      </c>
      <c r="E34" s="443">
        <v>69</v>
      </c>
      <c r="F34" s="443">
        <v>220</v>
      </c>
      <c r="G34" s="443">
        <v>194</v>
      </c>
      <c r="H34" s="443">
        <v>26</v>
      </c>
      <c r="I34" s="443">
        <v>4293</v>
      </c>
      <c r="J34" s="443">
        <v>3292</v>
      </c>
      <c r="K34" s="443">
        <v>1001</v>
      </c>
      <c r="L34" s="443">
        <v>2902</v>
      </c>
      <c r="M34" s="443">
        <v>2492</v>
      </c>
      <c r="N34" s="443">
        <v>410</v>
      </c>
      <c r="O34" s="443">
        <v>1063</v>
      </c>
      <c r="P34" s="443">
        <v>577</v>
      </c>
      <c r="Q34" s="443">
        <v>486</v>
      </c>
      <c r="R34" s="443">
        <v>1023</v>
      </c>
      <c r="S34" s="443">
        <v>932</v>
      </c>
      <c r="T34" s="443">
        <v>91</v>
      </c>
      <c r="U34" s="443">
        <v>1801</v>
      </c>
      <c r="V34" s="443">
        <v>1420</v>
      </c>
      <c r="W34" s="443">
        <v>381</v>
      </c>
      <c r="X34" s="443">
        <v>12717</v>
      </c>
      <c r="Y34" s="443">
        <v>9706</v>
      </c>
      <c r="Z34" s="443">
        <v>3011</v>
      </c>
      <c r="AA34" s="443">
        <v>15709</v>
      </c>
      <c r="AB34" s="443">
        <v>6321</v>
      </c>
      <c r="AC34" s="443">
        <v>9388</v>
      </c>
      <c r="AD34" s="334" t="s">
        <v>252</v>
      </c>
    </row>
    <row r="35" spans="1:30" ht="18.75" customHeight="1">
      <c r="A35" s="328"/>
      <c r="B35" s="344" t="s">
        <v>80</v>
      </c>
      <c r="C35" s="443">
        <v>2244</v>
      </c>
      <c r="D35" s="443">
        <v>1932</v>
      </c>
      <c r="E35" s="443">
        <v>312</v>
      </c>
      <c r="F35" s="443">
        <v>1340</v>
      </c>
      <c r="G35" s="443">
        <v>1185</v>
      </c>
      <c r="H35" s="443">
        <v>155</v>
      </c>
      <c r="I35" s="443">
        <v>4260</v>
      </c>
      <c r="J35" s="443">
        <v>3277</v>
      </c>
      <c r="K35" s="443">
        <v>983</v>
      </c>
      <c r="L35" s="443">
        <v>2894</v>
      </c>
      <c r="M35" s="443">
        <v>2490</v>
      </c>
      <c r="N35" s="443">
        <v>404</v>
      </c>
      <c r="O35" s="443">
        <v>1056</v>
      </c>
      <c r="P35" s="443">
        <v>571</v>
      </c>
      <c r="Q35" s="443">
        <v>485</v>
      </c>
      <c r="R35" s="443">
        <v>1011</v>
      </c>
      <c r="S35" s="443">
        <v>923</v>
      </c>
      <c r="T35" s="443">
        <v>88</v>
      </c>
      <c r="U35" s="443">
        <v>1781</v>
      </c>
      <c r="V35" s="443">
        <v>1411</v>
      </c>
      <c r="W35" s="443">
        <v>370</v>
      </c>
      <c r="X35" s="443">
        <v>12791</v>
      </c>
      <c r="Y35" s="443">
        <v>9483</v>
      </c>
      <c r="Z35" s="443">
        <v>3308</v>
      </c>
      <c r="AA35" s="443">
        <v>16550</v>
      </c>
      <c r="AB35" s="443">
        <v>6557</v>
      </c>
      <c r="AC35" s="443">
        <v>9993</v>
      </c>
      <c r="AD35" s="334" t="s">
        <v>81</v>
      </c>
    </row>
    <row r="36" spans="1:30" ht="18.75" customHeight="1">
      <c r="A36" s="328"/>
      <c r="B36" s="344" t="s">
        <v>82</v>
      </c>
      <c r="C36" s="443">
        <v>2254</v>
      </c>
      <c r="D36" s="443">
        <v>1945</v>
      </c>
      <c r="E36" s="443">
        <v>309</v>
      </c>
      <c r="F36" s="443">
        <v>2439</v>
      </c>
      <c r="G36" s="443">
        <v>2236</v>
      </c>
      <c r="H36" s="443">
        <v>203</v>
      </c>
      <c r="I36" s="443">
        <v>4383</v>
      </c>
      <c r="J36" s="443">
        <v>3263</v>
      </c>
      <c r="K36" s="443">
        <v>1120</v>
      </c>
      <c r="L36" s="443">
        <v>3022</v>
      </c>
      <c r="M36" s="443">
        <v>2574</v>
      </c>
      <c r="N36" s="443">
        <v>448</v>
      </c>
      <c r="O36" s="443">
        <v>1072</v>
      </c>
      <c r="P36" s="443">
        <v>571</v>
      </c>
      <c r="Q36" s="443">
        <v>501</v>
      </c>
      <c r="R36" s="443">
        <v>1110</v>
      </c>
      <c r="S36" s="443">
        <v>1021</v>
      </c>
      <c r="T36" s="443">
        <v>89</v>
      </c>
      <c r="U36" s="443">
        <v>1825</v>
      </c>
      <c r="V36" s="443">
        <v>1442</v>
      </c>
      <c r="W36" s="443">
        <v>383</v>
      </c>
      <c r="X36" s="443">
        <v>13155</v>
      </c>
      <c r="Y36" s="443">
        <v>9959</v>
      </c>
      <c r="Z36" s="443">
        <v>3196</v>
      </c>
      <c r="AA36" s="443">
        <v>15431</v>
      </c>
      <c r="AB36" s="443">
        <v>5967</v>
      </c>
      <c r="AC36" s="443">
        <v>9464</v>
      </c>
      <c r="AD36" s="334" t="s">
        <v>83</v>
      </c>
    </row>
    <row r="37" spans="1:30" ht="18.75" customHeight="1">
      <c r="A37" s="345"/>
      <c r="B37" s="344" t="s">
        <v>84</v>
      </c>
      <c r="C37" s="443">
        <v>2251</v>
      </c>
      <c r="D37" s="443">
        <v>1942</v>
      </c>
      <c r="E37" s="443">
        <v>309</v>
      </c>
      <c r="F37" s="443">
        <v>2428</v>
      </c>
      <c r="G37" s="443">
        <v>2226</v>
      </c>
      <c r="H37" s="443">
        <v>202</v>
      </c>
      <c r="I37" s="443">
        <v>4376</v>
      </c>
      <c r="J37" s="443">
        <v>3255</v>
      </c>
      <c r="K37" s="443">
        <v>1121</v>
      </c>
      <c r="L37" s="443">
        <v>3008</v>
      </c>
      <c r="M37" s="443">
        <v>2560</v>
      </c>
      <c r="N37" s="443">
        <v>448</v>
      </c>
      <c r="O37" s="443">
        <v>1047</v>
      </c>
      <c r="P37" s="443">
        <v>568</v>
      </c>
      <c r="Q37" s="443">
        <v>479</v>
      </c>
      <c r="R37" s="443">
        <v>1110</v>
      </c>
      <c r="S37" s="443">
        <v>1020</v>
      </c>
      <c r="T37" s="443">
        <v>90</v>
      </c>
      <c r="U37" s="443">
        <v>1836</v>
      </c>
      <c r="V37" s="443">
        <v>1440</v>
      </c>
      <c r="W37" s="443">
        <v>396</v>
      </c>
      <c r="X37" s="443">
        <v>13002</v>
      </c>
      <c r="Y37" s="443">
        <v>9931</v>
      </c>
      <c r="Z37" s="443">
        <v>3071</v>
      </c>
      <c r="AA37" s="443">
        <v>16142</v>
      </c>
      <c r="AB37" s="443">
        <v>6769</v>
      </c>
      <c r="AC37" s="443">
        <v>9373</v>
      </c>
      <c r="AD37" s="334" t="s">
        <v>85</v>
      </c>
    </row>
    <row r="38" spans="1:30" ht="18.75" customHeight="1">
      <c r="A38" s="328"/>
      <c r="B38" s="344" t="s">
        <v>86</v>
      </c>
      <c r="C38" s="443">
        <v>2253</v>
      </c>
      <c r="D38" s="443">
        <v>1942</v>
      </c>
      <c r="E38" s="443">
        <v>311</v>
      </c>
      <c r="F38" s="443">
        <v>2420</v>
      </c>
      <c r="G38" s="443">
        <v>2218</v>
      </c>
      <c r="H38" s="443">
        <v>202</v>
      </c>
      <c r="I38" s="443">
        <v>4375</v>
      </c>
      <c r="J38" s="443">
        <v>3246</v>
      </c>
      <c r="K38" s="443">
        <v>1129</v>
      </c>
      <c r="L38" s="443">
        <v>3000</v>
      </c>
      <c r="M38" s="443">
        <v>2552</v>
      </c>
      <c r="N38" s="443">
        <v>448</v>
      </c>
      <c r="O38" s="443">
        <v>1048</v>
      </c>
      <c r="P38" s="443">
        <v>552</v>
      </c>
      <c r="Q38" s="443">
        <v>496</v>
      </c>
      <c r="R38" s="443">
        <v>1140</v>
      </c>
      <c r="S38" s="443">
        <v>1051</v>
      </c>
      <c r="T38" s="443">
        <v>89</v>
      </c>
      <c r="U38" s="443">
        <v>1830</v>
      </c>
      <c r="V38" s="443">
        <v>1434</v>
      </c>
      <c r="W38" s="443">
        <v>396</v>
      </c>
      <c r="X38" s="443">
        <v>12907</v>
      </c>
      <c r="Y38" s="443">
        <v>9809</v>
      </c>
      <c r="Z38" s="443">
        <v>3098</v>
      </c>
      <c r="AA38" s="443">
        <v>16330</v>
      </c>
      <c r="AB38" s="443">
        <v>6643</v>
      </c>
      <c r="AC38" s="443">
        <v>9687</v>
      </c>
      <c r="AD38" s="334" t="s">
        <v>87</v>
      </c>
    </row>
    <row r="39" spans="1:30" ht="18.75" customHeight="1">
      <c r="A39" s="328"/>
      <c r="B39" s="344" t="s">
        <v>88</v>
      </c>
      <c r="C39" s="443">
        <v>2246</v>
      </c>
      <c r="D39" s="443">
        <v>1933</v>
      </c>
      <c r="E39" s="443">
        <v>313</v>
      </c>
      <c r="F39" s="446">
        <v>2414</v>
      </c>
      <c r="G39" s="446">
        <v>2214</v>
      </c>
      <c r="H39" s="446">
        <v>200</v>
      </c>
      <c r="I39" s="443">
        <v>4389</v>
      </c>
      <c r="J39" s="443">
        <v>3249</v>
      </c>
      <c r="K39" s="443">
        <v>1140</v>
      </c>
      <c r="L39" s="443">
        <v>2982</v>
      </c>
      <c r="M39" s="443">
        <v>2536</v>
      </c>
      <c r="N39" s="443">
        <v>446</v>
      </c>
      <c r="O39" s="443">
        <v>1044</v>
      </c>
      <c r="P39" s="443">
        <v>549</v>
      </c>
      <c r="Q39" s="443">
        <v>495</v>
      </c>
      <c r="R39" s="443">
        <v>1192</v>
      </c>
      <c r="S39" s="443">
        <v>1092</v>
      </c>
      <c r="T39" s="443">
        <v>100</v>
      </c>
      <c r="U39" s="443">
        <v>1826</v>
      </c>
      <c r="V39" s="443">
        <v>1434</v>
      </c>
      <c r="W39" s="443">
        <v>392</v>
      </c>
      <c r="X39" s="443">
        <v>12977</v>
      </c>
      <c r="Y39" s="443">
        <v>9641</v>
      </c>
      <c r="Z39" s="443">
        <v>3336</v>
      </c>
      <c r="AA39" s="443">
        <v>16354</v>
      </c>
      <c r="AB39" s="443">
        <v>6882</v>
      </c>
      <c r="AC39" s="443">
        <v>9472</v>
      </c>
      <c r="AD39" s="334" t="s">
        <v>89</v>
      </c>
    </row>
    <row r="40" spans="1:30" ht="18.75" customHeight="1">
      <c r="A40" s="328"/>
      <c r="B40" s="344" t="s">
        <v>90</v>
      </c>
      <c r="C40" s="443">
        <v>2222</v>
      </c>
      <c r="D40" s="443">
        <v>1909</v>
      </c>
      <c r="E40" s="443">
        <v>313</v>
      </c>
      <c r="F40" s="446">
        <v>2414</v>
      </c>
      <c r="G40" s="446">
        <v>2212</v>
      </c>
      <c r="H40" s="446">
        <v>202</v>
      </c>
      <c r="I40" s="443">
        <v>4390</v>
      </c>
      <c r="J40" s="443">
        <v>3261</v>
      </c>
      <c r="K40" s="443">
        <v>1129</v>
      </c>
      <c r="L40" s="443">
        <v>2984</v>
      </c>
      <c r="M40" s="443">
        <v>2535</v>
      </c>
      <c r="N40" s="443">
        <v>449</v>
      </c>
      <c r="O40" s="443">
        <v>1030</v>
      </c>
      <c r="P40" s="443">
        <v>566</v>
      </c>
      <c r="Q40" s="443">
        <v>464</v>
      </c>
      <c r="R40" s="443">
        <v>1199</v>
      </c>
      <c r="S40" s="443">
        <v>1099</v>
      </c>
      <c r="T40" s="443">
        <v>100</v>
      </c>
      <c r="U40" s="443">
        <v>1828</v>
      </c>
      <c r="V40" s="443">
        <v>1440</v>
      </c>
      <c r="W40" s="443">
        <v>388</v>
      </c>
      <c r="X40" s="443">
        <v>13021</v>
      </c>
      <c r="Y40" s="443">
        <v>9621</v>
      </c>
      <c r="Z40" s="443">
        <v>3400</v>
      </c>
      <c r="AA40" s="443">
        <v>16216</v>
      </c>
      <c r="AB40" s="443">
        <v>6580</v>
      </c>
      <c r="AC40" s="443">
        <v>9636</v>
      </c>
      <c r="AD40" s="334" t="s">
        <v>91</v>
      </c>
    </row>
    <row r="41" spans="1:30" ht="18.75" customHeight="1">
      <c r="A41" s="328"/>
      <c r="B41" s="344" t="s">
        <v>92</v>
      </c>
      <c r="C41" s="443">
        <v>2221</v>
      </c>
      <c r="D41" s="443">
        <v>1906</v>
      </c>
      <c r="E41" s="443">
        <v>315</v>
      </c>
      <c r="F41" s="446">
        <v>2411</v>
      </c>
      <c r="G41" s="446">
        <v>2209</v>
      </c>
      <c r="H41" s="446">
        <v>202</v>
      </c>
      <c r="I41" s="443">
        <v>4406</v>
      </c>
      <c r="J41" s="443">
        <v>3274</v>
      </c>
      <c r="K41" s="443">
        <v>1132</v>
      </c>
      <c r="L41" s="443">
        <v>2980</v>
      </c>
      <c r="M41" s="443">
        <v>2529</v>
      </c>
      <c r="N41" s="443">
        <v>451</v>
      </c>
      <c r="O41" s="443">
        <v>1036</v>
      </c>
      <c r="P41" s="443">
        <v>579</v>
      </c>
      <c r="Q41" s="443">
        <v>457</v>
      </c>
      <c r="R41" s="443">
        <v>1199</v>
      </c>
      <c r="S41" s="443">
        <v>1100</v>
      </c>
      <c r="T41" s="443">
        <v>99</v>
      </c>
      <c r="U41" s="443">
        <v>1844</v>
      </c>
      <c r="V41" s="443">
        <v>1459</v>
      </c>
      <c r="W41" s="443">
        <v>385</v>
      </c>
      <c r="X41" s="443">
        <v>12909</v>
      </c>
      <c r="Y41" s="443">
        <v>9686</v>
      </c>
      <c r="Z41" s="443">
        <v>3223</v>
      </c>
      <c r="AA41" s="443">
        <v>16393</v>
      </c>
      <c r="AB41" s="443">
        <v>6534</v>
      </c>
      <c r="AC41" s="443">
        <v>9859</v>
      </c>
      <c r="AD41" s="334" t="s">
        <v>93</v>
      </c>
    </row>
    <row r="42" spans="1:30" ht="18.75" customHeight="1">
      <c r="A42" s="328"/>
      <c r="B42" s="342">
        <v>10</v>
      </c>
      <c r="C42" s="443">
        <v>2213</v>
      </c>
      <c r="D42" s="443">
        <v>1900</v>
      </c>
      <c r="E42" s="443">
        <v>313</v>
      </c>
      <c r="F42" s="446">
        <v>2372</v>
      </c>
      <c r="G42" s="446">
        <v>2168</v>
      </c>
      <c r="H42" s="446">
        <v>204</v>
      </c>
      <c r="I42" s="443">
        <v>4410</v>
      </c>
      <c r="J42" s="443">
        <v>3404</v>
      </c>
      <c r="K42" s="443">
        <v>1006</v>
      </c>
      <c r="L42" s="443">
        <v>2983</v>
      </c>
      <c r="M42" s="443">
        <v>2532</v>
      </c>
      <c r="N42" s="443">
        <v>451</v>
      </c>
      <c r="O42" s="443">
        <v>1163</v>
      </c>
      <c r="P42" s="443">
        <v>640</v>
      </c>
      <c r="Q42" s="443">
        <v>523</v>
      </c>
      <c r="R42" s="443">
        <v>1197</v>
      </c>
      <c r="S42" s="443">
        <v>1098</v>
      </c>
      <c r="T42" s="443">
        <v>99</v>
      </c>
      <c r="U42" s="443">
        <v>1115</v>
      </c>
      <c r="V42" s="443">
        <v>900</v>
      </c>
      <c r="W42" s="443">
        <v>215</v>
      </c>
      <c r="X42" s="443">
        <v>12798</v>
      </c>
      <c r="Y42" s="443">
        <v>9646</v>
      </c>
      <c r="Z42" s="443">
        <v>3152</v>
      </c>
      <c r="AA42" s="443">
        <v>16369</v>
      </c>
      <c r="AB42" s="443">
        <v>6653</v>
      </c>
      <c r="AC42" s="443">
        <v>9716</v>
      </c>
      <c r="AD42" s="334" t="s">
        <v>253</v>
      </c>
    </row>
    <row r="43" spans="1:30" ht="18.75" customHeight="1">
      <c r="A43" s="328"/>
      <c r="B43" s="342">
        <v>11</v>
      </c>
      <c r="C43" s="443">
        <v>2213</v>
      </c>
      <c r="D43" s="443">
        <v>1900</v>
      </c>
      <c r="E43" s="443">
        <v>313</v>
      </c>
      <c r="F43" s="446">
        <v>2371</v>
      </c>
      <c r="G43" s="446">
        <v>2165</v>
      </c>
      <c r="H43" s="446">
        <v>206</v>
      </c>
      <c r="I43" s="443">
        <v>4422</v>
      </c>
      <c r="J43" s="443">
        <v>3413</v>
      </c>
      <c r="K43" s="443">
        <v>1009</v>
      </c>
      <c r="L43" s="443">
        <v>2965</v>
      </c>
      <c r="M43" s="443">
        <v>2514</v>
      </c>
      <c r="N43" s="443">
        <v>451</v>
      </c>
      <c r="O43" s="443">
        <v>1166</v>
      </c>
      <c r="P43" s="443">
        <v>635</v>
      </c>
      <c r="Q43" s="443">
        <v>531</v>
      </c>
      <c r="R43" s="443">
        <v>1198</v>
      </c>
      <c r="S43" s="443">
        <v>1099</v>
      </c>
      <c r="T43" s="443">
        <v>99</v>
      </c>
      <c r="U43" s="443">
        <v>1841</v>
      </c>
      <c r="V43" s="443">
        <v>1445</v>
      </c>
      <c r="W43" s="443">
        <v>396</v>
      </c>
      <c r="X43" s="443">
        <v>12817</v>
      </c>
      <c r="Y43" s="443">
        <v>9809</v>
      </c>
      <c r="Z43" s="443">
        <v>3008</v>
      </c>
      <c r="AA43" s="443">
        <v>16362</v>
      </c>
      <c r="AB43" s="443">
        <v>6404</v>
      </c>
      <c r="AC43" s="443">
        <v>9958</v>
      </c>
      <c r="AD43" s="334" t="s">
        <v>97</v>
      </c>
    </row>
    <row r="44" spans="1:30" ht="18.75" customHeight="1" thickBot="1">
      <c r="A44" s="346"/>
      <c r="B44" s="347">
        <v>12</v>
      </c>
      <c r="C44" s="469">
        <v>2207</v>
      </c>
      <c r="D44" s="469">
        <v>1894</v>
      </c>
      <c r="E44" s="469">
        <v>313</v>
      </c>
      <c r="F44" s="470">
        <v>2288</v>
      </c>
      <c r="G44" s="470">
        <v>2088</v>
      </c>
      <c r="H44" s="470">
        <v>200</v>
      </c>
      <c r="I44" s="469">
        <v>4421</v>
      </c>
      <c r="J44" s="469">
        <v>3281</v>
      </c>
      <c r="K44" s="469">
        <v>1140</v>
      </c>
      <c r="L44" s="469">
        <v>2960</v>
      </c>
      <c r="M44" s="469">
        <v>2509</v>
      </c>
      <c r="N44" s="469">
        <v>451</v>
      </c>
      <c r="O44" s="469">
        <v>1177</v>
      </c>
      <c r="P44" s="469">
        <v>649</v>
      </c>
      <c r="Q44" s="469">
        <v>528</v>
      </c>
      <c r="R44" s="469">
        <v>1198</v>
      </c>
      <c r="S44" s="469">
        <v>1099</v>
      </c>
      <c r="T44" s="469">
        <v>99</v>
      </c>
      <c r="U44" s="469">
        <v>1839</v>
      </c>
      <c r="V44" s="469">
        <v>1447</v>
      </c>
      <c r="W44" s="469">
        <v>392</v>
      </c>
      <c r="X44" s="469">
        <v>12820</v>
      </c>
      <c r="Y44" s="469">
        <v>9512</v>
      </c>
      <c r="Z44" s="469">
        <v>3308</v>
      </c>
      <c r="AA44" s="469">
        <v>16371</v>
      </c>
      <c r="AB44" s="469">
        <v>6890</v>
      </c>
      <c r="AC44" s="469">
        <v>9481</v>
      </c>
      <c r="AD44" s="349" t="s">
        <v>99</v>
      </c>
    </row>
    <row r="45" spans="1:30" s="350" customFormat="1" ht="15" customHeight="1">
      <c r="A45" s="175" t="s">
        <v>254</v>
      </c>
      <c r="B45" s="471"/>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row>
    <row r="46" spans="1:30" s="350" customFormat="1" ht="11.25" customHeight="1">
      <c r="A46" s="179" t="s">
        <v>289</v>
      </c>
      <c r="B46" s="472"/>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1"/>
    </row>
    <row r="47" spans="1:30" s="350" customFormat="1" ht="11.25" customHeight="1">
      <c r="A47" s="179" t="s">
        <v>290</v>
      </c>
      <c r="B47" s="472"/>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1"/>
    </row>
    <row r="48" spans="1:30" ht="10.5" customHeight="1">
      <c r="A48" s="376"/>
      <c r="B48" s="474"/>
      <c r="C48" s="475"/>
      <c r="D48" s="475"/>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5"/>
    </row>
    <row r="52" spans="1:1">
      <c r="A52" s="376" t="s">
        <v>291</v>
      </c>
    </row>
    <row r="53" spans="1:1">
      <c r="A53" s="376" t="s">
        <v>292</v>
      </c>
    </row>
  </sheetData>
  <mergeCells count="32">
    <mergeCell ref="O25:Q25"/>
    <mergeCell ref="A27:B27"/>
    <mergeCell ref="A28:B28"/>
    <mergeCell ref="A29:B29"/>
    <mergeCell ref="A30:B30"/>
    <mergeCell ref="A31:B31"/>
    <mergeCell ref="A24:B26"/>
    <mergeCell ref="R24:T25"/>
    <mergeCell ref="U24:W25"/>
    <mergeCell ref="X24:Z25"/>
    <mergeCell ref="AA24:AC25"/>
    <mergeCell ref="AD24:AD26"/>
    <mergeCell ref="C25:E25"/>
    <mergeCell ref="F25:H25"/>
    <mergeCell ref="I25:K25"/>
    <mergeCell ref="L25:N25"/>
    <mergeCell ref="AA4:AC4"/>
    <mergeCell ref="A6:B6"/>
    <mergeCell ref="A7:B7"/>
    <mergeCell ref="A8:B8"/>
    <mergeCell ref="A9:B9"/>
    <mergeCell ref="A10:B10"/>
    <mergeCell ref="A3:B5"/>
    <mergeCell ref="C3:E4"/>
    <mergeCell ref="F3:H4"/>
    <mergeCell ref="I3:K4"/>
    <mergeCell ref="AD3:AD5"/>
    <mergeCell ref="L4:N4"/>
    <mergeCell ref="O4:Q4"/>
    <mergeCell ref="R4:T4"/>
    <mergeCell ref="U4:W4"/>
    <mergeCell ref="X4:Z4"/>
  </mergeCells>
  <phoneticPr fontId="9"/>
  <printOptions horizontalCentered="1"/>
  <pageMargins left="0.39370078740157483" right="0.39370078740157483" top="0.59055118110236227" bottom="0.39370078740157483" header="0.51181102362204722" footer="0.11811023622047245"/>
  <pageSetup paperSize="8" orientation="landscape" r:id="rId1"/>
  <headerFooter alignWithMargins="0"/>
  <colBreaks count="1" manualBreakCount="1">
    <brk id="14"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4FCAA-5A4E-4377-AAF5-309B0C36EA11}">
  <sheetPr>
    <tabColor rgb="FF92D050"/>
    <pageSetUpPr fitToPage="1"/>
  </sheetPr>
  <dimension ref="A1:BH46"/>
  <sheetViews>
    <sheetView showGridLines="0" view="pageBreakPreview" zoomScaleNormal="80" zoomScaleSheetLayoutView="100" workbookViewId="0">
      <selection activeCell="F26" sqref="F26"/>
    </sheetView>
  </sheetViews>
  <sheetFormatPr defaultColWidth="8" defaultRowHeight="12"/>
  <cols>
    <col min="1" max="1" width="7.5" style="310" customWidth="1"/>
    <col min="2" max="2" width="4.375" style="310" customWidth="1"/>
    <col min="3" max="14" width="7" style="310" customWidth="1"/>
    <col min="15" max="17" width="5.625" style="310" customWidth="1"/>
    <col min="18" max="18" width="6.375" style="310" customWidth="1"/>
    <col min="19" max="20" width="5.625" style="310" customWidth="1"/>
    <col min="21" max="23" width="6.375" style="310" customWidth="1"/>
    <col min="24" max="29" width="5.625" style="310" customWidth="1"/>
    <col min="30" max="30" width="8.625" style="310" customWidth="1"/>
    <col min="31" max="16384" width="8" style="310"/>
  </cols>
  <sheetData>
    <row r="1" spans="1:60" ht="18.75" customHeight="1">
      <c r="A1" s="306"/>
      <c r="B1" s="306"/>
      <c r="C1" s="306"/>
      <c r="D1" s="476"/>
      <c r="E1" s="476"/>
      <c r="F1" s="476"/>
      <c r="G1" s="476"/>
      <c r="H1" s="476"/>
      <c r="I1" s="476"/>
      <c r="J1" s="476"/>
      <c r="K1" s="476"/>
      <c r="L1" s="476"/>
      <c r="M1" s="476"/>
      <c r="N1" s="379" t="s">
        <v>293</v>
      </c>
      <c r="O1" s="380" t="s">
        <v>294</v>
      </c>
      <c r="P1" s="476"/>
      <c r="Q1" s="476"/>
      <c r="U1" s="380"/>
      <c r="V1" s="306"/>
      <c r="W1" s="306"/>
      <c r="X1" s="306"/>
      <c r="Y1" s="306"/>
      <c r="Z1" s="306"/>
      <c r="AA1" s="306"/>
      <c r="AB1" s="306"/>
      <c r="AC1" s="306"/>
      <c r="AD1" s="306"/>
      <c r="AE1" s="306"/>
    </row>
    <row r="2" spans="1:60" ht="20.25" customHeight="1" thickBot="1">
      <c r="A2" s="314"/>
      <c r="B2" s="306"/>
      <c r="C2" s="315" t="s">
        <v>295</v>
      </c>
      <c r="D2" s="306"/>
      <c r="E2" s="306"/>
      <c r="F2" s="306"/>
      <c r="G2" s="306"/>
      <c r="H2" s="306"/>
      <c r="I2" s="306"/>
      <c r="J2" s="306"/>
      <c r="K2" s="306"/>
      <c r="L2" s="306"/>
      <c r="M2" s="306"/>
      <c r="N2" s="306"/>
      <c r="O2" s="306"/>
      <c r="P2" s="306"/>
      <c r="Q2" s="306"/>
      <c r="R2" s="306"/>
      <c r="S2" s="306"/>
      <c r="T2" s="477"/>
      <c r="U2" s="478"/>
      <c r="V2" s="306"/>
      <c r="W2" s="306"/>
      <c r="X2" s="306"/>
      <c r="Y2" s="306"/>
      <c r="Z2" s="306"/>
      <c r="AA2" s="306"/>
      <c r="AB2" s="306"/>
      <c r="AC2" s="306"/>
      <c r="AD2" s="315" t="s">
        <v>296</v>
      </c>
      <c r="AE2" s="306"/>
    </row>
    <row r="3" spans="1:60" ht="7.5" customHeight="1">
      <c r="A3" s="76" t="s">
        <v>52</v>
      </c>
      <c r="B3" s="77"/>
      <c r="C3" s="479" t="s">
        <v>118</v>
      </c>
      <c r="D3" s="480"/>
      <c r="E3" s="77"/>
      <c r="F3" s="481" t="s">
        <v>223</v>
      </c>
      <c r="G3" s="480"/>
      <c r="H3" s="77"/>
      <c r="I3" s="481" t="s">
        <v>297</v>
      </c>
      <c r="J3" s="482"/>
      <c r="K3" s="483"/>
      <c r="L3" s="479" t="s">
        <v>298</v>
      </c>
      <c r="M3" s="480"/>
      <c r="N3" s="77"/>
      <c r="O3" s="484" t="s">
        <v>299</v>
      </c>
      <c r="P3" s="485"/>
      <c r="Q3" s="486"/>
      <c r="R3" s="479" t="s">
        <v>16</v>
      </c>
      <c r="S3" s="480"/>
      <c r="T3" s="77"/>
      <c r="U3" s="479" t="s">
        <v>228</v>
      </c>
      <c r="V3" s="480"/>
      <c r="W3" s="77"/>
      <c r="X3" s="479" t="s">
        <v>300</v>
      </c>
      <c r="Y3" s="480"/>
      <c r="Z3" s="77"/>
      <c r="AA3" s="484" t="s">
        <v>301</v>
      </c>
      <c r="AB3" s="485"/>
      <c r="AC3" s="486"/>
      <c r="AD3" s="87" t="s">
        <v>54</v>
      </c>
      <c r="AE3" s="306"/>
    </row>
    <row r="4" spans="1:60" s="350" customFormat="1" ht="26.25" customHeight="1">
      <c r="A4" s="88"/>
      <c r="B4" s="89"/>
      <c r="C4" s="487"/>
      <c r="D4" s="100"/>
      <c r="E4" s="101"/>
      <c r="F4" s="487"/>
      <c r="G4" s="100"/>
      <c r="H4" s="101"/>
      <c r="I4" s="488"/>
      <c r="J4" s="489"/>
      <c r="K4" s="490"/>
      <c r="L4" s="487"/>
      <c r="M4" s="100"/>
      <c r="N4" s="101"/>
      <c r="O4" s="491"/>
      <c r="P4" s="492"/>
      <c r="Q4" s="493"/>
      <c r="R4" s="487"/>
      <c r="S4" s="100"/>
      <c r="T4" s="101"/>
      <c r="U4" s="487"/>
      <c r="V4" s="100"/>
      <c r="W4" s="101"/>
      <c r="X4" s="487"/>
      <c r="Y4" s="100"/>
      <c r="Z4" s="101"/>
      <c r="AA4" s="491"/>
      <c r="AB4" s="492"/>
      <c r="AC4" s="493"/>
      <c r="AD4" s="99"/>
      <c r="AE4" s="471"/>
    </row>
    <row r="5" spans="1:60" s="328" customFormat="1" ht="15" customHeight="1">
      <c r="A5" s="100"/>
      <c r="B5" s="101"/>
      <c r="C5" s="494" t="s">
        <v>61</v>
      </c>
      <c r="D5" s="495" t="s">
        <v>62</v>
      </c>
      <c r="E5" s="495" t="s">
        <v>63</v>
      </c>
      <c r="F5" s="495" t="s">
        <v>61</v>
      </c>
      <c r="G5" s="495" t="s">
        <v>62</v>
      </c>
      <c r="H5" s="495" t="s">
        <v>63</v>
      </c>
      <c r="I5" s="495" t="s">
        <v>61</v>
      </c>
      <c r="J5" s="495" t="s">
        <v>62</v>
      </c>
      <c r="K5" s="495" t="s">
        <v>63</v>
      </c>
      <c r="L5" s="495" t="s">
        <v>61</v>
      </c>
      <c r="M5" s="495" t="s">
        <v>62</v>
      </c>
      <c r="N5" s="495" t="s">
        <v>63</v>
      </c>
      <c r="O5" s="495" t="s">
        <v>61</v>
      </c>
      <c r="P5" s="495" t="s">
        <v>62</v>
      </c>
      <c r="Q5" s="495" t="s">
        <v>63</v>
      </c>
      <c r="R5" s="495" t="s">
        <v>61</v>
      </c>
      <c r="S5" s="495" t="s">
        <v>62</v>
      </c>
      <c r="T5" s="496" t="s">
        <v>63</v>
      </c>
      <c r="U5" s="494" t="s">
        <v>61</v>
      </c>
      <c r="V5" s="495" t="s">
        <v>62</v>
      </c>
      <c r="W5" s="495" t="s">
        <v>63</v>
      </c>
      <c r="X5" s="495" t="s">
        <v>61</v>
      </c>
      <c r="Y5" s="495" t="s">
        <v>62</v>
      </c>
      <c r="Z5" s="495" t="s">
        <v>63</v>
      </c>
      <c r="AA5" s="495" t="s">
        <v>61</v>
      </c>
      <c r="AB5" s="495" t="s">
        <v>62</v>
      </c>
      <c r="AC5" s="495" t="s">
        <v>63</v>
      </c>
      <c r="AD5" s="108"/>
      <c r="AE5" s="472"/>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row>
    <row r="6" spans="1:60" ht="18.75" customHeight="1">
      <c r="A6" s="497" t="s">
        <v>64</v>
      </c>
      <c r="B6" s="498"/>
      <c r="C6" s="499">
        <v>2049</v>
      </c>
      <c r="D6" s="500">
        <v>1092</v>
      </c>
      <c r="E6" s="500">
        <v>957</v>
      </c>
      <c r="F6" s="500">
        <v>238</v>
      </c>
      <c r="G6" s="500">
        <v>143</v>
      </c>
      <c r="H6" s="500">
        <v>95</v>
      </c>
      <c r="I6" s="500">
        <v>1684</v>
      </c>
      <c r="J6" s="500">
        <v>1231</v>
      </c>
      <c r="K6" s="500">
        <v>453</v>
      </c>
      <c r="L6" s="500">
        <v>4677</v>
      </c>
      <c r="M6" s="500">
        <v>1637</v>
      </c>
      <c r="N6" s="500">
        <v>3040</v>
      </c>
      <c r="O6" s="500">
        <v>3773</v>
      </c>
      <c r="P6" s="500">
        <v>1489</v>
      </c>
      <c r="Q6" s="500">
        <v>2285</v>
      </c>
      <c r="R6" s="500">
        <v>9768</v>
      </c>
      <c r="S6" s="500">
        <v>4492</v>
      </c>
      <c r="T6" s="500">
        <v>5276</v>
      </c>
      <c r="U6" s="500">
        <v>31882</v>
      </c>
      <c r="V6" s="500">
        <v>9037</v>
      </c>
      <c r="W6" s="500">
        <v>22845</v>
      </c>
      <c r="X6" s="500" t="s">
        <v>25</v>
      </c>
      <c r="Y6" s="500" t="s">
        <v>25</v>
      </c>
      <c r="Z6" s="500" t="s">
        <v>25</v>
      </c>
      <c r="AA6" s="500">
        <v>7337</v>
      </c>
      <c r="AB6" s="500">
        <v>4967</v>
      </c>
      <c r="AC6" s="500">
        <v>2372</v>
      </c>
      <c r="AD6" s="334" t="s">
        <v>65</v>
      </c>
      <c r="AE6" s="306"/>
    </row>
    <row r="7" spans="1:60" ht="18.75" customHeight="1">
      <c r="A7" s="501" t="s">
        <v>302</v>
      </c>
      <c r="B7" s="502"/>
      <c r="C7" s="503">
        <v>2265</v>
      </c>
      <c r="D7" s="504">
        <v>1006</v>
      </c>
      <c r="E7" s="504">
        <v>1260</v>
      </c>
      <c r="F7" s="504">
        <v>240</v>
      </c>
      <c r="G7" s="504">
        <v>143</v>
      </c>
      <c r="H7" s="504">
        <v>98</v>
      </c>
      <c r="I7" s="504">
        <v>1672</v>
      </c>
      <c r="J7" s="504">
        <v>1220</v>
      </c>
      <c r="K7" s="504">
        <v>452</v>
      </c>
      <c r="L7" s="504">
        <v>4684</v>
      </c>
      <c r="M7" s="504">
        <v>1690</v>
      </c>
      <c r="N7" s="504">
        <v>2994</v>
      </c>
      <c r="O7" s="504" t="s">
        <v>25</v>
      </c>
      <c r="P7" s="504" t="s">
        <v>25</v>
      </c>
      <c r="Q7" s="504" t="s">
        <v>25</v>
      </c>
      <c r="R7" s="504">
        <v>9755</v>
      </c>
      <c r="S7" s="504">
        <v>4424</v>
      </c>
      <c r="T7" s="504">
        <v>5332</v>
      </c>
      <c r="U7" s="504">
        <v>32147</v>
      </c>
      <c r="V7" s="504">
        <v>9202</v>
      </c>
      <c r="W7" s="504">
        <v>22946</v>
      </c>
      <c r="X7" s="504" t="s">
        <v>25</v>
      </c>
      <c r="Y7" s="504" t="s">
        <v>25</v>
      </c>
      <c r="Z7" s="504" t="s">
        <v>25</v>
      </c>
      <c r="AA7" s="504">
        <v>7705</v>
      </c>
      <c r="AB7" s="504">
        <v>5368</v>
      </c>
      <c r="AC7" s="504">
        <v>2339</v>
      </c>
      <c r="AD7" s="334" t="s">
        <v>303</v>
      </c>
      <c r="AE7" s="306"/>
    </row>
    <row r="8" spans="1:60" ht="18.75" customHeight="1">
      <c r="A8" s="501" t="s">
        <v>304</v>
      </c>
      <c r="B8" s="502"/>
      <c r="C8" s="504">
        <v>2386</v>
      </c>
      <c r="D8" s="504">
        <v>806</v>
      </c>
      <c r="E8" s="504">
        <v>1580</v>
      </c>
      <c r="F8" s="504">
        <v>468</v>
      </c>
      <c r="G8" s="504">
        <v>171</v>
      </c>
      <c r="H8" s="504">
        <v>299</v>
      </c>
      <c r="I8" s="504">
        <v>1857</v>
      </c>
      <c r="J8" s="504">
        <v>1348</v>
      </c>
      <c r="K8" s="504">
        <v>509</v>
      </c>
      <c r="L8" s="504">
        <v>4444</v>
      </c>
      <c r="M8" s="504">
        <v>1552</v>
      </c>
      <c r="N8" s="504">
        <v>2891</v>
      </c>
      <c r="O8" s="504">
        <v>3195</v>
      </c>
      <c r="P8" s="504">
        <v>1289</v>
      </c>
      <c r="Q8" s="504">
        <v>1907</v>
      </c>
      <c r="R8" s="504">
        <v>11880</v>
      </c>
      <c r="S8" s="504">
        <v>5886</v>
      </c>
      <c r="T8" s="504">
        <v>5994</v>
      </c>
      <c r="U8" s="504">
        <v>37511</v>
      </c>
      <c r="V8" s="504">
        <v>13870</v>
      </c>
      <c r="W8" s="504">
        <v>23641</v>
      </c>
      <c r="X8" s="504">
        <v>1024</v>
      </c>
      <c r="Y8" s="504">
        <v>758</v>
      </c>
      <c r="Z8" s="504">
        <v>266</v>
      </c>
      <c r="AA8" s="504">
        <v>9655</v>
      </c>
      <c r="AB8" s="504">
        <v>6129</v>
      </c>
      <c r="AC8" s="504">
        <v>3525</v>
      </c>
      <c r="AD8" s="334" t="s">
        <v>250</v>
      </c>
      <c r="AE8" s="306"/>
    </row>
    <row r="9" spans="1:60" ht="18.75" customHeight="1">
      <c r="A9" s="501" t="s">
        <v>305</v>
      </c>
      <c r="B9" s="502"/>
      <c r="C9" s="504">
        <v>2609</v>
      </c>
      <c r="D9" s="504">
        <v>976</v>
      </c>
      <c r="E9" s="504">
        <v>1633</v>
      </c>
      <c r="F9" s="504" t="s">
        <v>25</v>
      </c>
      <c r="G9" s="504" t="s">
        <v>25</v>
      </c>
      <c r="H9" s="504" t="s">
        <v>25</v>
      </c>
      <c r="I9" s="504">
        <v>1580</v>
      </c>
      <c r="J9" s="504">
        <v>1235</v>
      </c>
      <c r="K9" s="504">
        <v>346</v>
      </c>
      <c r="L9" s="504">
        <v>3800</v>
      </c>
      <c r="M9" s="504">
        <v>1115</v>
      </c>
      <c r="N9" s="504">
        <v>2684</v>
      </c>
      <c r="O9" s="504">
        <v>2969</v>
      </c>
      <c r="P9" s="504">
        <v>1114</v>
      </c>
      <c r="Q9" s="504">
        <v>1856</v>
      </c>
      <c r="R9" s="504">
        <v>11656</v>
      </c>
      <c r="S9" s="504">
        <v>6204</v>
      </c>
      <c r="T9" s="504">
        <v>5451</v>
      </c>
      <c r="U9" s="504">
        <v>36417</v>
      </c>
      <c r="V9" s="504">
        <v>13020</v>
      </c>
      <c r="W9" s="504">
        <v>23396</v>
      </c>
      <c r="X9" s="504">
        <v>1569</v>
      </c>
      <c r="Y9" s="504">
        <v>1100</v>
      </c>
      <c r="Z9" s="504">
        <v>469</v>
      </c>
      <c r="AA9" s="504">
        <v>9422</v>
      </c>
      <c r="AB9" s="504">
        <v>4220</v>
      </c>
      <c r="AC9" s="504">
        <v>5203</v>
      </c>
      <c r="AD9" s="334" t="s">
        <v>306</v>
      </c>
      <c r="AE9" s="306"/>
    </row>
    <row r="10" spans="1:60" s="340" customFormat="1" ht="19.149999999999999" customHeight="1">
      <c r="A10" s="505" t="s">
        <v>72</v>
      </c>
      <c r="B10" s="506"/>
      <c r="C10" s="507">
        <v>2468</v>
      </c>
      <c r="D10" s="507">
        <v>925</v>
      </c>
      <c r="E10" s="507">
        <v>1543</v>
      </c>
      <c r="F10" s="507">
        <v>442</v>
      </c>
      <c r="G10" s="507">
        <v>158</v>
      </c>
      <c r="H10" s="507">
        <v>284</v>
      </c>
      <c r="I10" s="507">
        <v>1827</v>
      </c>
      <c r="J10" s="507">
        <v>1396</v>
      </c>
      <c r="K10" s="507">
        <v>431</v>
      </c>
      <c r="L10" s="507">
        <v>4926</v>
      </c>
      <c r="M10" s="507">
        <v>1527</v>
      </c>
      <c r="N10" s="507">
        <v>3397</v>
      </c>
      <c r="O10" s="507">
        <v>2264</v>
      </c>
      <c r="P10" s="507">
        <v>905</v>
      </c>
      <c r="Q10" s="507">
        <v>1358</v>
      </c>
      <c r="R10" s="507">
        <v>11465</v>
      </c>
      <c r="S10" s="507">
        <v>6666</v>
      </c>
      <c r="T10" s="507">
        <v>4799</v>
      </c>
      <c r="U10" s="507">
        <v>37380</v>
      </c>
      <c r="V10" s="507">
        <v>12512</v>
      </c>
      <c r="W10" s="507">
        <v>24869</v>
      </c>
      <c r="X10" s="507">
        <v>1440</v>
      </c>
      <c r="Y10" s="507">
        <v>1043</v>
      </c>
      <c r="Z10" s="507">
        <v>397</v>
      </c>
      <c r="AA10" s="507">
        <v>8947</v>
      </c>
      <c r="AB10" s="507">
        <v>4909</v>
      </c>
      <c r="AC10" s="507">
        <v>4038</v>
      </c>
      <c r="AD10" s="339" t="s">
        <v>279</v>
      </c>
      <c r="AE10" s="395"/>
    </row>
    <row r="11" spans="1:60" ht="19.149999999999999" customHeight="1">
      <c r="A11" s="138"/>
      <c r="B11" s="341"/>
      <c r="C11" s="499"/>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334"/>
      <c r="AE11" s="306"/>
    </row>
    <row r="12" spans="1:60" ht="18.75" customHeight="1">
      <c r="A12" s="138" t="s">
        <v>288</v>
      </c>
      <c r="B12" s="342" t="s">
        <v>238</v>
      </c>
      <c r="C12" s="499">
        <v>2773</v>
      </c>
      <c r="D12" s="500">
        <v>1095</v>
      </c>
      <c r="E12" s="500">
        <v>1678</v>
      </c>
      <c r="F12" s="500" t="s">
        <v>25</v>
      </c>
      <c r="G12" s="500" t="s">
        <v>25</v>
      </c>
      <c r="H12" s="500" t="s">
        <v>25</v>
      </c>
      <c r="I12" s="500">
        <v>1860</v>
      </c>
      <c r="J12" s="500">
        <v>1449</v>
      </c>
      <c r="K12" s="500">
        <v>411</v>
      </c>
      <c r="L12" s="500">
        <v>4997</v>
      </c>
      <c r="M12" s="500">
        <v>1502</v>
      </c>
      <c r="N12" s="500">
        <v>3495</v>
      </c>
      <c r="O12" s="500">
        <v>1974</v>
      </c>
      <c r="P12" s="500">
        <v>747</v>
      </c>
      <c r="Q12" s="500">
        <v>1227</v>
      </c>
      <c r="R12" s="500">
        <v>11601</v>
      </c>
      <c r="S12" s="500">
        <v>6539</v>
      </c>
      <c r="T12" s="500">
        <v>5062</v>
      </c>
      <c r="U12" s="500">
        <v>36199</v>
      </c>
      <c r="V12" s="500">
        <v>12402</v>
      </c>
      <c r="W12" s="500">
        <v>23797</v>
      </c>
      <c r="X12" s="504">
        <v>1525</v>
      </c>
      <c r="Y12" s="504">
        <v>1105</v>
      </c>
      <c r="Z12" s="504">
        <v>420</v>
      </c>
      <c r="AA12" s="500">
        <v>9264</v>
      </c>
      <c r="AB12" s="500">
        <v>4699</v>
      </c>
      <c r="AC12" s="500">
        <v>4565</v>
      </c>
      <c r="AD12" s="370" t="s">
        <v>307</v>
      </c>
      <c r="AE12" s="306"/>
    </row>
    <row r="13" spans="1:60" ht="18.75" customHeight="1">
      <c r="A13" s="328"/>
      <c r="B13" s="344" t="s">
        <v>308</v>
      </c>
      <c r="C13" s="499">
        <v>2763</v>
      </c>
      <c r="D13" s="500">
        <v>1095</v>
      </c>
      <c r="E13" s="500">
        <v>1668</v>
      </c>
      <c r="F13" s="500" t="s">
        <v>25</v>
      </c>
      <c r="G13" s="500" t="s">
        <v>25</v>
      </c>
      <c r="H13" s="500" t="s">
        <v>25</v>
      </c>
      <c r="I13" s="500">
        <v>1860</v>
      </c>
      <c r="J13" s="500">
        <v>1449</v>
      </c>
      <c r="K13" s="500">
        <v>411</v>
      </c>
      <c r="L13" s="500">
        <v>4928</v>
      </c>
      <c r="M13" s="500">
        <v>1522</v>
      </c>
      <c r="N13" s="500">
        <v>3406</v>
      </c>
      <c r="O13" s="500">
        <v>1949</v>
      </c>
      <c r="P13" s="500">
        <v>722</v>
      </c>
      <c r="Q13" s="500">
        <v>1227</v>
      </c>
      <c r="R13" s="500">
        <v>11601</v>
      </c>
      <c r="S13" s="500">
        <v>6785</v>
      </c>
      <c r="T13" s="500">
        <v>4816</v>
      </c>
      <c r="U13" s="500">
        <v>36199</v>
      </c>
      <c r="V13" s="500">
        <v>12177</v>
      </c>
      <c r="W13" s="500">
        <v>24022</v>
      </c>
      <c r="X13" s="504" t="s">
        <v>25</v>
      </c>
      <c r="Y13" s="504" t="s">
        <v>25</v>
      </c>
      <c r="Z13" s="504" t="s">
        <v>25</v>
      </c>
      <c r="AA13" s="500">
        <v>9343</v>
      </c>
      <c r="AB13" s="500">
        <v>4741</v>
      </c>
      <c r="AC13" s="500">
        <v>4602</v>
      </c>
      <c r="AD13" s="334" t="s">
        <v>252</v>
      </c>
      <c r="AE13" s="306"/>
    </row>
    <row r="14" spans="1:60" ht="18.75" customHeight="1">
      <c r="A14" s="328"/>
      <c r="B14" s="344" t="s">
        <v>80</v>
      </c>
      <c r="C14" s="499">
        <v>2199</v>
      </c>
      <c r="D14" s="500">
        <v>794</v>
      </c>
      <c r="E14" s="500">
        <v>1405</v>
      </c>
      <c r="F14" s="500" t="s">
        <v>25</v>
      </c>
      <c r="G14" s="500" t="s">
        <v>25</v>
      </c>
      <c r="H14" s="500" t="s">
        <v>25</v>
      </c>
      <c r="I14" s="500">
        <v>1852</v>
      </c>
      <c r="J14" s="500">
        <v>1441</v>
      </c>
      <c r="K14" s="500">
        <v>411</v>
      </c>
      <c r="L14" s="500">
        <v>4734</v>
      </c>
      <c r="M14" s="500">
        <v>1413</v>
      </c>
      <c r="N14" s="500">
        <v>3321</v>
      </c>
      <c r="O14" s="500">
        <v>1973</v>
      </c>
      <c r="P14" s="500">
        <v>734</v>
      </c>
      <c r="Q14" s="500">
        <v>1239</v>
      </c>
      <c r="R14" s="500">
        <v>10893</v>
      </c>
      <c r="S14" s="500">
        <v>6476</v>
      </c>
      <c r="T14" s="500">
        <v>4417</v>
      </c>
      <c r="U14" s="500">
        <v>35912</v>
      </c>
      <c r="V14" s="500">
        <v>12082</v>
      </c>
      <c r="W14" s="500">
        <v>23830</v>
      </c>
      <c r="X14" s="504">
        <v>1095</v>
      </c>
      <c r="Y14" s="504">
        <v>836</v>
      </c>
      <c r="Z14" s="504">
        <v>259</v>
      </c>
      <c r="AA14" s="500">
        <v>9136</v>
      </c>
      <c r="AB14" s="500">
        <v>4940</v>
      </c>
      <c r="AC14" s="500">
        <v>4196</v>
      </c>
      <c r="AD14" s="334" t="s">
        <v>81</v>
      </c>
      <c r="AE14" s="306"/>
    </row>
    <row r="15" spans="1:60" ht="18.75" customHeight="1">
      <c r="A15" s="328"/>
      <c r="B15" s="344" t="s">
        <v>82</v>
      </c>
      <c r="C15" s="499">
        <v>2849</v>
      </c>
      <c r="D15" s="500">
        <v>1103</v>
      </c>
      <c r="E15" s="500">
        <v>1746</v>
      </c>
      <c r="F15" s="500">
        <v>449</v>
      </c>
      <c r="G15" s="500">
        <v>164</v>
      </c>
      <c r="H15" s="500">
        <v>285</v>
      </c>
      <c r="I15" s="500">
        <v>1804</v>
      </c>
      <c r="J15" s="500">
        <v>1381</v>
      </c>
      <c r="K15" s="500">
        <v>423</v>
      </c>
      <c r="L15" s="500">
        <v>4720</v>
      </c>
      <c r="M15" s="500">
        <v>1450</v>
      </c>
      <c r="N15" s="500">
        <v>3270</v>
      </c>
      <c r="O15" s="500">
        <v>2026</v>
      </c>
      <c r="P15" s="500">
        <v>758</v>
      </c>
      <c r="Q15" s="500">
        <v>1268</v>
      </c>
      <c r="R15" s="500">
        <v>11496</v>
      </c>
      <c r="S15" s="500">
        <v>6459</v>
      </c>
      <c r="T15" s="500">
        <v>5037</v>
      </c>
      <c r="U15" s="500">
        <v>37613</v>
      </c>
      <c r="V15" s="500">
        <v>12723</v>
      </c>
      <c r="W15" s="500">
        <v>24890</v>
      </c>
      <c r="X15" s="504">
        <v>1517</v>
      </c>
      <c r="Y15" s="504">
        <v>1198</v>
      </c>
      <c r="Z15" s="504">
        <v>319</v>
      </c>
      <c r="AA15" s="500">
        <v>8997</v>
      </c>
      <c r="AB15" s="500">
        <v>5095</v>
      </c>
      <c r="AC15" s="500">
        <v>3902</v>
      </c>
      <c r="AD15" s="334" t="s">
        <v>83</v>
      </c>
      <c r="AE15" s="306"/>
    </row>
    <row r="16" spans="1:60" ht="18.75" customHeight="1">
      <c r="A16" s="345"/>
      <c r="B16" s="344" t="s">
        <v>84</v>
      </c>
      <c r="C16" s="499">
        <v>2262</v>
      </c>
      <c r="D16" s="500">
        <v>780</v>
      </c>
      <c r="E16" s="500">
        <v>1482</v>
      </c>
      <c r="F16" s="500">
        <v>435</v>
      </c>
      <c r="G16" s="500">
        <v>164</v>
      </c>
      <c r="H16" s="500">
        <v>271</v>
      </c>
      <c r="I16" s="500">
        <v>1816</v>
      </c>
      <c r="J16" s="500">
        <v>1377</v>
      </c>
      <c r="K16" s="500">
        <v>439</v>
      </c>
      <c r="L16" s="500">
        <v>4657</v>
      </c>
      <c r="M16" s="500">
        <v>1397</v>
      </c>
      <c r="N16" s="500">
        <v>3260</v>
      </c>
      <c r="O16" s="500">
        <v>2008</v>
      </c>
      <c r="P16" s="500">
        <v>850</v>
      </c>
      <c r="Q16" s="500">
        <v>1158</v>
      </c>
      <c r="R16" s="500">
        <v>11502</v>
      </c>
      <c r="S16" s="500">
        <v>6464</v>
      </c>
      <c r="T16" s="500">
        <v>5038</v>
      </c>
      <c r="U16" s="500">
        <v>37989</v>
      </c>
      <c r="V16" s="500">
        <v>12695</v>
      </c>
      <c r="W16" s="500">
        <v>25294</v>
      </c>
      <c r="X16" s="504">
        <v>1514</v>
      </c>
      <c r="Y16" s="504">
        <v>1073</v>
      </c>
      <c r="Z16" s="504">
        <v>441</v>
      </c>
      <c r="AA16" s="500">
        <v>8853</v>
      </c>
      <c r="AB16" s="500">
        <v>4978</v>
      </c>
      <c r="AC16" s="500">
        <v>3875</v>
      </c>
      <c r="AD16" s="334" t="s">
        <v>85</v>
      </c>
      <c r="AE16" s="306"/>
    </row>
    <row r="17" spans="1:31" ht="18.75" customHeight="1">
      <c r="A17" s="328"/>
      <c r="B17" s="344" t="s">
        <v>309</v>
      </c>
      <c r="C17" s="499">
        <v>2831</v>
      </c>
      <c r="D17" s="500">
        <v>1099</v>
      </c>
      <c r="E17" s="500">
        <v>1732</v>
      </c>
      <c r="F17" s="500">
        <v>440</v>
      </c>
      <c r="G17" s="500">
        <v>164</v>
      </c>
      <c r="H17" s="500">
        <v>276</v>
      </c>
      <c r="I17" s="500">
        <v>1808</v>
      </c>
      <c r="J17" s="500">
        <v>1369</v>
      </c>
      <c r="K17" s="500">
        <v>439</v>
      </c>
      <c r="L17" s="500">
        <v>4844</v>
      </c>
      <c r="M17" s="500">
        <v>1558</v>
      </c>
      <c r="N17" s="500">
        <v>3286</v>
      </c>
      <c r="O17" s="500">
        <v>2008</v>
      </c>
      <c r="P17" s="500">
        <v>757</v>
      </c>
      <c r="Q17" s="500">
        <v>1251</v>
      </c>
      <c r="R17" s="500">
        <v>11508</v>
      </c>
      <c r="S17" s="500">
        <v>6415</v>
      </c>
      <c r="T17" s="500">
        <v>5093</v>
      </c>
      <c r="U17" s="500">
        <v>38215</v>
      </c>
      <c r="V17" s="500">
        <v>12778</v>
      </c>
      <c r="W17" s="500">
        <v>25437</v>
      </c>
      <c r="X17" s="504">
        <v>1514</v>
      </c>
      <c r="Y17" s="504">
        <v>1069</v>
      </c>
      <c r="Z17" s="504">
        <v>445</v>
      </c>
      <c r="AA17" s="500">
        <v>8849</v>
      </c>
      <c r="AB17" s="500">
        <v>5034</v>
      </c>
      <c r="AC17" s="500">
        <v>3815</v>
      </c>
      <c r="AD17" s="334" t="s">
        <v>310</v>
      </c>
      <c r="AE17" s="306"/>
    </row>
    <row r="18" spans="1:31" ht="18.75" customHeight="1">
      <c r="A18" s="328"/>
      <c r="B18" s="344" t="s">
        <v>88</v>
      </c>
      <c r="C18" s="499">
        <v>2248</v>
      </c>
      <c r="D18" s="500">
        <v>780</v>
      </c>
      <c r="E18" s="500">
        <v>1468</v>
      </c>
      <c r="F18" s="500">
        <v>439</v>
      </c>
      <c r="G18" s="500">
        <v>168</v>
      </c>
      <c r="H18" s="500">
        <v>271</v>
      </c>
      <c r="I18" s="500">
        <v>1812</v>
      </c>
      <c r="J18" s="500">
        <v>1373</v>
      </c>
      <c r="K18" s="500">
        <v>439</v>
      </c>
      <c r="L18" s="500">
        <v>4899</v>
      </c>
      <c r="M18" s="500">
        <v>1565</v>
      </c>
      <c r="N18" s="500">
        <v>3334</v>
      </c>
      <c r="O18" s="500">
        <v>1987</v>
      </c>
      <c r="P18" s="500">
        <v>757</v>
      </c>
      <c r="Q18" s="500">
        <v>1230</v>
      </c>
      <c r="R18" s="500">
        <v>11495</v>
      </c>
      <c r="S18" s="500">
        <v>6422</v>
      </c>
      <c r="T18" s="500">
        <v>5073</v>
      </c>
      <c r="U18" s="500">
        <v>38036</v>
      </c>
      <c r="V18" s="500">
        <v>12665</v>
      </c>
      <c r="W18" s="500">
        <v>25371</v>
      </c>
      <c r="X18" s="504">
        <v>1504</v>
      </c>
      <c r="Y18" s="504">
        <v>1051</v>
      </c>
      <c r="Z18" s="504">
        <v>453</v>
      </c>
      <c r="AA18" s="500">
        <v>8756</v>
      </c>
      <c r="AB18" s="500">
        <v>4784</v>
      </c>
      <c r="AC18" s="500">
        <v>3972</v>
      </c>
      <c r="AD18" s="334" t="s">
        <v>89</v>
      </c>
      <c r="AE18" s="306"/>
    </row>
    <row r="19" spans="1:31" ht="18.75" customHeight="1">
      <c r="A19" s="328"/>
      <c r="B19" s="344" t="s">
        <v>90</v>
      </c>
      <c r="C19" s="499" t="s">
        <v>25</v>
      </c>
      <c r="D19" s="500" t="s">
        <v>25</v>
      </c>
      <c r="E19" s="500" t="s">
        <v>25</v>
      </c>
      <c r="F19" s="500">
        <v>439</v>
      </c>
      <c r="G19" s="500">
        <v>169</v>
      </c>
      <c r="H19" s="500">
        <v>270</v>
      </c>
      <c r="I19" s="500">
        <v>1810</v>
      </c>
      <c r="J19" s="500">
        <v>1373</v>
      </c>
      <c r="K19" s="500">
        <v>437</v>
      </c>
      <c r="L19" s="500">
        <v>4856</v>
      </c>
      <c r="M19" s="500">
        <v>1533</v>
      </c>
      <c r="N19" s="500">
        <v>3323</v>
      </c>
      <c r="O19" s="500">
        <v>1999</v>
      </c>
      <c r="P19" s="500">
        <v>756</v>
      </c>
      <c r="Q19" s="500">
        <v>1243</v>
      </c>
      <c r="R19" s="500">
        <v>11482</v>
      </c>
      <c r="S19" s="500">
        <v>6470</v>
      </c>
      <c r="T19" s="500">
        <v>5012</v>
      </c>
      <c r="U19" s="500">
        <v>37633</v>
      </c>
      <c r="V19" s="500">
        <v>12604</v>
      </c>
      <c r="W19" s="500">
        <v>25029</v>
      </c>
      <c r="X19" s="504">
        <v>1494</v>
      </c>
      <c r="Y19" s="504">
        <v>982</v>
      </c>
      <c r="Z19" s="504">
        <v>512</v>
      </c>
      <c r="AA19" s="500">
        <v>8824</v>
      </c>
      <c r="AB19" s="500">
        <v>4924</v>
      </c>
      <c r="AC19" s="500">
        <v>3900</v>
      </c>
      <c r="AD19" s="334" t="s">
        <v>91</v>
      </c>
      <c r="AE19" s="306"/>
    </row>
    <row r="20" spans="1:31" ht="18.75" customHeight="1">
      <c r="A20" s="328"/>
      <c r="B20" s="344" t="s">
        <v>92</v>
      </c>
      <c r="C20" s="499">
        <v>2241</v>
      </c>
      <c r="D20" s="500">
        <v>778</v>
      </c>
      <c r="E20" s="500">
        <v>1463</v>
      </c>
      <c r="F20" s="500">
        <v>430</v>
      </c>
      <c r="G20" s="500">
        <v>160</v>
      </c>
      <c r="H20" s="500">
        <v>270</v>
      </c>
      <c r="I20" s="500">
        <v>1814</v>
      </c>
      <c r="J20" s="500">
        <v>1373</v>
      </c>
      <c r="K20" s="500">
        <v>441</v>
      </c>
      <c r="L20" s="500">
        <v>4941</v>
      </c>
      <c r="M20" s="500">
        <v>1560</v>
      </c>
      <c r="N20" s="500">
        <v>3381</v>
      </c>
      <c r="O20" s="500">
        <v>2833</v>
      </c>
      <c r="P20" s="500">
        <v>1261</v>
      </c>
      <c r="Q20" s="500">
        <v>1572</v>
      </c>
      <c r="R20" s="500">
        <v>11495</v>
      </c>
      <c r="S20" s="500">
        <v>6476</v>
      </c>
      <c r="T20" s="500">
        <v>5019</v>
      </c>
      <c r="U20" s="500">
        <v>37708</v>
      </c>
      <c r="V20" s="500">
        <v>12440</v>
      </c>
      <c r="W20" s="500">
        <v>25268</v>
      </c>
      <c r="X20" s="504">
        <v>1488</v>
      </c>
      <c r="Y20" s="504">
        <v>976</v>
      </c>
      <c r="Z20" s="504">
        <v>512</v>
      </c>
      <c r="AA20" s="500">
        <v>8825</v>
      </c>
      <c r="AB20" s="500">
        <v>4785</v>
      </c>
      <c r="AC20" s="500">
        <v>4040</v>
      </c>
      <c r="AD20" s="334" t="s">
        <v>93</v>
      </c>
      <c r="AE20" s="306"/>
    </row>
    <row r="21" spans="1:31" ht="18.75" customHeight="1">
      <c r="A21" s="328"/>
      <c r="B21" s="342">
        <v>10</v>
      </c>
      <c r="C21" s="499">
        <v>2220</v>
      </c>
      <c r="D21" s="500">
        <v>778</v>
      </c>
      <c r="E21" s="500">
        <v>1442</v>
      </c>
      <c r="F21" s="500">
        <v>457</v>
      </c>
      <c r="G21" s="500">
        <v>178</v>
      </c>
      <c r="H21" s="500">
        <v>279</v>
      </c>
      <c r="I21" s="500">
        <v>1826</v>
      </c>
      <c r="J21" s="500">
        <v>1387</v>
      </c>
      <c r="K21" s="500">
        <v>439</v>
      </c>
      <c r="L21" s="500">
        <v>5143</v>
      </c>
      <c r="M21" s="500">
        <v>1618</v>
      </c>
      <c r="N21" s="500">
        <v>3525</v>
      </c>
      <c r="O21" s="500">
        <v>2825</v>
      </c>
      <c r="P21" s="500">
        <v>1061</v>
      </c>
      <c r="Q21" s="500">
        <v>1764</v>
      </c>
      <c r="R21" s="500">
        <v>11504</v>
      </c>
      <c r="S21" s="500">
        <v>7507</v>
      </c>
      <c r="T21" s="500">
        <v>3997</v>
      </c>
      <c r="U21" s="500">
        <v>37652</v>
      </c>
      <c r="V21" s="500">
        <v>12867</v>
      </c>
      <c r="W21" s="500">
        <v>24785</v>
      </c>
      <c r="X21" s="504">
        <v>1483</v>
      </c>
      <c r="Y21" s="504">
        <v>1105</v>
      </c>
      <c r="Z21" s="504">
        <v>378</v>
      </c>
      <c r="AA21" s="500">
        <v>8807</v>
      </c>
      <c r="AB21" s="500">
        <v>4769</v>
      </c>
      <c r="AC21" s="500">
        <v>4038</v>
      </c>
      <c r="AD21" s="334" t="s">
        <v>253</v>
      </c>
      <c r="AE21" s="306"/>
    </row>
    <row r="22" spans="1:31" ht="18.75" customHeight="1">
      <c r="A22" s="328"/>
      <c r="B22" s="342">
        <v>11</v>
      </c>
      <c r="C22" s="499">
        <v>2775</v>
      </c>
      <c r="D22" s="500">
        <v>1095</v>
      </c>
      <c r="E22" s="500">
        <v>1680</v>
      </c>
      <c r="F22" s="500">
        <v>448</v>
      </c>
      <c r="G22" s="500">
        <v>177</v>
      </c>
      <c r="H22" s="500">
        <v>271</v>
      </c>
      <c r="I22" s="500">
        <v>1826</v>
      </c>
      <c r="J22" s="500">
        <v>1385</v>
      </c>
      <c r="K22" s="500">
        <v>441</v>
      </c>
      <c r="L22" s="500">
        <v>5138</v>
      </c>
      <c r="M22" s="500">
        <v>1608</v>
      </c>
      <c r="N22" s="500">
        <v>3530</v>
      </c>
      <c r="O22" s="500">
        <v>2772</v>
      </c>
      <c r="P22" s="500">
        <v>1224</v>
      </c>
      <c r="Q22" s="500">
        <v>1548</v>
      </c>
      <c r="R22" s="500">
        <v>11491</v>
      </c>
      <c r="S22" s="500">
        <v>7748</v>
      </c>
      <c r="T22" s="500">
        <v>3743</v>
      </c>
      <c r="U22" s="500">
        <v>37695</v>
      </c>
      <c r="V22" s="500">
        <v>12499</v>
      </c>
      <c r="W22" s="500">
        <v>25196</v>
      </c>
      <c r="X22" s="504">
        <v>1524</v>
      </c>
      <c r="Y22" s="504">
        <v>1106</v>
      </c>
      <c r="Z22" s="504">
        <v>418</v>
      </c>
      <c r="AA22" s="500">
        <v>8858</v>
      </c>
      <c r="AB22" s="500">
        <v>5028</v>
      </c>
      <c r="AC22" s="500">
        <v>3830</v>
      </c>
      <c r="AD22" s="334" t="s">
        <v>97</v>
      </c>
      <c r="AE22" s="306"/>
    </row>
    <row r="23" spans="1:31" ht="18.75" customHeight="1" thickBot="1">
      <c r="A23" s="346"/>
      <c r="B23" s="347">
        <v>12</v>
      </c>
      <c r="C23" s="508">
        <v>2206</v>
      </c>
      <c r="D23" s="509">
        <v>778</v>
      </c>
      <c r="E23" s="509">
        <v>1428</v>
      </c>
      <c r="F23" s="509" t="s">
        <v>25</v>
      </c>
      <c r="G23" s="509" t="s">
        <v>25</v>
      </c>
      <c r="H23" s="509" t="s">
        <v>25</v>
      </c>
      <c r="I23" s="509">
        <v>1832</v>
      </c>
      <c r="J23" s="509">
        <v>1391</v>
      </c>
      <c r="K23" s="509">
        <v>441</v>
      </c>
      <c r="L23" s="509">
        <v>5244</v>
      </c>
      <c r="M23" s="509">
        <v>1603</v>
      </c>
      <c r="N23" s="509">
        <v>3641</v>
      </c>
      <c r="O23" s="509">
        <v>2808</v>
      </c>
      <c r="P23" s="509">
        <v>1240</v>
      </c>
      <c r="Q23" s="509">
        <v>1568</v>
      </c>
      <c r="R23" s="509">
        <v>11501</v>
      </c>
      <c r="S23" s="509">
        <v>6227</v>
      </c>
      <c r="T23" s="509">
        <v>5274</v>
      </c>
      <c r="U23" s="509">
        <v>37720</v>
      </c>
      <c r="V23" s="509">
        <v>12214</v>
      </c>
      <c r="W23" s="509">
        <v>25506</v>
      </c>
      <c r="X23" s="510">
        <v>1519</v>
      </c>
      <c r="Y23" s="510">
        <v>1126</v>
      </c>
      <c r="Z23" s="510">
        <v>393</v>
      </c>
      <c r="AA23" s="509">
        <v>8845</v>
      </c>
      <c r="AB23" s="509">
        <v>5127</v>
      </c>
      <c r="AC23" s="509">
        <v>3718</v>
      </c>
      <c r="AD23" s="349" t="s">
        <v>99</v>
      </c>
      <c r="AE23" s="306"/>
    </row>
    <row r="24" spans="1:31" ht="15" customHeight="1">
      <c r="A24" s="313"/>
      <c r="B24" s="306"/>
      <c r="C24" s="306"/>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13"/>
      <c r="AE24" s="306"/>
    </row>
    <row r="25" spans="1:31" ht="13.5" customHeight="1">
      <c r="A25" s="313"/>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13"/>
      <c r="AE25" s="306"/>
    </row>
    <row r="26" spans="1:31">
      <c r="A26" s="306"/>
      <c r="B26" s="306"/>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13"/>
      <c r="AE26" s="306"/>
    </row>
    <row r="28" spans="1:31">
      <c r="A28" s="376" t="s">
        <v>291</v>
      </c>
      <c r="AD28" s="328"/>
    </row>
    <row r="29" spans="1:31">
      <c r="A29" s="376" t="s">
        <v>292</v>
      </c>
      <c r="AD29" s="377"/>
    </row>
    <row r="30" spans="1:31">
      <c r="AD30" s="377"/>
    </row>
    <row r="31" spans="1:31">
      <c r="AD31" s="377"/>
    </row>
    <row r="32" spans="1:31">
      <c r="AD32" s="377"/>
    </row>
    <row r="33" spans="30:30">
      <c r="AD33" s="378"/>
    </row>
    <row r="34" spans="30:30">
      <c r="AD34" s="377"/>
    </row>
    <row r="35" spans="30:30">
      <c r="AD35" s="377"/>
    </row>
    <row r="36" spans="30:30">
      <c r="AD36" s="377"/>
    </row>
    <row r="37" spans="30:30">
      <c r="AD37" s="377"/>
    </row>
    <row r="38" spans="30:30">
      <c r="AD38" s="377"/>
    </row>
    <row r="39" spans="30:30">
      <c r="AD39" s="377"/>
    </row>
    <row r="40" spans="30:30">
      <c r="AD40" s="377"/>
    </row>
    <row r="41" spans="30:30">
      <c r="AD41" s="377"/>
    </row>
    <row r="42" spans="30:30">
      <c r="AD42" s="377"/>
    </row>
    <row r="43" spans="30:30">
      <c r="AD43" s="377"/>
    </row>
    <row r="44" spans="30:30">
      <c r="AD44" s="377"/>
    </row>
    <row r="45" spans="30:30">
      <c r="AD45" s="377"/>
    </row>
    <row r="46" spans="30:30">
      <c r="AD46" s="377"/>
    </row>
  </sheetData>
  <mergeCells count="16">
    <mergeCell ref="A7:B7"/>
    <mergeCell ref="A8:B8"/>
    <mergeCell ref="A9:B9"/>
    <mergeCell ref="A10:B10"/>
    <mergeCell ref="R3:T4"/>
    <mergeCell ref="U3:W4"/>
    <mergeCell ref="X3:Z4"/>
    <mergeCell ref="AA3:AC4"/>
    <mergeCell ref="AD3:AD5"/>
    <mergeCell ref="A6:B6"/>
    <mergeCell ref="A3:B5"/>
    <mergeCell ref="C3:E4"/>
    <mergeCell ref="F3:H4"/>
    <mergeCell ref="I3:K4"/>
    <mergeCell ref="L3:N4"/>
    <mergeCell ref="O3:Q4"/>
  </mergeCells>
  <phoneticPr fontId="9"/>
  <printOptions horizontalCentered="1"/>
  <pageMargins left="0.39370078740157483" right="0.39370078740157483" top="0.59055118110236227" bottom="0.39370078740157483" header="0.51181102362204722" footer="0.31496062992125984"/>
  <pageSetup paperSize="8" orientation="landscape" r:id="rId1"/>
  <headerFooter alignWithMargins="0"/>
  <colBreaks count="1" manualBreakCount="1">
    <brk id="14" max="2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ED17C-1DF7-4DF3-93F1-33B6B9473D76}">
  <sheetPr>
    <tabColor rgb="FF92D050"/>
    <pageSetUpPr fitToPage="1"/>
  </sheetPr>
  <dimension ref="A1:AM50"/>
  <sheetViews>
    <sheetView showGridLines="0" view="pageBreakPreview" topLeftCell="A13" zoomScaleNormal="80" zoomScaleSheetLayoutView="100" workbookViewId="0">
      <selection activeCell="A46" sqref="A46:XFD46"/>
    </sheetView>
  </sheetViews>
  <sheetFormatPr defaultColWidth="8" defaultRowHeight="12"/>
  <cols>
    <col min="1" max="1" width="7.5" style="310" customWidth="1"/>
    <col min="2" max="2" width="4.375" style="310" customWidth="1"/>
    <col min="3" max="3" width="5.375" style="310" customWidth="1"/>
    <col min="4" max="5" width="5.75" style="310" customWidth="1"/>
    <col min="6" max="10" width="5.375" style="310" customWidth="1"/>
    <col min="11" max="12" width="5.25" style="310" customWidth="1"/>
    <col min="13" max="14" width="5.375" style="310" customWidth="1"/>
    <col min="15" max="16" width="5.25" style="310" customWidth="1"/>
    <col min="17" max="18" width="5.375" style="310" customWidth="1"/>
    <col min="19" max="19" width="5.5" style="310" customWidth="1"/>
    <col min="20" max="22" width="5.625" style="310" customWidth="1"/>
    <col min="23" max="23" width="5.375" style="310" customWidth="1"/>
    <col min="24" max="26" width="5.625" style="310" customWidth="1"/>
    <col min="27" max="27" width="5.375" style="310" customWidth="1"/>
    <col min="28" max="30" width="5.625" style="310" customWidth="1"/>
    <col min="31" max="31" width="5.375" style="310" customWidth="1"/>
    <col min="32" max="34" width="5.625" style="310" customWidth="1"/>
    <col min="35" max="35" width="5.375" style="310" customWidth="1"/>
    <col min="36" max="38" width="5.625" style="310" customWidth="1"/>
    <col min="39" max="39" width="7.625" style="310" customWidth="1"/>
    <col min="40" max="16384" width="8" style="310"/>
  </cols>
  <sheetData>
    <row r="1" spans="1:39" ht="18.75" customHeight="1">
      <c r="A1" s="306"/>
      <c r="B1" s="306"/>
      <c r="C1" s="306"/>
      <c r="D1" s="306"/>
      <c r="E1" s="306"/>
      <c r="F1" s="306"/>
      <c r="G1" s="306"/>
      <c r="H1" s="511"/>
      <c r="I1" s="511"/>
      <c r="J1" s="512"/>
      <c r="K1" s="511"/>
      <c r="L1" s="511"/>
      <c r="M1" s="511"/>
      <c r="N1" s="511"/>
      <c r="O1" s="511"/>
      <c r="P1" s="511"/>
      <c r="Q1" s="511"/>
      <c r="T1" s="513" t="s">
        <v>311</v>
      </c>
      <c r="U1" s="514" t="s">
        <v>312</v>
      </c>
      <c r="V1" s="511"/>
      <c r="W1" s="511"/>
      <c r="X1" s="511"/>
      <c r="Y1" s="511"/>
      <c r="Z1" s="511"/>
      <c r="AA1" s="511"/>
      <c r="AB1" s="511"/>
      <c r="AC1" s="511"/>
      <c r="AD1" s="511"/>
      <c r="AE1" s="511"/>
      <c r="AF1" s="306"/>
      <c r="AG1" s="306"/>
      <c r="AH1" s="306"/>
      <c r="AI1" s="306"/>
      <c r="AJ1" s="306"/>
      <c r="AK1" s="306"/>
      <c r="AL1" s="306"/>
      <c r="AM1" s="306"/>
    </row>
    <row r="2" spans="1:39" ht="20.25" customHeight="1" thickBot="1">
      <c r="A2" s="515"/>
      <c r="B2" s="515"/>
      <c r="C2" s="515"/>
      <c r="D2" s="515"/>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477" t="s">
        <v>313</v>
      </c>
    </row>
    <row r="3" spans="1:39" s="350" customFormat="1" ht="7.5" customHeight="1">
      <c r="A3" s="76" t="s">
        <v>52</v>
      </c>
      <c r="B3" s="77"/>
      <c r="C3" s="357" t="s">
        <v>314</v>
      </c>
      <c r="D3" s="355"/>
      <c r="E3" s="355"/>
      <c r="F3" s="356"/>
      <c r="G3" s="357" t="s">
        <v>275</v>
      </c>
      <c r="H3" s="355"/>
      <c r="I3" s="355"/>
      <c r="J3" s="356"/>
      <c r="K3" s="357" t="s">
        <v>276</v>
      </c>
      <c r="L3" s="355"/>
      <c r="M3" s="355"/>
      <c r="N3" s="355"/>
      <c r="O3" s="517"/>
      <c r="P3" s="517"/>
      <c r="Q3" s="517"/>
      <c r="R3" s="517"/>
      <c r="S3" s="518"/>
      <c r="T3" s="517"/>
      <c r="U3" s="517"/>
      <c r="V3" s="517"/>
      <c r="W3" s="517"/>
      <c r="X3" s="517"/>
      <c r="Y3" s="517"/>
      <c r="Z3" s="517"/>
      <c r="AA3" s="517"/>
      <c r="AB3" s="517"/>
      <c r="AC3" s="517"/>
      <c r="AD3" s="517"/>
      <c r="AE3" s="518"/>
      <c r="AF3" s="517"/>
      <c r="AG3" s="517"/>
      <c r="AH3" s="517"/>
      <c r="AI3" s="518"/>
      <c r="AJ3" s="517"/>
      <c r="AK3" s="517"/>
      <c r="AL3" s="517"/>
      <c r="AM3" s="87" t="s">
        <v>54</v>
      </c>
    </row>
    <row r="4" spans="1:39" s="350" customFormat="1" ht="15" customHeight="1">
      <c r="A4" s="88"/>
      <c r="B4" s="89"/>
      <c r="C4" s="363"/>
      <c r="D4" s="358"/>
      <c r="E4" s="358"/>
      <c r="F4" s="359"/>
      <c r="G4" s="363"/>
      <c r="H4" s="358"/>
      <c r="I4" s="358"/>
      <c r="J4" s="359"/>
      <c r="K4" s="363"/>
      <c r="L4" s="358"/>
      <c r="M4" s="358"/>
      <c r="N4" s="358"/>
      <c r="O4" s="433" t="s">
        <v>55</v>
      </c>
      <c r="P4" s="434"/>
      <c r="Q4" s="434"/>
      <c r="R4" s="435"/>
      <c r="S4" s="433" t="s">
        <v>315</v>
      </c>
      <c r="T4" s="434"/>
      <c r="U4" s="434"/>
      <c r="V4" s="435"/>
      <c r="W4" s="433" t="s">
        <v>57</v>
      </c>
      <c r="X4" s="434"/>
      <c r="Y4" s="434"/>
      <c r="Z4" s="435"/>
      <c r="AA4" s="433" t="s">
        <v>58</v>
      </c>
      <c r="AB4" s="434"/>
      <c r="AC4" s="434"/>
      <c r="AD4" s="435"/>
      <c r="AE4" s="433" t="s">
        <v>59</v>
      </c>
      <c r="AF4" s="434"/>
      <c r="AG4" s="434"/>
      <c r="AH4" s="435"/>
      <c r="AI4" s="433" t="s">
        <v>60</v>
      </c>
      <c r="AJ4" s="434"/>
      <c r="AK4" s="434"/>
      <c r="AL4" s="435"/>
      <c r="AM4" s="99"/>
    </row>
    <row r="5" spans="1:39" s="350" customFormat="1" ht="37.5" customHeight="1">
      <c r="A5" s="100"/>
      <c r="B5" s="101"/>
      <c r="C5" s="519" t="s">
        <v>316</v>
      </c>
      <c r="D5" s="519" t="s">
        <v>317</v>
      </c>
      <c r="E5" s="519" t="s">
        <v>318</v>
      </c>
      <c r="F5" s="519" t="s">
        <v>319</v>
      </c>
      <c r="G5" s="519" t="s">
        <v>316</v>
      </c>
      <c r="H5" s="519" t="s">
        <v>317</v>
      </c>
      <c r="I5" s="519" t="s">
        <v>318</v>
      </c>
      <c r="J5" s="519" t="s">
        <v>319</v>
      </c>
      <c r="K5" s="519" t="s">
        <v>316</v>
      </c>
      <c r="L5" s="519" t="s">
        <v>317</v>
      </c>
      <c r="M5" s="519" t="s">
        <v>318</v>
      </c>
      <c r="N5" s="520" t="s">
        <v>319</v>
      </c>
      <c r="O5" s="521" t="s">
        <v>316</v>
      </c>
      <c r="P5" s="519" t="s">
        <v>317</v>
      </c>
      <c r="Q5" s="519" t="s">
        <v>318</v>
      </c>
      <c r="R5" s="519" t="s">
        <v>319</v>
      </c>
      <c r="S5" s="519" t="s">
        <v>316</v>
      </c>
      <c r="T5" s="522" t="s">
        <v>317</v>
      </c>
      <c r="U5" s="519" t="s">
        <v>318</v>
      </c>
      <c r="V5" s="519" t="s">
        <v>319</v>
      </c>
      <c r="W5" s="519" t="s">
        <v>316</v>
      </c>
      <c r="X5" s="519" t="s">
        <v>317</v>
      </c>
      <c r="Y5" s="519" t="s">
        <v>318</v>
      </c>
      <c r="Z5" s="519" t="s">
        <v>319</v>
      </c>
      <c r="AA5" s="519" t="s">
        <v>316</v>
      </c>
      <c r="AB5" s="519" t="s">
        <v>317</v>
      </c>
      <c r="AC5" s="519" t="s">
        <v>318</v>
      </c>
      <c r="AD5" s="519" t="s">
        <v>319</v>
      </c>
      <c r="AE5" s="519" t="s">
        <v>316</v>
      </c>
      <c r="AF5" s="519" t="s">
        <v>317</v>
      </c>
      <c r="AG5" s="519" t="s">
        <v>318</v>
      </c>
      <c r="AH5" s="519" t="s">
        <v>319</v>
      </c>
      <c r="AI5" s="519" t="s">
        <v>316</v>
      </c>
      <c r="AJ5" s="519" t="s">
        <v>317</v>
      </c>
      <c r="AK5" s="519" t="s">
        <v>318</v>
      </c>
      <c r="AL5" s="519" t="s">
        <v>319</v>
      </c>
      <c r="AM5" s="108"/>
    </row>
    <row r="6" spans="1:39" ht="19.5" customHeight="1">
      <c r="A6" s="365" t="s">
        <v>64</v>
      </c>
      <c r="B6" s="366"/>
      <c r="C6" s="367">
        <v>19.7</v>
      </c>
      <c r="D6" s="333">
        <v>156.6</v>
      </c>
      <c r="E6" s="333">
        <v>145.19999999999999</v>
      </c>
      <c r="F6" s="333">
        <v>11.4</v>
      </c>
      <c r="G6" s="333">
        <v>21.1</v>
      </c>
      <c r="H6" s="333">
        <v>173.5</v>
      </c>
      <c r="I6" s="333">
        <v>164.9</v>
      </c>
      <c r="J6" s="333">
        <v>8.6</v>
      </c>
      <c r="K6" s="333">
        <v>19.899999999999999</v>
      </c>
      <c r="L6" s="333">
        <v>168.6</v>
      </c>
      <c r="M6" s="333">
        <v>150.19999999999999</v>
      </c>
      <c r="N6" s="333">
        <v>18.399999999999999</v>
      </c>
      <c r="O6" s="333">
        <v>19.8</v>
      </c>
      <c r="P6" s="333">
        <v>163.1</v>
      </c>
      <c r="Q6" s="333">
        <v>146.69999999999999</v>
      </c>
      <c r="R6" s="333">
        <v>16.399999999999999</v>
      </c>
      <c r="S6" s="333">
        <v>21.9</v>
      </c>
      <c r="T6" s="333">
        <v>170.2</v>
      </c>
      <c r="U6" s="333">
        <v>159.5</v>
      </c>
      <c r="V6" s="333">
        <v>10.7</v>
      </c>
      <c r="W6" s="333">
        <v>21.3</v>
      </c>
      <c r="X6" s="333">
        <v>178.4</v>
      </c>
      <c r="Y6" s="333">
        <v>157.1</v>
      </c>
      <c r="Z6" s="333">
        <v>21.3</v>
      </c>
      <c r="AA6" s="333">
        <v>20.7</v>
      </c>
      <c r="AB6" s="333">
        <v>163.69999999999999</v>
      </c>
      <c r="AC6" s="333">
        <v>156.1</v>
      </c>
      <c r="AD6" s="333">
        <v>7.6</v>
      </c>
      <c r="AE6" s="333">
        <v>20.100000000000001</v>
      </c>
      <c r="AF6" s="333">
        <v>178.1</v>
      </c>
      <c r="AG6" s="333">
        <v>150.30000000000001</v>
      </c>
      <c r="AH6" s="333">
        <v>27.8</v>
      </c>
      <c r="AI6" s="333">
        <v>20.7</v>
      </c>
      <c r="AJ6" s="333">
        <v>168.4</v>
      </c>
      <c r="AK6" s="333">
        <v>156.1</v>
      </c>
      <c r="AL6" s="333">
        <v>12.3</v>
      </c>
      <c r="AM6" s="334" t="s">
        <v>65</v>
      </c>
    </row>
    <row r="7" spans="1:39" ht="19.5" customHeight="1">
      <c r="A7" s="330" t="s">
        <v>66</v>
      </c>
      <c r="B7" s="331"/>
      <c r="C7" s="367">
        <v>19.7</v>
      </c>
      <c r="D7" s="333">
        <v>156.69999999999999</v>
      </c>
      <c r="E7" s="333">
        <v>144.6</v>
      </c>
      <c r="F7" s="333">
        <v>12.1</v>
      </c>
      <c r="G7" s="333">
        <v>21.5</v>
      </c>
      <c r="H7" s="333">
        <v>172.4</v>
      </c>
      <c r="I7" s="333">
        <v>163.4</v>
      </c>
      <c r="J7" s="333">
        <v>9</v>
      </c>
      <c r="K7" s="333">
        <v>19.899999999999999</v>
      </c>
      <c r="L7" s="333">
        <v>168.5</v>
      </c>
      <c r="M7" s="333">
        <v>149.69999999999999</v>
      </c>
      <c r="N7" s="333">
        <v>18.8</v>
      </c>
      <c r="O7" s="333">
        <v>20</v>
      </c>
      <c r="P7" s="333">
        <v>162.5</v>
      </c>
      <c r="Q7" s="333">
        <v>145.9</v>
      </c>
      <c r="R7" s="333">
        <v>16.600000000000001</v>
      </c>
      <c r="S7" s="333">
        <v>21.4</v>
      </c>
      <c r="T7" s="333">
        <v>167.9</v>
      </c>
      <c r="U7" s="333">
        <v>160</v>
      </c>
      <c r="V7" s="333">
        <v>7.9</v>
      </c>
      <c r="W7" s="333" t="s">
        <v>25</v>
      </c>
      <c r="X7" s="333" t="s">
        <v>25</v>
      </c>
      <c r="Y7" s="333" t="s">
        <v>25</v>
      </c>
      <c r="Z7" s="333" t="s">
        <v>25</v>
      </c>
      <c r="AA7" s="333" t="s">
        <v>25</v>
      </c>
      <c r="AB7" s="333" t="s">
        <v>25</v>
      </c>
      <c r="AC7" s="333" t="s">
        <v>25</v>
      </c>
      <c r="AD7" s="333" t="s">
        <v>25</v>
      </c>
      <c r="AE7" s="333">
        <v>20.100000000000001</v>
      </c>
      <c r="AF7" s="333">
        <v>175.9</v>
      </c>
      <c r="AG7" s="333">
        <v>149.5</v>
      </c>
      <c r="AH7" s="333">
        <v>26.4</v>
      </c>
      <c r="AI7" s="333" t="s">
        <v>25</v>
      </c>
      <c r="AJ7" s="333" t="s">
        <v>25</v>
      </c>
      <c r="AK7" s="333" t="s">
        <v>25</v>
      </c>
      <c r="AL7" s="333" t="s">
        <v>25</v>
      </c>
      <c r="AM7" s="334" t="s">
        <v>249</v>
      </c>
    </row>
    <row r="8" spans="1:39" ht="19.5" customHeight="1">
      <c r="A8" s="330" t="s">
        <v>68</v>
      </c>
      <c r="B8" s="331"/>
      <c r="C8" s="367">
        <v>19.600000000000001</v>
      </c>
      <c r="D8" s="333">
        <v>158.80000000000001</v>
      </c>
      <c r="E8" s="333">
        <v>144.30000000000001</v>
      </c>
      <c r="F8" s="333">
        <v>14.5</v>
      </c>
      <c r="G8" s="333">
        <v>21.7</v>
      </c>
      <c r="H8" s="333">
        <v>174.7</v>
      </c>
      <c r="I8" s="333">
        <v>168.6</v>
      </c>
      <c r="J8" s="333">
        <v>6.1</v>
      </c>
      <c r="K8" s="333">
        <v>19.899999999999999</v>
      </c>
      <c r="L8" s="333">
        <v>171.1</v>
      </c>
      <c r="M8" s="333">
        <v>151.69999999999999</v>
      </c>
      <c r="N8" s="333">
        <v>19.399999999999999</v>
      </c>
      <c r="O8" s="333">
        <v>19.8</v>
      </c>
      <c r="P8" s="333">
        <v>163.5</v>
      </c>
      <c r="Q8" s="333">
        <v>150.4</v>
      </c>
      <c r="R8" s="333">
        <v>13.1</v>
      </c>
      <c r="S8" s="523">
        <v>21.1</v>
      </c>
      <c r="T8" s="523">
        <v>163.19999999999999</v>
      </c>
      <c r="U8" s="523">
        <v>153.9</v>
      </c>
      <c r="V8" s="523">
        <v>9.3000000000000007</v>
      </c>
      <c r="W8" s="333">
        <v>20.100000000000001</v>
      </c>
      <c r="X8" s="333">
        <v>178.3</v>
      </c>
      <c r="Y8" s="333">
        <v>159.5</v>
      </c>
      <c r="Z8" s="333">
        <v>18.8</v>
      </c>
      <c r="AA8" s="333">
        <v>20.100000000000001</v>
      </c>
      <c r="AB8" s="333">
        <v>169.8</v>
      </c>
      <c r="AC8" s="333">
        <v>152.1</v>
      </c>
      <c r="AD8" s="333">
        <v>17.7</v>
      </c>
      <c r="AE8" s="523">
        <v>20</v>
      </c>
      <c r="AF8" s="523">
        <v>176.6</v>
      </c>
      <c r="AG8" s="523">
        <v>149</v>
      </c>
      <c r="AH8" s="523">
        <v>27.6</v>
      </c>
      <c r="AI8" s="523">
        <v>18.100000000000001</v>
      </c>
      <c r="AJ8" s="523">
        <v>161</v>
      </c>
      <c r="AK8" s="523">
        <v>142.30000000000001</v>
      </c>
      <c r="AL8" s="523">
        <v>18.7</v>
      </c>
      <c r="AM8" s="334" t="s">
        <v>250</v>
      </c>
    </row>
    <row r="9" spans="1:39" ht="19.5" customHeight="1">
      <c r="A9" s="330" t="s">
        <v>70</v>
      </c>
      <c r="B9" s="331"/>
      <c r="C9" s="367">
        <v>19.100000000000001</v>
      </c>
      <c r="D9" s="333">
        <v>152.80000000000001</v>
      </c>
      <c r="E9" s="333">
        <v>139.80000000000001</v>
      </c>
      <c r="F9" s="333">
        <v>13</v>
      </c>
      <c r="G9" s="333">
        <v>20.7</v>
      </c>
      <c r="H9" s="333">
        <v>174.2</v>
      </c>
      <c r="I9" s="333">
        <v>162</v>
      </c>
      <c r="J9" s="333">
        <v>12.2</v>
      </c>
      <c r="K9" s="333">
        <v>19.399999999999999</v>
      </c>
      <c r="L9" s="333">
        <v>162.4</v>
      </c>
      <c r="M9" s="333">
        <v>147.30000000000001</v>
      </c>
      <c r="N9" s="333">
        <v>15.1</v>
      </c>
      <c r="O9" s="333">
        <v>19</v>
      </c>
      <c r="P9" s="333">
        <v>153.80000000000001</v>
      </c>
      <c r="Q9" s="333">
        <v>144</v>
      </c>
      <c r="R9" s="333">
        <v>9.8000000000000007</v>
      </c>
      <c r="S9" s="523">
        <v>19.8</v>
      </c>
      <c r="T9" s="523">
        <v>165.5</v>
      </c>
      <c r="U9" s="523">
        <v>149.4</v>
      </c>
      <c r="V9" s="523">
        <v>16.100000000000001</v>
      </c>
      <c r="W9" s="333" t="s">
        <v>25</v>
      </c>
      <c r="X9" s="333" t="s">
        <v>25</v>
      </c>
      <c r="Y9" s="333" t="s">
        <v>25</v>
      </c>
      <c r="Z9" s="333" t="s">
        <v>25</v>
      </c>
      <c r="AA9" s="333">
        <v>19.5</v>
      </c>
      <c r="AB9" s="333">
        <v>161.4</v>
      </c>
      <c r="AC9" s="333">
        <v>148</v>
      </c>
      <c r="AD9" s="333">
        <v>13.4</v>
      </c>
      <c r="AE9" s="523" t="s">
        <v>25</v>
      </c>
      <c r="AF9" s="523" t="s">
        <v>25</v>
      </c>
      <c r="AG9" s="523" t="s">
        <v>25</v>
      </c>
      <c r="AH9" s="523" t="s">
        <v>25</v>
      </c>
      <c r="AI9" s="523" t="s">
        <v>25</v>
      </c>
      <c r="AJ9" s="523" t="s">
        <v>25</v>
      </c>
      <c r="AK9" s="523" t="s">
        <v>25</v>
      </c>
      <c r="AL9" s="523" t="s">
        <v>25</v>
      </c>
      <c r="AM9" s="334" t="s">
        <v>306</v>
      </c>
    </row>
    <row r="10" spans="1:39" s="340" customFormat="1" ht="19.5" customHeight="1">
      <c r="A10" s="335" t="s">
        <v>72</v>
      </c>
      <c r="B10" s="336"/>
      <c r="C10" s="524">
        <v>18.600000000000001</v>
      </c>
      <c r="D10" s="338">
        <v>144.6</v>
      </c>
      <c r="E10" s="338">
        <v>134.5</v>
      </c>
      <c r="F10" s="338">
        <v>10.1</v>
      </c>
      <c r="G10" s="338">
        <v>20.7</v>
      </c>
      <c r="H10" s="338">
        <v>175.2</v>
      </c>
      <c r="I10" s="338">
        <v>160.19999999999999</v>
      </c>
      <c r="J10" s="338">
        <v>15</v>
      </c>
      <c r="K10" s="338">
        <v>19.100000000000001</v>
      </c>
      <c r="L10" s="338">
        <v>157.69999999999999</v>
      </c>
      <c r="M10" s="338">
        <v>145.5</v>
      </c>
      <c r="N10" s="338">
        <v>12.2</v>
      </c>
      <c r="O10" s="338">
        <v>18.899999999999999</v>
      </c>
      <c r="P10" s="338">
        <v>153.9</v>
      </c>
      <c r="Q10" s="338">
        <v>142.69999999999999</v>
      </c>
      <c r="R10" s="338">
        <v>11.2</v>
      </c>
      <c r="S10" s="525" t="s">
        <v>25</v>
      </c>
      <c r="T10" s="525" t="s">
        <v>25</v>
      </c>
      <c r="U10" s="525" t="s">
        <v>25</v>
      </c>
      <c r="V10" s="525" t="s">
        <v>25</v>
      </c>
      <c r="W10" s="338" t="s">
        <v>25</v>
      </c>
      <c r="X10" s="338" t="s">
        <v>25</v>
      </c>
      <c r="Y10" s="338" t="s">
        <v>25</v>
      </c>
      <c r="Z10" s="338" t="s">
        <v>25</v>
      </c>
      <c r="AA10" s="338">
        <v>18.399999999999999</v>
      </c>
      <c r="AB10" s="338">
        <v>159.5</v>
      </c>
      <c r="AC10" s="338">
        <v>143.30000000000001</v>
      </c>
      <c r="AD10" s="338">
        <v>16.2</v>
      </c>
      <c r="AE10" s="525" t="s">
        <v>25</v>
      </c>
      <c r="AF10" s="525" t="s">
        <v>25</v>
      </c>
      <c r="AG10" s="525" t="s">
        <v>25</v>
      </c>
      <c r="AH10" s="525" t="s">
        <v>25</v>
      </c>
      <c r="AI10" s="525" t="s">
        <v>25</v>
      </c>
      <c r="AJ10" s="525" t="s">
        <v>25</v>
      </c>
      <c r="AK10" s="525" t="s">
        <v>25</v>
      </c>
      <c r="AL10" s="525" t="s">
        <v>25</v>
      </c>
      <c r="AM10" s="339" t="s">
        <v>279</v>
      </c>
    </row>
    <row r="11" spans="1:39" ht="7.5" customHeight="1">
      <c r="A11" s="138"/>
      <c r="B11" s="341"/>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334"/>
    </row>
    <row r="12" spans="1:39" ht="19.5" customHeight="1">
      <c r="A12" s="138" t="s">
        <v>288</v>
      </c>
      <c r="B12" s="342" t="s">
        <v>238</v>
      </c>
      <c r="C12" s="527">
        <v>18</v>
      </c>
      <c r="D12" s="528">
        <v>139.80000000000001</v>
      </c>
      <c r="E12" s="528">
        <v>129.5</v>
      </c>
      <c r="F12" s="528">
        <v>10.3</v>
      </c>
      <c r="G12" s="528">
        <v>18</v>
      </c>
      <c r="H12" s="528">
        <v>151.19999999999999</v>
      </c>
      <c r="I12" s="528">
        <v>140.19999999999999</v>
      </c>
      <c r="J12" s="528">
        <v>11</v>
      </c>
      <c r="K12" s="528">
        <v>18.399999999999999</v>
      </c>
      <c r="L12" s="528">
        <v>152.80000000000001</v>
      </c>
      <c r="M12" s="528">
        <v>140.69999999999999</v>
      </c>
      <c r="N12" s="528">
        <v>12.1</v>
      </c>
      <c r="O12" s="528">
        <v>18.5</v>
      </c>
      <c r="P12" s="528">
        <v>149.1</v>
      </c>
      <c r="Q12" s="528">
        <v>140.5</v>
      </c>
      <c r="R12" s="523">
        <v>8.6</v>
      </c>
      <c r="S12" s="523" t="s">
        <v>25</v>
      </c>
      <c r="T12" s="523" t="s">
        <v>25</v>
      </c>
      <c r="U12" s="523" t="s">
        <v>25</v>
      </c>
      <c r="V12" s="523" t="s">
        <v>25</v>
      </c>
      <c r="W12" s="523" t="s">
        <v>320</v>
      </c>
      <c r="X12" s="523" t="s">
        <v>320</v>
      </c>
      <c r="Y12" s="523" t="s">
        <v>320</v>
      </c>
      <c r="Z12" s="523" t="s">
        <v>320</v>
      </c>
      <c r="AA12" s="523">
        <v>17.8</v>
      </c>
      <c r="AB12" s="523">
        <v>153.1</v>
      </c>
      <c r="AC12" s="523">
        <v>137.9</v>
      </c>
      <c r="AD12" s="523">
        <v>15.2</v>
      </c>
      <c r="AE12" s="523" t="s">
        <v>25</v>
      </c>
      <c r="AF12" s="523" t="s">
        <v>25</v>
      </c>
      <c r="AG12" s="523" t="s">
        <v>25</v>
      </c>
      <c r="AH12" s="523" t="s">
        <v>25</v>
      </c>
      <c r="AI12" s="523" t="s">
        <v>25</v>
      </c>
      <c r="AJ12" s="523" t="s">
        <v>25</v>
      </c>
      <c r="AK12" s="523" t="s">
        <v>25</v>
      </c>
      <c r="AL12" s="523" t="s">
        <v>25</v>
      </c>
      <c r="AM12" s="370" t="s">
        <v>307</v>
      </c>
    </row>
    <row r="13" spans="1:39" ht="19.5" customHeight="1">
      <c r="A13" s="328"/>
      <c r="B13" s="344" t="s">
        <v>240</v>
      </c>
      <c r="C13" s="527">
        <v>17.899999999999999</v>
      </c>
      <c r="D13" s="528">
        <v>139.9</v>
      </c>
      <c r="E13" s="528">
        <v>129.19999999999999</v>
      </c>
      <c r="F13" s="528">
        <v>10.7</v>
      </c>
      <c r="G13" s="528">
        <v>20.7</v>
      </c>
      <c r="H13" s="528">
        <v>177</v>
      </c>
      <c r="I13" s="528">
        <v>160.1</v>
      </c>
      <c r="J13" s="528">
        <v>16.899999999999999</v>
      </c>
      <c r="K13" s="528">
        <v>18.899999999999999</v>
      </c>
      <c r="L13" s="528">
        <v>159.1</v>
      </c>
      <c r="M13" s="528">
        <v>145.69999999999999</v>
      </c>
      <c r="N13" s="528">
        <v>13.4</v>
      </c>
      <c r="O13" s="528">
        <v>18.8</v>
      </c>
      <c r="P13" s="528">
        <v>151.9</v>
      </c>
      <c r="Q13" s="528">
        <v>142.19999999999999</v>
      </c>
      <c r="R13" s="523">
        <v>9.6999999999999993</v>
      </c>
      <c r="S13" s="523" t="s">
        <v>25</v>
      </c>
      <c r="T13" s="523" t="s">
        <v>25</v>
      </c>
      <c r="U13" s="523" t="s">
        <v>25</v>
      </c>
      <c r="V13" s="523" t="s">
        <v>25</v>
      </c>
      <c r="W13" s="523" t="s">
        <v>320</v>
      </c>
      <c r="X13" s="523" t="s">
        <v>320</v>
      </c>
      <c r="Y13" s="523" t="s">
        <v>320</v>
      </c>
      <c r="Z13" s="523" t="s">
        <v>320</v>
      </c>
      <c r="AA13" s="523">
        <v>18.5</v>
      </c>
      <c r="AB13" s="523">
        <v>160.9</v>
      </c>
      <c r="AC13" s="523">
        <v>143.4</v>
      </c>
      <c r="AD13" s="523">
        <v>17.5</v>
      </c>
      <c r="AE13" s="523" t="s">
        <v>25</v>
      </c>
      <c r="AF13" s="523" t="s">
        <v>25</v>
      </c>
      <c r="AG13" s="523" t="s">
        <v>25</v>
      </c>
      <c r="AH13" s="523" t="s">
        <v>25</v>
      </c>
      <c r="AI13" s="523" t="s">
        <v>25</v>
      </c>
      <c r="AJ13" s="523" t="s">
        <v>25</v>
      </c>
      <c r="AK13" s="523" t="s">
        <v>25</v>
      </c>
      <c r="AL13" s="523" t="s">
        <v>25</v>
      </c>
      <c r="AM13" s="334" t="s">
        <v>252</v>
      </c>
    </row>
    <row r="14" spans="1:39" ht="19.5" customHeight="1">
      <c r="A14" s="328"/>
      <c r="B14" s="344" t="s">
        <v>80</v>
      </c>
      <c r="C14" s="527">
        <v>18.8</v>
      </c>
      <c r="D14" s="528">
        <v>147.4</v>
      </c>
      <c r="E14" s="528">
        <v>136.19999999999999</v>
      </c>
      <c r="F14" s="528">
        <v>11.2</v>
      </c>
      <c r="G14" s="528">
        <v>20.6</v>
      </c>
      <c r="H14" s="528">
        <v>176.3</v>
      </c>
      <c r="I14" s="528">
        <v>160.19999999999999</v>
      </c>
      <c r="J14" s="528">
        <v>16.100000000000001</v>
      </c>
      <c r="K14" s="528">
        <v>19.7</v>
      </c>
      <c r="L14" s="528">
        <v>164.4</v>
      </c>
      <c r="M14" s="528">
        <v>150.6</v>
      </c>
      <c r="N14" s="528">
        <v>13.8</v>
      </c>
      <c r="O14" s="528">
        <v>19.3</v>
      </c>
      <c r="P14" s="528">
        <v>157.80000000000001</v>
      </c>
      <c r="Q14" s="528">
        <v>146.6</v>
      </c>
      <c r="R14" s="523">
        <v>11.2</v>
      </c>
      <c r="S14" s="523" t="s">
        <v>25</v>
      </c>
      <c r="T14" s="523" t="s">
        <v>25</v>
      </c>
      <c r="U14" s="523" t="s">
        <v>25</v>
      </c>
      <c r="V14" s="523" t="s">
        <v>25</v>
      </c>
      <c r="W14" s="523" t="s">
        <v>320</v>
      </c>
      <c r="X14" s="523" t="s">
        <v>320</v>
      </c>
      <c r="Y14" s="523" t="s">
        <v>320</v>
      </c>
      <c r="Z14" s="523" t="s">
        <v>320</v>
      </c>
      <c r="AA14" s="523">
        <v>18.2</v>
      </c>
      <c r="AB14" s="523">
        <v>158.9</v>
      </c>
      <c r="AC14" s="523">
        <v>140.1</v>
      </c>
      <c r="AD14" s="523">
        <v>18.8</v>
      </c>
      <c r="AE14" s="523" t="s">
        <v>25</v>
      </c>
      <c r="AF14" s="523" t="s">
        <v>25</v>
      </c>
      <c r="AG14" s="523" t="s">
        <v>25</v>
      </c>
      <c r="AH14" s="523" t="s">
        <v>25</v>
      </c>
      <c r="AI14" s="523" t="s">
        <v>25</v>
      </c>
      <c r="AJ14" s="523" t="s">
        <v>25</v>
      </c>
      <c r="AK14" s="523" t="s">
        <v>25</v>
      </c>
      <c r="AL14" s="523" t="s">
        <v>25</v>
      </c>
      <c r="AM14" s="334" t="s">
        <v>81</v>
      </c>
    </row>
    <row r="15" spans="1:39" ht="19.5" customHeight="1">
      <c r="A15" s="328"/>
      <c r="B15" s="344" t="s">
        <v>82</v>
      </c>
      <c r="C15" s="527">
        <v>19.2</v>
      </c>
      <c r="D15" s="528">
        <v>148.5</v>
      </c>
      <c r="E15" s="528">
        <v>138.30000000000001</v>
      </c>
      <c r="F15" s="528">
        <v>10.199999999999999</v>
      </c>
      <c r="G15" s="528">
        <v>20.6</v>
      </c>
      <c r="H15" s="528">
        <v>176.4</v>
      </c>
      <c r="I15" s="528">
        <v>166.5</v>
      </c>
      <c r="J15" s="528">
        <v>9.9</v>
      </c>
      <c r="K15" s="528">
        <v>19.7</v>
      </c>
      <c r="L15" s="528">
        <v>161.19999999999999</v>
      </c>
      <c r="M15" s="528">
        <v>149.19999999999999</v>
      </c>
      <c r="N15" s="528">
        <v>12</v>
      </c>
      <c r="O15" s="528">
        <v>18.2</v>
      </c>
      <c r="P15" s="528">
        <v>147.1</v>
      </c>
      <c r="Q15" s="528">
        <v>136.30000000000001</v>
      </c>
      <c r="R15" s="523">
        <v>10.8</v>
      </c>
      <c r="S15" s="523" t="s">
        <v>25</v>
      </c>
      <c r="T15" s="523" t="s">
        <v>25</v>
      </c>
      <c r="U15" s="523" t="s">
        <v>25</v>
      </c>
      <c r="V15" s="523" t="s">
        <v>25</v>
      </c>
      <c r="W15" s="523" t="s">
        <v>320</v>
      </c>
      <c r="X15" s="523" t="s">
        <v>320</v>
      </c>
      <c r="Y15" s="523" t="s">
        <v>320</v>
      </c>
      <c r="Z15" s="523" t="s">
        <v>320</v>
      </c>
      <c r="AA15" s="523">
        <v>20.5</v>
      </c>
      <c r="AB15" s="523">
        <v>174.4</v>
      </c>
      <c r="AC15" s="523">
        <v>157</v>
      </c>
      <c r="AD15" s="523">
        <v>17.399999999999999</v>
      </c>
      <c r="AE15" s="523" t="s">
        <v>25</v>
      </c>
      <c r="AF15" s="523" t="s">
        <v>25</v>
      </c>
      <c r="AG15" s="523" t="s">
        <v>25</v>
      </c>
      <c r="AH15" s="523" t="s">
        <v>25</v>
      </c>
      <c r="AI15" s="523" t="s">
        <v>25</v>
      </c>
      <c r="AJ15" s="523" t="s">
        <v>25</v>
      </c>
      <c r="AK15" s="523" t="s">
        <v>25</v>
      </c>
      <c r="AL15" s="523" t="s">
        <v>25</v>
      </c>
      <c r="AM15" s="334" t="s">
        <v>83</v>
      </c>
    </row>
    <row r="16" spans="1:39" ht="19.5" customHeight="1">
      <c r="A16" s="345"/>
      <c r="B16" s="344" t="s">
        <v>84</v>
      </c>
      <c r="C16" s="527">
        <v>17.600000000000001</v>
      </c>
      <c r="D16" s="528">
        <v>135.19999999999999</v>
      </c>
      <c r="E16" s="528">
        <v>126.9</v>
      </c>
      <c r="F16" s="528">
        <v>8.3000000000000007</v>
      </c>
      <c r="G16" s="528">
        <v>17.899999999999999</v>
      </c>
      <c r="H16" s="528">
        <v>154.4</v>
      </c>
      <c r="I16" s="528">
        <v>142.19999999999999</v>
      </c>
      <c r="J16" s="528">
        <v>12.2</v>
      </c>
      <c r="K16" s="528">
        <v>17.899999999999999</v>
      </c>
      <c r="L16" s="528">
        <v>143.1</v>
      </c>
      <c r="M16" s="528">
        <v>134.9</v>
      </c>
      <c r="N16" s="528">
        <v>8.1999999999999993</v>
      </c>
      <c r="O16" s="528">
        <v>19.399999999999999</v>
      </c>
      <c r="P16" s="528">
        <v>152.6</v>
      </c>
      <c r="Q16" s="528">
        <v>144.6</v>
      </c>
      <c r="R16" s="523">
        <v>8</v>
      </c>
      <c r="S16" s="523" t="s">
        <v>25</v>
      </c>
      <c r="T16" s="523" t="s">
        <v>25</v>
      </c>
      <c r="U16" s="523" t="s">
        <v>25</v>
      </c>
      <c r="V16" s="523" t="s">
        <v>25</v>
      </c>
      <c r="W16" s="523" t="s">
        <v>320</v>
      </c>
      <c r="X16" s="523" t="s">
        <v>320</v>
      </c>
      <c r="Y16" s="523" t="s">
        <v>320</v>
      </c>
      <c r="Z16" s="523" t="s">
        <v>320</v>
      </c>
      <c r="AA16" s="523">
        <v>16</v>
      </c>
      <c r="AB16" s="523">
        <v>137</v>
      </c>
      <c r="AC16" s="523">
        <v>122.6</v>
      </c>
      <c r="AD16" s="523">
        <v>14.4</v>
      </c>
      <c r="AE16" s="523" t="s">
        <v>25</v>
      </c>
      <c r="AF16" s="523" t="s">
        <v>25</v>
      </c>
      <c r="AG16" s="523" t="s">
        <v>25</v>
      </c>
      <c r="AH16" s="523" t="s">
        <v>25</v>
      </c>
      <c r="AI16" s="523" t="s">
        <v>25</v>
      </c>
      <c r="AJ16" s="523" t="s">
        <v>25</v>
      </c>
      <c r="AK16" s="523" t="s">
        <v>25</v>
      </c>
      <c r="AL16" s="523" t="s">
        <v>25</v>
      </c>
      <c r="AM16" s="334" t="s">
        <v>85</v>
      </c>
    </row>
    <row r="17" spans="1:39" ht="19.5" customHeight="1">
      <c r="A17" s="328"/>
      <c r="B17" s="344" t="s">
        <v>86</v>
      </c>
      <c r="C17" s="527">
        <v>19.7</v>
      </c>
      <c r="D17" s="528">
        <v>148.9</v>
      </c>
      <c r="E17" s="528">
        <v>140</v>
      </c>
      <c r="F17" s="528">
        <v>8.9</v>
      </c>
      <c r="G17" s="528">
        <v>21.2</v>
      </c>
      <c r="H17" s="528">
        <v>181.5</v>
      </c>
      <c r="I17" s="528">
        <v>170.9</v>
      </c>
      <c r="J17" s="528">
        <v>10.6</v>
      </c>
      <c r="K17" s="528">
        <v>19.3</v>
      </c>
      <c r="L17" s="528">
        <v>154.80000000000001</v>
      </c>
      <c r="M17" s="528">
        <v>146.19999999999999</v>
      </c>
      <c r="N17" s="528">
        <v>8.6</v>
      </c>
      <c r="O17" s="528">
        <v>19.3</v>
      </c>
      <c r="P17" s="528">
        <v>152.4</v>
      </c>
      <c r="Q17" s="528">
        <v>144.4</v>
      </c>
      <c r="R17" s="523">
        <v>8</v>
      </c>
      <c r="S17" s="523" t="s">
        <v>25</v>
      </c>
      <c r="T17" s="523" t="s">
        <v>25</v>
      </c>
      <c r="U17" s="523" t="s">
        <v>25</v>
      </c>
      <c r="V17" s="523" t="s">
        <v>25</v>
      </c>
      <c r="W17" s="523" t="s">
        <v>320</v>
      </c>
      <c r="X17" s="523" t="s">
        <v>320</v>
      </c>
      <c r="Y17" s="523" t="s">
        <v>320</v>
      </c>
      <c r="Z17" s="523" t="s">
        <v>320</v>
      </c>
      <c r="AA17" s="523">
        <v>18.100000000000001</v>
      </c>
      <c r="AB17" s="523">
        <v>153.6</v>
      </c>
      <c r="AC17" s="523">
        <v>141.30000000000001</v>
      </c>
      <c r="AD17" s="523">
        <v>12.3</v>
      </c>
      <c r="AE17" s="523" t="s">
        <v>25</v>
      </c>
      <c r="AF17" s="523" t="s">
        <v>25</v>
      </c>
      <c r="AG17" s="523" t="s">
        <v>25</v>
      </c>
      <c r="AH17" s="523" t="s">
        <v>25</v>
      </c>
      <c r="AI17" s="523" t="s">
        <v>25</v>
      </c>
      <c r="AJ17" s="523" t="s">
        <v>25</v>
      </c>
      <c r="AK17" s="523" t="s">
        <v>25</v>
      </c>
      <c r="AL17" s="523" t="s">
        <v>25</v>
      </c>
      <c r="AM17" s="334" t="s">
        <v>87</v>
      </c>
    </row>
    <row r="18" spans="1:39" ht="19.5" customHeight="1">
      <c r="A18" s="328"/>
      <c r="B18" s="344" t="s">
        <v>88</v>
      </c>
      <c r="C18" s="527">
        <v>19.2</v>
      </c>
      <c r="D18" s="528">
        <v>149.19999999999999</v>
      </c>
      <c r="E18" s="528">
        <v>139.30000000000001</v>
      </c>
      <c r="F18" s="528">
        <v>9.9</v>
      </c>
      <c r="G18" s="528">
        <v>21.5</v>
      </c>
      <c r="H18" s="528">
        <v>180.5</v>
      </c>
      <c r="I18" s="528">
        <v>167.8</v>
      </c>
      <c r="J18" s="528">
        <v>12.7</v>
      </c>
      <c r="K18" s="528">
        <v>19.599993209127234</v>
      </c>
      <c r="L18" s="528">
        <v>160.6</v>
      </c>
      <c r="M18" s="528">
        <v>150.30000000000001</v>
      </c>
      <c r="N18" s="528">
        <v>10.3</v>
      </c>
      <c r="O18" s="528">
        <v>18.599993209128172</v>
      </c>
      <c r="P18" s="528">
        <v>151.9</v>
      </c>
      <c r="Q18" s="528">
        <v>141.5</v>
      </c>
      <c r="R18" s="523">
        <v>10.4</v>
      </c>
      <c r="S18" s="523" t="s">
        <v>25</v>
      </c>
      <c r="T18" s="523" t="s">
        <v>25</v>
      </c>
      <c r="U18" s="523" t="s">
        <v>25</v>
      </c>
      <c r="V18" s="523" t="s">
        <v>25</v>
      </c>
      <c r="W18" s="523" t="s">
        <v>320</v>
      </c>
      <c r="X18" s="523" t="s">
        <v>320</v>
      </c>
      <c r="Y18" s="523" t="s">
        <v>320</v>
      </c>
      <c r="Z18" s="523" t="s">
        <v>320</v>
      </c>
      <c r="AA18" s="523">
        <v>20</v>
      </c>
      <c r="AB18" s="523">
        <v>167.6</v>
      </c>
      <c r="AC18" s="523">
        <v>155.4</v>
      </c>
      <c r="AD18" s="523">
        <v>12.2</v>
      </c>
      <c r="AE18" s="523" t="s">
        <v>25</v>
      </c>
      <c r="AF18" s="523" t="s">
        <v>25</v>
      </c>
      <c r="AG18" s="523" t="s">
        <v>25</v>
      </c>
      <c r="AH18" s="523" t="s">
        <v>25</v>
      </c>
      <c r="AI18" s="523" t="s">
        <v>25</v>
      </c>
      <c r="AJ18" s="523" t="s">
        <v>25</v>
      </c>
      <c r="AK18" s="523" t="s">
        <v>25</v>
      </c>
      <c r="AL18" s="523" t="s">
        <v>25</v>
      </c>
      <c r="AM18" s="334" t="s">
        <v>89</v>
      </c>
    </row>
    <row r="19" spans="1:39" ht="19.5" customHeight="1">
      <c r="A19" s="328"/>
      <c r="B19" s="344" t="s">
        <v>90</v>
      </c>
      <c r="C19" s="527">
        <v>17.5</v>
      </c>
      <c r="D19" s="528">
        <v>135.9</v>
      </c>
      <c r="E19" s="528">
        <v>127</v>
      </c>
      <c r="F19" s="528">
        <v>8.9</v>
      </c>
      <c r="G19" s="528">
        <v>19.7</v>
      </c>
      <c r="H19" s="528">
        <v>166.3</v>
      </c>
      <c r="I19" s="528">
        <v>149.5</v>
      </c>
      <c r="J19" s="528">
        <v>16.8</v>
      </c>
      <c r="K19" s="528">
        <v>17.399999999999999</v>
      </c>
      <c r="L19" s="528">
        <v>143.4</v>
      </c>
      <c r="M19" s="528">
        <v>131.9</v>
      </c>
      <c r="N19" s="528">
        <v>11.5</v>
      </c>
      <c r="O19" s="528">
        <v>18.2</v>
      </c>
      <c r="P19" s="528">
        <v>149.4</v>
      </c>
      <c r="Q19" s="528">
        <v>137.4</v>
      </c>
      <c r="R19" s="523">
        <v>12</v>
      </c>
      <c r="S19" s="523" t="s">
        <v>25</v>
      </c>
      <c r="T19" s="523" t="s">
        <v>25</v>
      </c>
      <c r="U19" s="523" t="s">
        <v>25</v>
      </c>
      <c r="V19" s="523" t="s">
        <v>25</v>
      </c>
      <c r="W19" s="523" t="s">
        <v>320</v>
      </c>
      <c r="X19" s="523" t="s">
        <v>320</v>
      </c>
      <c r="Y19" s="523" t="s">
        <v>320</v>
      </c>
      <c r="Z19" s="523" t="s">
        <v>320</v>
      </c>
      <c r="AA19" s="523">
        <v>16.399999999999999</v>
      </c>
      <c r="AB19" s="523">
        <v>140.30000000000001</v>
      </c>
      <c r="AC19" s="523">
        <v>127.1</v>
      </c>
      <c r="AD19" s="523">
        <v>13.2</v>
      </c>
      <c r="AE19" s="523" t="s">
        <v>25</v>
      </c>
      <c r="AF19" s="523" t="s">
        <v>25</v>
      </c>
      <c r="AG19" s="523" t="s">
        <v>25</v>
      </c>
      <c r="AH19" s="523" t="s">
        <v>25</v>
      </c>
      <c r="AI19" s="523" t="s">
        <v>25</v>
      </c>
      <c r="AJ19" s="523" t="s">
        <v>25</v>
      </c>
      <c r="AK19" s="523" t="s">
        <v>25</v>
      </c>
      <c r="AL19" s="523" t="s">
        <v>25</v>
      </c>
      <c r="AM19" s="334" t="s">
        <v>91</v>
      </c>
    </row>
    <row r="20" spans="1:39" ht="19.5" customHeight="1">
      <c r="A20" s="328"/>
      <c r="B20" s="344" t="s">
        <v>92</v>
      </c>
      <c r="C20" s="527">
        <v>18.399999999999999</v>
      </c>
      <c r="D20" s="528">
        <v>144.6</v>
      </c>
      <c r="E20" s="528">
        <v>134.5</v>
      </c>
      <c r="F20" s="528">
        <v>10.1</v>
      </c>
      <c r="G20" s="528">
        <v>21.7</v>
      </c>
      <c r="H20" s="528">
        <v>188.2</v>
      </c>
      <c r="I20" s="528">
        <v>168.7</v>
      </c>
      <c r="J20" s="528">
        <v>19.5</v>
      </c>
      <c r="K20" s="528">
        <v>19</v>
      </c>
      <c r="L20" s="528">
        <v>157.69999999999999</v>
      </c>
      <c r="M20" s="528">
        <v>145.4</v>
      </c>
      <c r="N20" s="528">
        <v>12.3</v>
      </c>
      <c r="O20" s="528">
        <v>18.3</v>
      </c>
      <c r="P20" s="528">
        <v>150.19999999999999</v>
      </c>
      <c r="Q20" s="528">
        <v>140.4</v>
      </c>
      <c r="R20" s="523">
        <v>9.8000000000000007</v>
      </c>
      <c r="S20" s="523" t="s">
        <v>25</v>
      </c>
      <c r="T20" s="523" t="s">
        <v>25</v>
      </c>
      <c r="U20" s="523" t="s">
        <v>25</v>
      </c>
      <c r="V20" s="523" t="s">
        <v>25</v>
      </c>
      <c r="W20" s="523" t="s">
        <v>320</v>
      </c>
      <c r="X20" s="523" t="s">
        <v>320</v>
      </c>
      <c r="Y20" s="523" t="s">
        <v>320</v>
      </c>
      <c r="Z20" s="523" t="s">
        <v>320</v>
      </c>
      <c r="AA20" s="523">
        <v>18.2</v>
      </c>
      <c r="AB20" s="523">
        <v>157.19999999999999</v>
      </c>
      <c r="AC20" s="523">
        <v>141.5</v>
      </c>
      <c r="AD20" s="523">
        <v>15.7</v>
      </c>
      <c r="AE20" s="523" t="s">
        <v>25</v>
      </c>
      <c r="AF20" s="523" t="s">
        <v>25</v>
      </c>
      <c r="AG20" s="523" t="s">
        <v>25</v>
      </c>
      <c r="AH20" s="523" t="s">
        <v>25</v>
      </c>
      <c r="AI20" s="523" t="s">
        <v>25</v>
      </c>
      <c r="AJ20" s="523" t="s">
        <v>25</v>
      </c>
      <c r="AK20" s="523" t="s">
        <v>25</v>
      </c>
      <c r="AL20" s="523" t="s">
        <v>25</v>
      </c>
      <c r="AM20" s="334" t="s">
        <v>93</v>
      </c>
    </row>
    <row r="21" spans="1:39" ht="19.5" customHeight="1">
      <c r="A21" s="328"/>
      <c r="B21" s="342">
        <v>10</v>
      </c>
      <c r="C21" s="527">
        <v>19.5</v>
      </c>
      <c r="D21" s="528">
        <v>151.4</v>
      </c>
      <c r="E21" s="528">
        <v>141.30000000000001</v>
      </c>
      <c r="F21" s="528">
        <v>10.1</v>
      </c>
      <c r="G21" s="528">
        <v>23.1</v>
      </c>
      <c r="H21" s="528">
        <v>191.1</v>
      </c>
      <c r="I21" s="528">
        <v>172</v>
      </c>
      <c r="J21" s="528">
        <v>19.100000000000001</v>
      </c>
      <c r="K21" s="528">
        <v>20.3</v>
      </c>
      <c r="L21" s="528">
        <v>166.1</v>
      </c>
      <c r="M21" s="528">
        <v>153.69999999999999</v>
      </c>
      <c r="N21" s="528">
        <v>12.4</v>
      </c>
      <c r="O21" s="528">
        <v>19.899999999999999</v>
      </c>
      <c r="P21" s="528">
        <v>158.9</v>
      </c>
      <c r="Q21" s="528">
        <v>150.30000000000001</v>
      </c>
      <c r="R21" s="523">
        <v>8.6</v>
      </c>
      <c r="S21" s="523" t="s">
        <v>25</v>
      </c>
      <c r="T21" s="523" t="s">
        <v>25</v>
      </c>
      <c r="U21" s="523" t="s">
        <v>25</v>
      </c>
      <c r="V21" s="523" t="s">
        <v>25</v>
      </c>
      <c r="W21" s="523" t="s">
        <v>25</v>
      </c>
      <c r="X21" s="523" t="s">
        <v>25</v>
      </c>
      <c r="Y21" s="523" t="s">
        <v>25</v>
      </c>
      <c r="Z21" s="523" t="s">
        <v>25</v>
      </c>
      <c r="AA21" s="523">
        <v>20.6</v>
      </c>
      <c r="AB21" s="523">
        <v>179.2</v>
      </c>
      <c r="AC21" s="523">
        <v>162.1</v>
      </c>
      <c r="AD21" s="523">
        <v>17.100000000000001</v>
      </c>
      <c r="AE21" s="523" t="s">
        <v>25</v>
      </c>
      <c r="AF21" s="523" t="s">
        <v>25</v>
      </c>
      <c r="AG21" s="523" t="s">
        <v>25</v>
      </c>
      <c r="AH21" s="523" t="s">
        <v>25</v>
      </c>
      <c r="AI21" s="523" t="s">
        <v>25</v>
      </c>
      <c r="AJ21" s="523" t="s">
        <v>25</v>
      </c>
      <c r="AK21" s="523" t="s">
        <v>25</v>
      </c>
      <c r="AL21" s="523" t="s">
        <v>25</v>
      </c>
      <c r="AM21" s="334" t="s">
        <v>253</v>
      </c>
    </row>
    <row r="22" spans="1:39" ht="19.5" customHeight="1">
      <c r="A22" s="328"/>
      <c r="B22" s="342">
        <v>11</v>
      </c>
      <c r="C22" s="527">
        <v>18.7</v>
      </c>
      <c r="D22" s="528">
        <v>148</v>
      </c>
      <c r="E22" s="528">
        <v>136.69999999999999</v>
      </c>
      <c r="F22" s="528">
        <v>11.3</v>
      </c>
      <c r="G22" s="528">
        <v>21.7</v>
      </c>
      <c r="H22" s="528">
        <v>181.7</v>
      </c>
      <c r="I22" s="528">
        <v>163.9</v>
      </c>
      <c r="J22" s="528">
        <v>17.8</v>
      </c>
      <c r="K22" s="528">
        <v>19.8</v>
      </c>
      <c r="L22" s="528">
        <v>166.8</v>
      </c>
      <c r="M22" s="528">
        <v>150.30000000000001</v>
      </c>
      <c r="N22" s="528">
        <v>16.5</v>
      </c>
      <c r="O22" s="528">
        <v>19.7</v>
      </c>
      <c r="P22" s="528">
        <v>169.9</v>
      </c>
      <c r="Q22" s="528">
        <v>149.19999999999999</v>
      </c>
      <c r="R22" s="523">
        <v>20.7</v>
      </c>
      <c r="S22" s="523" t="s">
        <v>25</v>
      </c>
      <c r="T22" s="523" t="s">
        <v>25</v>
      </c>
      <c r="U22" s="523" t="s">
        <v>25</v>
      </c>
      <c r="V22" s="523" t="s">
        <v>25</v>
      </c>
      <c r="W22" s="523" t="s">
        <v>320</v>
      </c>
      <c r="X22" s="523" t="s">
        <v>320</v>
      </c>
      <c r="Y22" s="523" t="s">
        <v>320</v>
      </c>
      <c r="Z22" s="523" t="s">
        <v>320</v>
      </c>
      <c r="AA22" s="523">
        <v>18.7</v>
      </c>
      <c r="AB22" s="523">
        <v>163.9</v>
      </c>
      <c r="AC22" s="523">
        <v>146.80000000000001</v>
      </c>
      <c r="AD22" s="523">
        <v>17.100000000000001</v>
      </c>
      <c r="AE22" s="523" t="s">
        <v>25</v>
      </c>
      <c r="AF22" s="523" t="s">
        <v>25</v>
      </c>
      <c r="AG22" s="523" t="s">
        <v>25</v>
      </c>
      <c r="AH22" s="523" t="s">
        <v>25</v>
      </c>
      <c r="AI22" s="523" t="s">
        <v>25</v>
      </c>
      <c r="AJ22" s="523" t="s">
        <v>25</v>
      </c>
      <c r="AK22" s="523" t="s">
        <v>25</v>
      </c>
      <c r="AL22" s="523" t="s">
        <v>25</v>
      </c>
      <c r="AM22" s="334" t="s">
        <v>97</v>
      </c>
    </row>
    <row r="23" spans="1:39" ht="19.5" customHeight="1" thickBot="1">
      <c r="A23" s="346"/>
      <c r="B23" s="347">
        <v>12</v>
      </c>
      <c r="C23" s="529">
        <v>18.7</v>
      </c>
      <c r="D23" s="528">
        <v>145.6</v>
      </c>
      <c r="E23" s="528">
        <v>134.19999999999999</v>
      </c>
      <c r="F23" s="528">
        <v>11.4</v>
      </c>
      <c r="G23" s="528">
        <v>21.2</v>
      </c>
      <c r="H23" s="528">
        <v>176.3</v>
      </c>
      <c r="I23" s="528">
        <v>159.69999999999999</v>
      </c>
      <c r="J23" s="528">
        <v>16.600000000000001</v>
      </c>
      <c r="K23" s="528">
        <v>19.399999999999999</v>
      </c>
      <c r="L23" s="528">
        <v>161.80000000000001</v>
      </c>
      <c r="M23" s="528">
        <v>146.69999999999999</v>
      </c>
      <c r="N23" s="528">
        <v>15.1</v>
      </c>
      <c r="O23" s="528">
        <v>18.5</v>
      </c>
      <c r="P23" s="528">
        <v>155.6</v>
      </c>
      <c r="Q23" s="528">
        <v>139.4</v>
      </c>
      <c r="R23" s="523">
        <v>16.2</v>
      </c>
      <c r="S23" s="523" t="s">
        <v>25</v>
      </c>
      <c r="T23" s="523" t="s">
        <v>25</v>
      </c>
      <c r="U23" s="523" t="s">
        <v>25</v>
      </c>
      <c r="V23" s="523" t="s">
        <v>25</v>
      </c>
      <c r="W23" s="523" t="s">
        <v>320</v>
      </c>
      <c r="X23" s="523" t="s">
        <v>320</v>
      </c>
      <c r="Y23" s="523" t="s">
        <v>320</v>
      </c>
      <c r="Z23" s="523" t="s">
        <v>320</v>
      </c>
      <c r="AA23" s="523" t="s">
        <v>25</v>
      </c>
      <c r="AB23" s="523" t="s">
        <v>25</v>
      </c>
      <c r="AC23" s="523" t="s">
        <v>25</v>
      </c>
      <c r="AD23" s="523" t="s">
        <v>25</v>
      </c>
      <c r="AE23" s="523" t="s">
        <v>25</v>
      </c>
      <c r="AF23" s="523" t="s">
        <v>25</v>
      </c>
      <c r="AG23" s="523" t="s">
        <v>25</v>
      </c>
      <c r="AH23" s="523" t="s">
        <v>25</v>
      </c>
      <c r="AI23" s="523" t="s">
        <v>25</v>
      </c>
      <c r="AJ23" s="523" t="s">
        <v>25</v>
      </c>
      <c r="AK23" s="523" t="s">
        <v>25</v>
      </c>
      <c r="AL23" s="523" t="s">
        <v>25</v>
      </c>
      <c r="AM23" s="349" t="s">
        <v>99</v>
      </c>
    </row>
    <row r="24" spans="1:39" s="350" customFormat="1" ht="7.5" customHeight="1" thickTop="1">
      <c r="A24" s="148" t="s">
        <v>52</v>
      </c>
      <c r="B24" s="149"/>
      <c r="C24" s="530"/>
      <c r="D24" s="531"/>
      <c r="E24" s="531"/>
      <c r="F24" s="531"/>
      <c r="G24" s="531"/>
      <c r="H24" s="531"/>
      <c r="I24" s="531"/>
      <c r="J24" s="531"/>
      <c r="K24" s="531"/>
      <c r="L24" s="531"/>
      <c r="M24" s="531"/>
      <c r="N24" s="531"/>
      <c r="O24" s="532"/>
      <c r="P24" s="532"/>
      <c r="Q24" s="532"/>
      <c r="R24" s="531"/>
      <c r="S24" s="532"/>
      <c r="T24" s="532"/>
      <c r="U24" s="532"/>
      <c r="V24" s="533"/>
      <c r="W24" s="534" t="s">
        <v>283</v>
      </c>
      <c r="X24" s="535"/>
      <c r="Y24" s="535"/>
      <c r="Z24" s="536"/>
      <c r="AA24" s="534" t="s">
        <v>321</v>
      </c>
      <c r="AB24" s="535"/>
      <c r="AC24" s="535"/>
      <c r="AD24" s="536"/>
      <c r="AE24" s="534" t="s">
        <v>285</v>
      </c>
      <c r="AF24" s="535"/>
      <c r="AG24" s="535"/>
      <c r="AH24" s="536"/>
      <c r="AI24" s="534" t="s">
        <v>322</v>
      </c>
      <c r="AJ24" s="535"/>
      <c r="AK24" s="535"/>
      <c r="AL24" s="536"/>
      <c r="AM24" s="158" t="s">
        <v>54</v>
      </c>
    </row>
    <row r="25" spans="1:39" s="350" customFormat="1" ht="15" customHeight="1">
      <c r="A25" s="88"/>
      <c r="B25" s="89"/>
      <c r="C25" s="537" t="s">
        <v>104</v>
      </c>
      <c r="D25" s="538"/>
      <c r="E25" s="538"/>
      <c r="F25" s="539"/>
      <c r="G25" s="433" t="s">
        <v>105</v>
      </c>
      <c r="H25" s="434"/>
      <c r="I25" s="434"/>
      <c r="J25" s="435"/>
      <c r="K25" s="433" t="s">
        <v>323</v>
      </c>
      <c r="L25" s="434"/>
      <c r="M25" s="434"/>
      <c r="N25" s="435"/>
      <c r="O25" s="433" t="s">
        <v>286</v>
      </c>
      <c r="P25" s="434"/>
      <c r="Q25" s="434"/>
      <c r="R25" s="435"/>
      <c r="S25" s="433" t="s">
        <v>324</v>
      </c>
      <c r="T25" s="434"/>
      <c r="U25" s="434"/>
      <c r="V25" s="435"/>
      <c r="W25" s="540"/>
      <c r="X25" s="541"/>
      <c r="Y25" s="541"/>
      <c r="Z25" s="542"/>
      <c r="AA25" s="540"/>
      <c r="AB25" s="541"/>
      <c r="AC25" s="541"/>
      <c r="AD25" s="542"/>
      <c r="AE25" s="540"/>
      <c r="AF25" s="541"/>
      <c r="AG25" s="541"/>
      <c r="AH25" s="542"/>
      <c r="AI25" s="540"/>
      <c r="AJ25" s="541"/>
      <c r="AK25" s="541"/>
      <c r="AL25" s="542"/>
      <c r="AM25" s="99"/>
    </row>
    <row r="26" spans="1:39" s="350" customFormat="1" ht="37.5" customHeight="1">
      <c r="A26" s="100"/>
      <c r="B26" s="101"/>
      <c r="C26" s="519" t="s">
        <v>316</v>
      </c>
      <c r="D26" s="519" t="s">
        <v>317</v>
      </c>
      <c r="E26" s="519" t="s">
        <v>318</v>
      </c>
      <c r="F26" s="519" t="s">
        <v>319</v>
      </c>
      <c r="G26" s="519" t="s">
        <v>316</v>
      </c>
      <c r="H26" s="519" t="s">
        <v>317</v>
      </c>
      <c r="I26" s="519" t="s">
        <v>318</v>
      </c>
      <c r="J26" s="520" t="s">
        <v>319</v>
      </c>
      <c r="K26" s="519" t="s">
        <v>316</v>
      </c>
      <c r="L26" s="519" t="s">
        <v>317</v>
      </c>
      <c r="M26" s="519" t="s">
        <v>318</v>
      </c>
      <c r="N26" s="520" t="s">
        <v>319</v>
      </c>
      <c r="O26" s="521" t="s">
        <v>316</v>
      </c>
      <c r="P26" s="519" t="s">
        <v>317</v>
      </c>
      <c r="Q26" s="519" t="s">
        <v>318</v>
      </c>
      <c r="R26" s="519" t="s">
        <v>319</v>
      </c>
      <c r="S26" s="519" t="s">
        <v>316</v>
      </c>
      <c r="T26" s="522" t="s">
        <v>317</v>
      </c>
      <c r="U26" s="519" t="s">
        <v>318</v>
      </c>
      <c r="V26" s="520" t="s">
        <v>319</v>
      </c>
      <c r="W26" s="521" t="s">
        <v>316</v>
      </c>
      <c r="X26" s="519" t="s">
        <v>317</v>
      </c>
      <c r="Y26" s="519" t="s">
        <v>318</v>
      </c>
      <c r="Z26" s="519" t="s">
        <v>319</v>
      </c>
      <c r="AA26" s="519" t="s">
        <v>316</v>
      </c>
      <c r="AB26" s="519" t="s">
        <v>317</v>
      </c>
      <c r="AC26" s="519" t="s">
        <v>318</v>
      </c>
      <c r="AD26" s="520" t="s">
        <v>319</v>
      </c>
      <c r="AE26" s="521" t="s">
        <v>316</v>
      </c>
      <c r="AF26" s="519" t="s">
        <v>317</v>
      </c>
      <c r="AG26" s="519" t="s">
        <v>318</v>
      </c>
      <c r="AH26" s="519" t="s">
        <v>319</v>
      </c>
      <c r="AI26" s="522" t="s">
        <v>316</v>
      </c>
      <c r="AJ26" s="519" t="s">
        <v>317</v>
      </c>
      <c r="AK26" s="519" t="s">
        <v>318</v>
      </c>
      <c r="AL26" s="519" t="s">
        <v>319</v>
      </c>
      <c r="AM26" s="108"/>
    </row>
    <row r="27" spans="1:39" ht="19.5" customHeight="1">
      <c r="A27" s="365" t="s">
        <v>64</v>
      </c>
      <c r="B27" s="366"/>
      <c r="C27" s="367">
        <v>19.600000000000001</v>
      </c>
      <c r="D27" s="333">
        <v>183.9</v>
      </c>
      <c r="E27" s="333">
        <v>152.4</v>
      </c>
      <c r="F27" s="333">
        <v>31.5</v>
      </c>
      <c r="G27" s="523">
        <v>20.8</v>
      </c>
      <c r="H27" s="523">
        <v>162.69999999999999</v>
      </c>
      <c r="I27" s="523">
        <v>145.30000000000001</v>
      </c>
      <c r="J27" s="523">
        <v>17.399999999999999</v>
      </c>
      <c r="K27" s="333">
        <v>19.8</v>
      </c>
      <c r="L27" s="333">
        <v>175.6</v>
      </c>
      <c r="M27" s="333">
        <v>151.9</v>
      </c>
      <c r="N27" s="333">
        <v>23.7</v>
      </c>
      <c r="O27" s="333">
        <v>18.399999999999999</v>
      </c>
      <c r="P27" s="333">
        <v>169.5</v>
      </c>
      <c r="Q27" s="333">
        <v>145.80000000000001</v>
      </c>
      <c r="R27" s="333">
        <v>23.7</v>
      </c>
      <c r="S27" s="333">
        <v>20.2</v>
      </c>
      <c r="T27" s="333">
        <v>186.8</v>
      </c>
      <c r="U27" s="333">
        <v>154.30000000000001</v>
      </c>
      <c r="V27" s="333">
        <v>32.5</v>
      </c>
      <c r="W27" s="333">
        <v>18.399999999999999</v>
      </c>
      <c r="X27" s="333">
        <v>151.69999999999999</v>
      </c>
      <c r="Y27" s="333">
        <v>137.6</v>
      </c>
      <c r="Z27" s="333">
        <v>14.1</v>
      </c>
      <c r="AA27" s="333">
        <v>20</v>
      </c>
      <c r="AB27" s="333">
        <v>160.9</v>
      </c>
      <c r="AC27" s="333">
        <v>149.5</v>
      </c>
      <c r="AD27" s="333">
        <v>11.4</v>
      </c>
      <c r="AE27" s="333">
        <v>20.6</v>
      </c>
      <c r="AF27" s="333">
        <v>175</v>
      </c>
      <c r="AG27" s="333">
        <v>152.19999999999999</v>
      </c>
      <c r="AH27" s="333">
        <v>22.8</v>
      </c>
      <c r="AI27" s="333">
        <v>19.5</v>
      </c>
      <c r="AJ27" s="333">
        <v>137.6</v>
      </c>
      <c r="AK27" s="333">
        <v>130.9</v>
      </c>
      <c r="AL27" s="543">
        <v>6.7</v>
      </c>
      <c r="AM27" s="334" t="s">
        <v>65</v>
      </c>
    </row>
    <row r="28" spans="1:39" ht="19.5" customHeight="1">
      <c r="A28" s="330" t="s">
        <v>66</v>
      </c>
      <c r="B28" s="331"/>
      <c r="C28" s="367" t="s">
        <v>25</v>
      </c>
      <c r="D28" s="333" t="s">
        <v>25</v>
      </c>
      <c r="E28" s="333" t="s">
        <v>25</v>
      </c>
      <c r="F28" s="333" t="s">
        <v>25</v>
      </c>
      <c r="G28" s="333">
        <v>19.7</v>
      </c>
      <c r="H28" s="333">
        <v>162.69999999999999</v>
      </c>
      <c r="I28" s="333">
        <v>142.1</v>
      </c>
      <c r="J28" s="333">
        <v>20.6</v>
      </c>
      <c r="K28" s="333">
        <v>19.8</v>
      </c>
      <c r="L28" s="333">
        <v>177.1</v>
      </c>
      <c r="M28" s="333">
        <v>151.30000000000001</v>
      </c>
      <c r="N28" s="333">
        <v>25.8</v>
      </c>
      <c r="O28" s="333">
        <v>18.899999999999999</v>
      </c>
      <c r="P28" s="333">
        <v>174.7</v>
      </c>
      <c r="Q28" s="333">
        <v>149.4</v>
      </c>
      <c r="R28" s="333">
        <v>25.3</v>
      </c>
      <c r="S28" s="333" t="s">
        <v>25</v>
      </c>
      <c r="T28" s="333" t="s">
        <v>25</v>
      </c>
      <c r="U28" s="333" t="s">
        <v>25</v>
      </c>
      <c r="V28" s="333" t="s">
        <v>25</v>
      </c>
      <c r="W28" s="333" t="s">
        <v>25</v>
      </c>
      <c r="X28" s="333" t="s">
        <v>25</v>
      </c>
      <c r="Y28" s="333" t="s">
        <v>25</v>
      </c>
      <c r="Z28" s="333" t="s">
        <v>25</v>
      </c>
      <c r="AA28" s="333">
        <v>20.100000000000001</v>
      </c>
      <c r="AB28" s="333">
        <v>164.9</v>
      </c>
      <c r="AC28" s="333">
        <v>150.5</v>
      </c>
      <c r="AD28" s="333">
        <v>14.4</v>
      </c>
      <c r="AE28" s="333">
        <v>20.3</v>
      </c>
      <c r="AF28" s="333">
        <v>171.7</v>
      </c>
      <c r="AG28" s="333">
        <v>147.80000000000001</v>
      </c>
      <c r="AH28" s="333">
        <v>23.9</v>
      </c>
      <c r="AI28" s="333">
        <v>19.2</v>
      </c>
      <c r="AJ28" s="333">
        <v>139.69999999999999</v>
      </c>
      <c r="AK28" s="333">
        <v>130.80000000000001</v>
      </c>
      <c r="AL28" s="333">
        <v>8.9</v>
      </c>
      <c r="AM28" s="334" t="s">
        <v>249</v>
      </c>
    </row>
    <row r="29" spans="1:39" ht="19.5" customHeight="1">
      <c r="A29" s="330" t="s">
        <v>68</v>
      </c>
      <c r="B29" s="331"/>
      <c r="C29" s="333">
        <v>18.7</v>
      </c>
      <c r="D29" s="333">
        <v>169.5</v>
      </c>
      <c r="E29" s="333">
        <v>148.5</v>
      </c>
      <c r="F29" s="333">
        <v>21</v>
      </c>
      <c r="G29" s="333">
        <v>20.8</v>
      </c>
      <c r="H29" s="333">
        <v>167.4</v>
      </c>
      <c r="I29" s="333">
        <v>148</v>
      </c>
      <c r="J29" s="333">
        <v>19.399999999999999</v>
      </c>
      <c r="K29" s="333">
        <v>19.7</v>
      </c>
      <c r="L29" s="333">
        <v>177.2</v>
      </c>
      <c r="M29" s="333">
        <v>151.4</v>
      </c>
      <c r="N29" s="333">
        <v>25.8</v>
      </c>
      <c r="O29" s="333">
        <v>19.100000000000001</v>
      </c>
      <c r="P29" s="333">
        <v>183.2</v>
      </c>
      <c r="Q29" s="333">
        <v>151.6</v>
      </c>
      <c r="R29" s="333">
        <v>31.6</v>
      </c>
      <c r="S29" s="333">
        <v>20.100000000000001</v>
      </c>
      <c r="T29" s="333">
        <v>176.9</v>
      </c>
      <c r="U29" s="333">
        <v>154.19999999999999</v>
      </c>
      <c r="V29" s="333">
        <v>22.7</v>
      </c>
      <c r="W29" s="333">
        <v>19</v>
      </c>
      <c r="X29" s="333">
        <v>156.30000000000001</v>
      </c>
      <c r="Y29" s="333">
        <v>141</v>
      </c>
      <c r="Z29" s="333">
        <v>15.3</v>
      </c>
      <c r="AA29" s="333">
        <v>20.399999999999999</v>
      </c>
      <c r="AB29" s="333">
        <v>166.9</v>
      </c>
      <c r="AC29" s="333">
        <v>150.19999999999999</v>
      </c>
      <c r="AD29" s="333">
        <v>16.7</v>
      </c>
      <c r="AE29" s="333">
        <v>20.3</v>
      </c>
      <c r="AF29" s="333">
        <v>193.9</v>
      </c>
      <c r="AG29" s="333">
        <v>152.9</v>
      </c>
      <c r="AH29" s="333">
        <v>41</v>
      </c>
      <c r="AI29" s="333">
        <v>18.899999999999999</v>
      </c>
      <c r="AJ29" s="333">
        <v>128.30000000000001</v>
      </c>
      <c r="AK29" s="333">
        <v>122.4</v>
      </c>
      <c r="AL29" s="333">
        <v>5.9</v>
      </c>
      <c r="AM29" s="334" t="s">
        <v>250</v>
      </c>
    </row>
    <row r="30" spans="1:39" ht="19.5" customHeight="1">
      <c r="A30" s="330" t="s">
        <v>70</v>
      </c>
      <c r="B30" s="331"/>
      <c r="C30" s="333">
        <v>18.3</v>
      </c>
      <c r="D30" s="333">
        <v>160.9</v>
      </c>
      <c r="E30" s="333">
        <v>148.6</v>
      </c>
      <c r="F30" s="333">
        <v>12.3</v>
      </c>
      <c r="G30" s="333">
        <v>22.4</v>
      </c>
      <c r="H30" s="333">
        <v>142.6</v>
      </c>
      <c r="I30" s="333">
        <v>131.30000000000001</v>
      </c>
      <c r="J30" s="333">
        <v>11.3</v>
      </c>
      <c r="K30" s="333">
        <v>19.7</v>
      </c>
      <c r="L30" s="333">
        <v>163</v>
      </c>
      <c r="M30" s="333">
        <v>148.4</v>
      </c>
      <c r="N30" s="333">
        <v>14.6</v>
      </c>
      <c r="O30" s="333">
        <v>19.100000000000001</v>
      </c>
      <c r="P30" s="333">
        <v>179.8</v>
      </c>
      <c r="Q30" s="333">
        <v>153.9</v>
      </c>
      <c r="R30" s="333">
        <v>25.9</v>
      </c>
      <c r="S30" s="333">
        <v>19.2</v>
      </c>
      <c r="T30" s="333">
        <v>169.9</v>
      </c>
      <c r="U30" s="333">
        <v>150.19999999999999</v>
      </c>
      <c r="V30" s="333">
        <v>19.7</v>
      </c>
      <c r="W30" s="333">
        <v>18.600000000000001</v>
      </c>
      <c r="X30" s="333">
        <v>153.69999999999999</v>
      </c>
      <c r="Y30" s="333">
        <v>138.1</v>
      </c>
      <c r="Z30" s="333">
        <v>15.6</v>
      </c>
      <c r="AA30" s="333">
        <v>19.5</v>
      </c>
      <c r="AB30" s="333">
        <v>155.80000000000001</v>
      </c>
      <c r="AC30" s="333">
        <v>141.30000000000001</v>
      </c>
      <c r="AD30" s="333">
        <v>14.5</v>
      </c>
      <c r="AE30" s="333">
        <v>20.2</v>
      </c>
      <c r="AF30" s="333">
        <v>183.7</v>
      </c>
      <c r="AG30" s="333">
        <v>149.30000000000001</v>
      </c>
      <c r="AH30" s="333">
        <v>34.4</v>
      </c>
      <c r="AI30" s="333">
        <v>19.3</v>
      </c>
      <c r="AJ30" s="333">
        <v>126.5</v>
      </c>
      <c r="AK30" s="333">
        <v>120.5</v>
      </c>
      <c r="AL30" s="333">
        <v>6</v>
      </c>
      <c r="AM30" s="334" t="s">
        <v>306</v>
      </c>
    </row>
    <row r="31" spans="1:39" s="340" customFormat="1" ht="19.5" customHeight="1">
      <c r="A31" s="335" t="s">
        <v>72</v>
      </c>
      <c r="B31" s="336"/>
      <c r="C31" s="544">
        <v>18.3</v>
      </c>
      <c r="D31" s="338">
        <v>153.5</v>
      </c>
      <c r="E31" s="544">
        <v>148.9</v>
      </c>
      <c r="F31" s="338">
        <v>4.5999999999999996</v>
      </c>
      <c r="G31" s="338">
        <v>22.5</v>
      </c>
      <c r="H31" s="544">
        <v>144.6</v>
      </c>
      <c r="I31" s="338">
        <v>132.30000000000001</v>
      </c>
      <c r="J31" s="544">
        <v>12.3</v>
      </c>
      <c r="K31" s="544">
        <v>19.399999999999999</v>
      </c>
      <c r="L31" s="338">
        <v>159.19999999999999</v>
      </c>
      <c r="M31" s="544">
        <v>147.4</v>
      </c>
      <c r="N31" s="544">
        <v>11.8</v>
      </c>
      <c r="O31" s="544">
        <v>18.7</v>
      </c>
      <c r="P31" s="544">
        <v>166.5</v>
      </c>
      <c r="Q31" s="544">
        <v>147.69999999999999</v>
      </c>
      <c r="R31" s="544">
        <v>18.8</v>
      </c>
      <c r="S31" s="544">
        <v>18.899999999999999</v>
      </c>
      <c r="T31" s="544">
        <v>169.9</v>
      </c>
      <c r="U31" s="544">
        <v>151.1</v>
      </c>
      <c r="V31" s="544">
        <v>18.8</v>
      </c>
      <c r="W31" s="338">
        <v>18.899999999999999</v>
      </c>
      <c r="X31" s="544">
        <v>158.6</v>
      </c>
      <c r="Y31" s="338">
        <v>140.5</v>
      </c>
      <c r="Z31" s="338">
        <v>18.100000000000001</v>
      </c>
      <c r="AA31" s="338">
        <v>19</v>
      </c>
      <c r="AB31" s="544">
        <v>157.69999999999999</v>
      </c>
      <c r="AC31" s="544">
        <v>145.6</v>
      </c>
      <c r="AD31" s="544">
        <v>12.1</v>
      </c>
      <c r="AE31" s="338">
        <v>19.7</v>
      </c>
      <c r="AF31" s="338">
        <v>168.8</v>
      </c>
      <c r="AG31" s="544">
        <v>143.6</v>
      </c>
      <c r="AH31" s="338">
        <v>25.2</v>
      </c>
      <c r="AI31" s="544">
        <v>19.3</v>
      </c>
      <c r="AJ31" s="544">
        <v>126.3</v>
      </c>
      <c r="AK31" s="338">
        <v>120.8</v>
      </c>
      <c r="AL31" s="338">
        <v>5.5</v>
      </c>
      <c r="AM31" s="339" t="s">
        <v>279</v>
      </c>
    </row>
    <row r="32" spans="1:39" ht="9" customHeight="1">
      <c r="A32" s="138"/>
      <c r="B32" s="341"/>
      <c r="C32" s="367"/>
      <c r="D32" s="333"/>
      <c r="E32" s="333"/>
      <c r="F32" s="333"/>
      <c r="G32" s="333"/>
      <c r="H32" s="333"/>
      <c r="I32" s="333"/>
      <c r="J32" s="333"/>
      <c r="K32" s="333"/>
      <c r="L32" s="333"/>
      <c r="M32" s="333"/>
      <c r="N32" s="333"/>
      <c r="O32" s="333"/>
      <c r="P32" s="333"/>
      <c r="Q32" s="333"/>
      <c r="R32" s="333"/>
      <c r="S32" s="333"/>
      <c r="T32" s="333"/>
      <c r="U32" s="333"/>
      <c r="V32" s="333"/>
      <c r="W32" s="523"/>
      <c r="X32" s="523"/>
      <c r="Y32" s="523"/>
      <c r="Z32" s="523"/>
      <c r="AA32" s="523"/>
      <c r="AB32" s="523"/>
      <c r="AC32" s="523"/>
      <c r="AD32" s="523"/>
      <c r="AE32" s="523"/>
      <c r="AF32" s="523"/>
      <c r="AG32" s="523"/>
      <c r="AH32" s="523"/>
      <c r="AI32" s="523"/>
      <c r="AJ32" s="523"/>
      <c r="AK32" s="523"/>
      <c r="AL32" s="523"/>
      <c r="AM32" s="334"/>
    </row>
    <row r="33" spans="1:39" ht="19.5" customHeight="1">
      <c r="A33" s="138" t="s">
        <v>288</v>
      </c>
      <c r="B33" s="342" t="s">
        <v>238</v>
      </c>
      <c r="C33" s="545">
        <v>17.5</v>
      </c>
      <c r="D33" s="523">
        <v>166.7</v>
      </c>
      <c r="E33" s="523">
        <v>156.80000000000001</v>
      </c>
      <c r="F33" s="523">
        <v>9.9</v>
      </c>
      <c r="G33" s="523">
        <v>20.399999999999999</v>
      </c>
      <c r="H33" s="523">
        <v>130.30000000000001</v>
      </c>
      <c r="I33" s="523">
        <v>120.9</v>
      </c>
      <c r="J33" s="523">
        <v>9.4</v>
      </c>
      <c r="K33" s="523">
        <v>18</v>
      </c>
      <c r="L33" s="523">
        <v>151.4</v>
      </c>
      <c r="M33" s="523">
        <v>137.19999999999999</v>
      </c>
      <c r="N33" s="523">
        <v>14.2</v>
      </c>
      <c r="O33" s="523">
        <v>18.600000000000001</v>
      </c>
      <c r="P33" s="523">
        <v>163.69999999999999</v>
      </c>
      <c r="Q33" s="523">
        <v>147.1</v>
      </c>
      <c r="R33" s="523">
        <v>16.600000000000001</v>
      </c>
      <c r="S33" s="523">
        <v>17.899999999999999</v>
      </c>
      <c r="T33" s="523">
        <v>163.19999999999999</v>
      </c>
      <c r="U33" s="523">
        <v>143.9</v>
      </c>
      <c r="V33" s="523">
        <v>19.3</v>
      </c>
      <c r="W33" s="523">
        <v>17.600000000000001</v>
      </c>
      <c r="X33" s="523">
        <v>147.5</v>
      </c>
      <c r="Y33" s="523">
        <v>132.1</v>
      </c>
      <c r="Z33" s="523">
        <v>15.4</v>
      </c>
      <c r="AA33" s="523">
        <v>18.899999999999999</v>
      </c>
      <c r="AB33" s="523">
        <v>157.19999999999999</v>
      </c>
      <c r="AC33" s="523">
        <v>144.6</v>
      </c>
      <c r="AD33" s="523">
        <v>12.6</v>
      </c>
      <c r="AE33" s="523">
        <v>18.5</v>
      </c>
      <c r="AF33" s="523">
        <v>160.1</v>
      </c>
      <c r="AG33" s="523">
        <v>136.30000000000001</v>
      </c>
      <c r="AH33" s="523">
        <v>23.8</v>
      </c>
      <c r="AI33" s="523">
        <v>19.399999999999999</v>
      </c>
      <c r="AJ33" s="523">
        <v>131</v>
      </c>
      <c r="AK33" s="523">
        <v>122.4</v>
      </c>
      <c r="AL33" s="523">
        <v>8.6</v>
      </c>
      <c r="AM33" s="370" t="s">
        <v>307</v>
      </c>
    </row>
    <row r="34" spans="1:39" ht="19.5" customHeight="1">
      <c r="A34" s="328"/>
      <c r="B34" s="344" t="s">
        <v>240</v>
      </c>
      <c r="C34" s="545">
        <v>18.399999999999999</v>
      </c>
      <c r="D34" s="523">
        <v>172</v>
      </c>
      <c r="E34" s="523">
        <v>160.80000000000001</v>
      </c>
      <c r="F34" s="523">
        <v>11.2</v>
      </c>
      <c r="G34" s="523">
        <v>18.100000000000001</v>
      </c>
      <c r="H34" s="523">
        <v>145.69999999999999</v>
      </c>
      <c r="I34" s="523">
        <v>138.30000000000001</v>
      </c>
      <c r="J34" s="523">
        <v>7.4</v>
      </c>
      <c r="K34" s="523">
        <v>19.8</v>
      </c>
      <c r="L34" s="523">
        <v>165.7</v>
      </c>
      <c r="M34" s="523">
        <v>151.69999999999999</v>
      </c>
      <c r="N34" s="523">
        <v>14</v>
      </c>
      <c r="O34" s="523">
        <v>18.399999999999999</v>
      </c>
      <c r="P34" s="523">
        <v>164.2</v>
      </c>
      <c r="Q34" s="523">
        <v>146</v>
      </c>
      <c r="R34" s="523">
        <v>18.2</v>
      </c>
      <c r="S34" s="523">
        <v>18.2</v>
      </c>
      <c r="T34" s="523">
        <v>168.7</v>
      </c>
      <c r="U34" s="523">
        <v>148.5</v>
      </c>
      <c r="V34" s="523">
        <v>20.2</v>
      </c>
      <c r="W34" s="523">
        <v>16.600000000000001</v>
      </c>
      <c r="X34" s="523">
        <v>142.5</v>
      </c>
      <c r="Y34" s="523">
        <v>122.6</v>
      </c>
      <c r="Z34" s="523">
        <v>19.899999999999999</v>
      </c>
      <c r="AA34" s="523">
        <v>18.2</v>
      </c>
      <c r="AB34" s="523">
        <v>150.30000000000001</v>
      </c>
      <c r="AC34" s="523">
        <v>138.30000000000001</v>
      </c>
      <c r="AD34" s="523">
        <v>12</v>
      </c>
      <c r="AE34" s="523">
        <v>19.5</v>
      </c>
      <c r="AF34" s="523">
        <v>168.9</v>
      </c>
      <c r="AG34" s="523">
        <v>141.9</v>
      </c>
      <c r="AH34" s="523">
        <v>27</v>
      </c>
      <c r="AI34" s="523">
        <v>18.899999999999999</v>
      </c>
      <c r="AJ34" s="523">
        <v>124.2</v>
      </c>
      <c r="AK34" s="523">
        <v>117.2</v>
      </c>
      <c r="AL34" s="523">
        <v>7</v>
      </c>
      <c r="AM34" s="334" t="s">
        <v>252</v>
      </c>
    </row>
    <row r="35" spans="1:39" ht="19.5" customHeight="1">
      <c r="A35" s="328"/>
      <c r="B35" s="344" t="s">
        <v>80</v>
      </c>
      <c r="C35" s="545">
        <v>19.600000000000001</v>
      </c>
      <c r="D35" s="523">
        <v>165.4</v>
      </c>
      <c r="E35" s="523">
        <v>159.9</v>
      </c>
      <c r="F35" s="523">
        <v>5.5</v>
      </c>
      <c r="G35" s="523">
        <v>22</v>
      </c>
      <c r="H35" s="523">
        <v>141.6</v>
      </c>
      <c r="I35" s="523">
        <v>132.1</v>
      </c>
      <c r="J35" s="523">
        <v>9.5</v>
      </c>
      <c r="K35" s="523">
        <v>19.899999999999999</v>
      </c>
      <c r="L35" s="523">
        <v>164.2</v>
      </c>
      <c r="M35" s="523">
        <v>152.19999999999999</v>
      </c>
      <c r="N35" s="523">
        <v>12</v>
      </c>
      <c r="O35" s="523">
        <v>20.100000000000001</v>
      </c>
      <c r="P35" s="523">
        <v>172.6</v>
      </c>
      <c r="Q35" s="523">
        <v>159</v>
      </c>
      <c r="R35" s="523">
        <v>13.6</v>
      </c>
      <c r="S35" s="523">
        <v>19.600000000000001</v>
      </c>
      <c r="T35" s="523">
        <v>180.3</v>
      </c>
      <c r="U35" s="523">
        <v>161</v>
      </c>
      <c r="V35" s="523">
        <v>19.3</v>
      </c>
      <c r="W35" s="523">
        <v>19.3</v>
      </c>
      <c r="X35" s="523">
        <v>168.2</v>
      </c>
      <c r="Y35" s="523">
        <v>143.1</v>
      </c>
      <c r="Z35" s="523">
        <v>25.1</v>
      </c>
      <c r="AA35" s="523">
        <v>19.399999999999999</v>
      </c>
      <c r="AB35" s="523">
        <v>153</v>
      </c>
      <c r="AC35" s="523">
        <v>141.6</v>
      </c>
      <c r="AD35" s="523">
        <v>11.4</v>
      </c>
      <c r="AE35" s="523">
        <v>20.6</v>
      </c>
      <c r="AF35" s="523">
        <v>176.5</v>
      </c>
      <c r="AG35" s="523">
        <v>147.80000000000001</v>
      </c>
      <c r="AH35" s="523">
        <v>28.7</v>
      </c>
      <c r="AI35" s="523">
        <v>18.8</v>
      </c>
      <c r="AJ35" s="523">
        <v>125.5</v>
      </c>
      <c r="AK35" s="523">
        <v>118.7</v>
      </c>
      <c r="AL35" s="523">
        <v>6.8</v>
      </c>
      <c r="AM35" s="334" t="s">
        <v>81</v>
      </c>
    </row>
    <row r="36" spans="1:39" ht="19.5" customHeight="1">
      <c r="A36" s="328"/>
      <c r="B36" s="344" t="s">
        <v>82</v>
      </c>
      <c r="C36" s="545">
        <v>19.5</v>
      </c>
      <c r="D36" s="523">
        <v>160.4</v>
      </c>
      <c r="E36" s="523">
        <v>156.80000000000001</v>
      </c>
      <c r="F36" s="523">
        <v>3.6</v>
      </c>
      <c r="G36" s="523">
        <v>23.1</v>
      </c>
      <c r="H36" s="523">
        <v>150.30000000000001</v>
      </c>
      <c r="I36" s="523">
        <v>137.69999999999999</v>
      </c>
      <c r="J36" s="523">
        <v>12.6</v>
      </c>
      <c r="K36" s="523">
        <v>20.3</v>
      </c>
      <c r="L36" s="523">
        <v>164.1</v>
      </c>
      <c r="M36" s="523">
        <v>154</v>
      </c>
      <c r="N36" s="523">
        <v>10.1</v>
      </c>
      <c r="O36" s="523">
        <v>19.5</v>
      </c>
      <c r="P36" s="523">
        <v>161.19999999999999</v>
      </c>
      <c r="Q36" s="523">
        <v>154.80000000000001</v>
      </c>
      <c r="R36" s="523">
        <v>6.4</v>
      </c>
      <c r="S36" s="523">
        <v>20.100000000000001</v>
      </c>
      <c r="T36" s="523">
        <v>174.1</v>
      </c>
      <c r="U36" s="523">
        <v>159.80000000000001</v>
      </c>
      <c r="V36" s="523">
        <v>14.3</v>
      </c>
      <c r="W36" s="523">
        <v>20.5</v>
      </c>
      <c r="X36" s="523">
        <v>169.2</v>
      </c>
      <c r="Y36" s="523">
        <v>153.19999999999999</v>
      </c>
      <c r="Z36" s="523">
        <v>16</v>
      </c>
      <c r="AA36" s="523">
        <v>19.7</v>
      </c>
      <c r="AB36" s="523">
        <v>165.8</v>
      </c>
      <c r="AC36" s="523">
        <v>154.19999999999999</v>
      </c>
      <c r="AD36" s="523">
        <v>11.6</v>
      </c>
      <c r="AE36" s="523">
        <v>20.7</v>
      </c>
      <c r="AF36" s="523">
        <v>176.2</v>
      </c>
      <c r="AG36" s="523">
        <v>147.69999999999999</v>
      </c>
      <c r="AH36" s="523">
        <v>28.5</v>
      </c>
      <c r="AI36" s="523">
        <v>19.600000000000001</v>
      </c>
      <c r="AJ36" s="523">
        <v>127.7</v>
      </c>
      <c r="AK36" s="523">
        <v>122</v>
      </c>
      <c r="AL36" s="523">
        <v>5.7</v>
      </c>
      <c r="AM36" s="334" t="s">
        <v>83</v>
      </c>
    </row>
    <row r="37" spans="1:39" ht="19.5" customHeight="1">
      <c r="A37" s="345"/>
      <c r="B37" s="344" t="s">
        <v>84</v>
      </c>
      <c r="C37" s="545">
        <v>17.8</v>
      </c>
      <c r="D37" s="523">
        <v>147</v>
      </c>
      <c r="E37" s="523">
        <v>143.1</v>
      </c>
      <c r="F37" s="523">
        <v>3.9</v>
      </c>
      <c r="G37" s="523">
        <v>22</v>
      </c>
      <c r="H37" s="523">
        <v>139.80000000000001</v>
      </c>
      <c r="I37" s="523">
        <v>128.30000000000001</v>
      </c>
      <c r="J37" s="523">
        <v>11.5</v>
      </c>
      <c r="K37" s="523">
        <v>15.3</v>
      </c>
      <c r="L37" s="523">
        <v>126.8</v>
      </c>
      <c r="M37" s="523">
        <v>119.5</v>
      </c>
      <c r="N37" s="523">
        <v>7.3</v>
      </c>
      <c r="O37" s="523">
        <v>14.6</v>
      </c>
      <c r="P37" s="523">
        <v>119.7</v>
      </c>
      <c r="Q37" s="523">
        <v>113.3</v>
      </c>
      <c r="R37" s="523">
        <v>6.4</v>
      </c>
      <c r="S37" s="523">
        <v>15.8</v>
      </c>
      <c r="T37" s="523">
        <v>129.4</v>
      </c>
      <c r="U37" s="523">
        <v>125.5</v>
      </c>
      <c r="V37" s="523">
        <v>3.9</v>
      </c>
      <c r="W37" s="523">
        <v>17.100000000000001</v>
      </c>
      <c r="X37" s="523">
        <v>141.5</v>
      </c>
      <c r="Y37" s="523">
        <v>127.3</v>
      </c>
      <c r="Z37" s="523">
        <v>14.2</v>
      </c>
      <c r="AA37" s="523">
        <v>19.3</v>
      </c>
      <c r="AB37" s="523">
        <v>158</v>
      </c>
      <c r="AC37" s="523">
        <v>148.1</v>
      </c>
      <c r="AD37" s="523">
        <v>9.9</v>
      </c>
      <c r="AE37" s="523">
        <v>18.899999999999999</v>
      </c>
      <c r="AF37" s="523">
        <v>157.19999999999999</v>
      </c>
      <c r="AG37" s="523">
        <v>134.5</v>
      </c>
      <c r="AH37" s="523">
        <v>22.7</v>
      </c>
      <c r="AI37" s="523">
        <v>18.600000000000001</v>
      </c>
      <c r="AJ37" s="523">
        <v>122.3</v>
      </c>
      <c r="AK37" s="523">
        <v>118.5</v>
      </c>
      <c r="AL37" s="523">
        <v>3.8</v>
      </c>
      <c r="AM37" s="334" t="s">
        <v>85</v>
      </c>
    </row>
    <row r="38" spans="1:39" ht="19.5" customHeight="1">
      <c r="A38" s="328"/>
      <c r="B38" s="344" t="s">
        <v>86</v>
      </c>
      <c r="C38" s="545">
        <v>19.2</v>
      </c>
      <c r="D38" s="523">
        <v>158.19999999999999</v>
      </c>
      <c r="E38" s="523">
        <v>154.5</v>
      </c>
      <c r="F38" s="523">
        <v>3.7</v>
      </c>
      <c r="G38" s="523">
        <v>23.8</v>
      </c>
      <c r="H38" s="523">
        <v>152.69999999999999</v>
      </c>
      <c r="I38" s="523">
        <v>141.19999999999999</v>
      </c>
      <c r="J38" s="523">
        <v>11.5</v>
      </c>
      <c r="K38" s="523">
        <v>19</v>
      </c>
      <c r="L38" s="523">
        <v>151.80000000000001</v>
      </c>
      <c r="M38" s="523">
        <v>144.1</v>
      </c>
      <c r="N38" s="523">
        <v>7.7</v>
      </c>
      <c r="O38" s="523">
        <v>18.2</v>
      </c>
      <c r="P38" s="523">
        <v>151.5</v>
      </c>
      <c r="Q38" s="523">
        <v>144.4</v>
      </c>
      <c r="R38" s="523">
        <v>7.1</v>
      </c>
      <c r="S38" s="523">
        <v>16</v>
      </c>
      <c r="T38" s="523">
        <v>130.19999999999999</v>
      </c>
      <c r="U38" s="523">
        <v>126.9</v>
      </c>
      <c r="V38" s="523">
        <v>3.3</v>
      </c>
      <c r="W38" s="523">
        <v>20.7</v>
      </c>
      <c r="X38" s="523">
        <v>171.9</v>
      </c>
      <c r="Y38" s="523">
        <v>155.69999999999999</v>
      </c>
      <c r="Z38" s="523">
        <v>16.2</v>
      </c>
      <c r="AA38" s="523">
        <v>18.2</v>
      </c>
      <c r="AB38" s="523">
        <v>148.69999999999999</v>
      </c>
      <c r="AC38" s="523">
        <v>140.30000000000001</v>
      </c>
      <c r="AD38" s="523">
        <v>8.4</v>
      </c>
      <c r="AE38" s="523">
        <v>20.399999999999999</v>
      </c>
      <c r="AF38" s="523">
        <v>170.5</v>
      </c>
      <c r="AG38" s="523">
        <v>147.80000000000001</v>
      </c>
      <c r="AH38" s="523">
        <v>22.7</v>
      </c>
      <c r="AI38" s="523">
        <v>23.1</v>
      </c>
      <c r="AJ38" s="523">
        <v>127.8</v>
      </c>
      <c r="AK38" s="523">
        <v>122.2</v>
      </c>
      <c r="AL38" s="523">
        <v>5.6</v>
      </c>
      <c r="AM38" s="334" t="s">
        <v>87</v>
      </c>
    </row>
    <row r="39" spans="1:39" ht="19.5" customHeight="1">
      <c r="A39" s="328"/>
      <c r="B39" s="344" t="s">
        <v>88</v>
      </c>
      <c r="C39" s="545">
        <v>18.5</v>
      </c>
      <c r="D39" s="523">
        <v>155.19999999999999</v>
      </c>
      <c r="E39" s="523">
        <v>151.19999999999999</v>
      </c>
      <c r="F39" s="523">
        <v>4</v>
      </c>
      <c r="G39" s="523">
        <v>23.7</v>
      </c>
      <c r="H39" s="523">
        <v>151.4</v>
      </c>
      <c r="I39" s="523">
        <v>140.69999999999999</v>
      </c>
      <c r="J39" s="523">
        <v>10.7</v>
      </c>
      <c r="K39" s="523">
        <v>21.2</v>
      </c>
      <c r="L39" s="523">
        <v>165.5</v>
      </c>
      <c r="M39" s="523">
        <v>155.80000000000001</v>
      </c>
      <c r="N39" s="523">
        <v>9.6999999999999993</v>
      </c>
      <c r="O39" s="523">
        <v>20.3</v>
      </c>
      <c r="P39" s="523">
        <v>180.1</v>
      </c>
      <c r="Q39" s="523">
        <v>161.6</v>
      </c>
      <c r="R39" s="523">
        <v>18.5</v>
      </c>
      <c r="S39" s="523">
        <v>19.099993209128343</v>
      </c>
      <c r="T39" s="523">
        <v>160.9</v>
      </c>
      <c r="U39" s="523">
        <v>152.30000000000001</v>
      </c>
      <c r="V39" s="523">
        <v>8.6</v>
      </c>
      <c r="W39" s="523">
        <v>20.099993209127547</v>
      </c>
      <c r="X39" s="523">
        <v>165.7</v>
      </c>
      <c r="Y39" s="523">
        <v>150.30000000000001</v>
      </c>
      <c r="Z39" s="523">
        <v>15.4</v>
      </c>
      <c r="AA39" s="523">
        <v>19.899996260885473</v>
      </c>
      <c r="AB39" s="523">
        <v>167.6</v>
      </c>
      <c r="AC39" s="523">
        <v>155.30000000000001</v>
      </c>
      <c r="AD39" s="523">
        <v>12.3</v>
      </c>
      <c r="AE39" s="523">
        <v>20.3</v>
      </c>
      <c r="AF39" s="523">
        <v>171.8</v>
      </c>
      <c r="AG39" s="523">
        <v>146.5</v>
      </c>
      <c r="AH39" s="523">
        <v>25.3</v>
      </c>
      <c r="AI39" s="523">
        <v>19.5</v>
      </c>
      <c r="AJ39" s="523">
        <v>127.8</v>
      </c>
      <c r="AK39" s="523">
        <v>123.4</v>
      </c>
      <c r="AL39" s="523">
        <v>4.4000000000000004</v>
      </c>
      <c r="AM39" s="334" t="s">
        <v>89</v>
      </c>
    </row>
    <row r="40" spans="1:39" ht="19.5" customHeight="1">
      <c r="A40" s="328"/>
      <c r="B40" s="344" t="s">
        <v>90</v>
      </c>
      <c r="C40" s="545">
        <v>14.4</v>
      </c>
      <c r="D40" s="523">
        <v>120.6</v>
      </c>
      <c r="E40" s="523">
        <v>117.3</v>
      </c>
      <c r="F40" s="523">
        <v>3.3</v>
      </c>
      <c r="G40" s="523">
        <v>21.2</v>
      </c>
      <c r="H40" s="523">
        <v>135.19999999999999</v>
      </c>
      <c r="I40" s="523">
        <v>121.6</v>
      </c>
      <c r="J40" s="523">
        <v>13.6</v>
      </c>
      <c r="K40" s="523">
        <v>17.5</v>
      </c>
      <c r="L40" s="523">
        <v>140.1</v>
      </c>
      <c r="M40" s="523">
        <v>130.19999999999999</v>
      </c>
      <c r="N40" s="523">
        <v>9.9</v>
      </c>
      <c r="O40" s="523">
        <v>15.1</v>
      </c>
      <c r="P40" s="523">
        <v>142.4</v>
      </c>
      <c r="Q40" s="523">
        <v>119.1</v>
      </c>
      <c r="R40" s="523">
        <v>23.3</v>
      </c>
      <c r="S40" s="523">
        <v>19</v>
      </c>
      <c r="T40" s="523">
        <v>159.4</v>
      </c>
      <c r="U40" s="523">
        <v>146.19999999999999</v>
      </c>
      <c r="V40" s="523">
        <v>13.2</v>
      </c>
      <c r="W40" s="523">
        <v>18.2</v>
      </c>
      <c r="X40" s="523">
        <v>150.1</v>
      </c>
      <c r="Y40" s="523">
        <v>136.30000000000001</v>
      </c>
      <c r="Z40" s="523">
        <v>13.8</v>
      </c>
      <c r="AA40" s="523">
        <v>18.899999999999999</v>
      </c>
      <c r="AB40" s="523">
        <v>155</v>
      </c>
      <c r="AC40" s="523">
        <v>145.6</v>
      </c>
      <c r="AD40" s="523">
        <v>9.4</v>
      </c>
      <c r="AE40" s="523">
        <v>17.7</v>
      </c>
      <c r="AF40" s="523">
        <v>155.69999999999999</v>
      </c>
      <c r="AG40" s="523">
        <v>135.4</v>
      </c>
      <c r="AH40" s="523">
        <v>20.3</v>
      </c>
      <c r="AI40" s="523">
        <v>19.2</v>
      </c>
      <c r="AJ40" s="523">
        <v>125.2</v>
      </c>
      <c r="AK40" s="523">
        <v>119.6</v>
      </c>
      <c r="AL40" s="523">
        <v>5.6</v>
      </c>
      <c r="AM40" s="334" t="s">
        <v>91</v>
      </c>
    </row>
    <row r="41" spans="1:39" ht="19.5" customHeight="1">
      <c r="A41" s="328"/>
      <c r="B41" s="344" t="s">
        <v>92</v>
      </c>
      <c r="C41" s="545">
        <v>18.2</v>
      </c>
      <c r="D41" s="523">
        <v>151.5</v>
      </c>
      <c r="E41" s="523">
        <v>148</v>
      </c>
      <c r="F41" s="523">
        <v>3.5</v>
      </c>
      <c r="G41" s="523">
        <v>22.1</v>
      </c>
      <c r="H41" s="523">
        <v>141.69999999999999</v>
      </c>
      <c r="I41" s="523">
        <v>131</v>
      </c>
      <c r="J41" s="523">
        <v>10.7</v>
      </c>
      <c r="K41" s="523">
        <v>20.8</v>
      </c>
      <c r="L41" s="523">
        <v>173.1</v>
      </c>
      <c r="M41" s="523">
        <v>158.6</v>
      </c>
      <c r="N41" s="523">
        <v>14.5</v>
      </c>
      <c r="O41" s="523">
        <v>20.2</v>
      </c>
      <c r="P41" s="523">
        <v>189.2</v>
      </c>
      <c r="Q41" s="523">
        <v>159.80000000000001</v>
      </c>
      <c r="R41" s="523">
        <v>29.4</v>
      </c>
      <c r="S41" s="523">
        <v>20.399999999999999</v>
      </c>
      <c r="T41" s="523">
        <v>192.6</v>
      </c>
      <c r="U41" s="523">
        <v>159.69999999999999</v>
      </c>
      <c r="V41" s="523">
        <v>32.9</v>
      </c>
      <c r="W41" s="523">
        <v>18.899999999999999</v>
      </c>
      <c r="X41" s="523">
        <v>164.8</v>
      </c>
      <c r="Y41" s="523">
        <v>139.30000000000001</v>
      </c>
      <c r="Z41" s="523">
        <v>25.5</v>
      </c>
      <c r="AA41" s="523">
        <v>17.8</v>
      </c>
      <c r="AB41" s="523">
        <v>147</v>
      </c>
      <c r="AC41" s="523">
        <v>137.1</v>
      </c>
      <c r="AD41" s="523">
        <v>9.9</v>
      </c>
      <c r="AE41" s="523">
        <v>19.5</v>
      </c>
      <c r="AF41" s="523">
        <v>168.7</v>
      </c>
      <c r="AG41" s="523">
        <v>144.9</v>
      </c>
      <c r="AH41" s="523">
        <v>23.8</v>
      </c>
      <c r="AI41" s="523">
        <v>18</v>
      </c>
      <c r="AJ41" s="523">
        <v>126</v>
      </c>
      <c r="AK41" s="523">
        <v>121.6</v>
      </c>
      <c r="AL41" s="523">
        <v>4.4000000000000004</v>
      </c>
      <c r="AM41" s="334" t="s">
        <v>93</v>
      </c>
    </row>
    <row r="42" spans="1:39" ht="19.5" customHeight="1">
      <c r="A42" s="328"/>
      <c r="B42" s="342">
        <v>10</v>
      </c>
      <c r="C42" s="545">
        <v>17.7</v>
      </c>
      <c r="D42" s="523">
        <v>147.30000000000001</v>
      </c>
      <c r="E42" s="523">
        <v>143.5</v>
      </c>
      <c r="F42" s="523">
        <v>3.8</v>
      </c>
      <c r="G42" s="523">
        <v>23.3</v>
      </c>
      <c r="H42" s="523">
        <v>150.80000000000001</v>
      </c>
      <c r="I42" s="523">
        <v>138.80000000000001</v>
      </c>
      <c r="J42" s="523">
        <v>12</v>
      </c>
      <c r="K42" s="523">
        <v>20.7</v>
      </c>
      <c r="L42" s="523">
        <v>172.6</v>
      </c>
      <c r="M42" s="523">
        <v>158.5</v>
      </c>
      <c r="N42" s="523">
        <v>14.1</v>
      </c>
      <c r="O42" s="523">
        <v>21.1</v>
      </c>
      <c r="P42" s="523">
        <v>199.5</v>
      </c>
      <c r="Q42" s="523">
        <v>167.9</v>
      </c>
      <c r="R42" s="523">
        <v>31.6</v>
      </c>
      <c r="S42" s="523">
        <v>22.5</v>
      </c>
      <c r="T42" s="523">
        <v>207.7</v>
      </c>
      <c r="U42" s="523">
        <v>174.8</v>
      </c>
      <c r="V42" s="523">
        <v>32.9</v>
      </c>
      <c r="W42" s="523">
        <v>20.7</v>
      </c>
      <c r="X42" s="523">
        <v>175.8</v>
      </c>
      <c r="Y42" s="523">
        <v>154.19999999999999</v>
      </c>
      <c r="Z42" s="523">
        <v>21.6</v>
      </c>
      <c r="AA42" s="523">
        <v>19.100000000000001</v>
      </c>
      <c r="AB42" s="523">
        <v>163.1</v>
      </c>
      <c r="AC42" s="523">
        <v>148.19999999999999</v>
      </c>
      <c r="AD42" s="523">
        <v>14.9</v>
      </c>
      <c r="AE42" s="523">
        <v>20.6</v>
      </c>
      <c r="AF42" s="523">
        <v>178.8</v>
      </c>
      <c r="AG42" s="523">
        <v>151.69999999999999</v>
      </c>
      <c r="AH42" s="523">
        <v>27.1</v>
      </c>
      <c r="AI42" s="523">
        <v>19.3</v>
      </c>
      <c r="AJ42" s="523">
        <v>124.8</v>
      </c>
      <c r="AK42" s="523">
        <v>120.8</v>
      </c>
      <c r="AL42" s="523">
        <v>4</v>
      </c>
      <c r="AM42" s="334" t="s">
        <v>253</v>
      </c>
    </row>
    <row r="43" spans="1:39" ht="19.5" customHeight="1">
      <c r="A43" s="328"/>
      <c r="B43" s="342">
        <v>11</v>
      </c>
      <c r="C43" s="545">
        <v>17.8</v>
      </c>
      <c r="D43" s="523">
        <v>149.19999999999999</v>
      </c>
      <c r="E43" s="523">
        <v>144.6</v>
      </c>
      <c r="F43" s="523">
        <v>4.5999999999999996</v>
      </c>
      <c r="G43" s="523">
        <v>21.9</v>
      </c>
      <c r="H43" s="523">
        <v>141.9</v>
      </c>
      <c r="I43" s="523">
        <v>129.4</v>
      </c>
      <c r="J43" s="523">
        <v>12.5</v>
      </c>
      <c r="K43" s="523">
        <v>20.3</v>
      </c>
      <c r="L43" s="523">
        <v>169</v>
      </c>
      <c r="M43" s="523">
        <v>155.1</v>
      </c>
      <c r="N43" s="523">
        <v>13.9</v>
      </c>
      <c r="O43" s="523">
        <v>19.899999999999999</v>
      </c>
      <c r="P43" s="523">
        <v>188.4</v>
      </c>
      <c r="Q43" s="523">
        <v>158.19999999999999</v>
      </c>
      <c r="R43" s="523">
        <v>30.2</v>
      </c>
      <c r="S43" s="523">
        <v>19.399999999999999</v>
      </c>
      <c r="T43" s="523">
        <v>187.3</v>
      </c>
      <c r="U43" s="523">
        <v>160.1</v>
      </c>
      <c r="V43" s="523">
        <v>27.2</v>
      </c>
      <c r="W43" s="523">
        <v>18</v>
      </c>
      <c r="X43" s="523">
        <v>151.5</v>
      </c>
      <c r="Y43" s="523">
        <v>132.30000000000001</v>
      </c>
      <c r="Z43" s="523">
        <v>19.2</v>
      </c>
      <c r="AA43" s="523">
        <v>19.7</v>
      </c>
      <c r="AB43" s="523">
        <v>166.9</v>
      </c>
      <c r="AC43" s="523">
        <v>152.1</v>
      </c>
      <c r="AD43" s="523">
        <v>14.8</v>
      </c>
      <c r="AE43" s="523">
        <v>19.7</v>
      </c>
      <c r="AF43" s="523">
        <v>174.8</v>
      </c>
      <c r="AG43" s="523">
        <v>146.69999999999999</v>
      </c>
      <c r="AH43" s="523">
        <v>28.1</v>
      </c>
      <c r="AI43" s="523">
        <v>18.5</v>
      </c>
      <c r="AJ43" s="523">
        <v>128</v>
      </c>
      <c r="AK43" s="523">
        <v>124.1</v>
      </c>
      <c r="AL43" s="523">
        <v>3.9</v>
      </c>
      <c r="AM43" s="334" t="s">
        <v>97</v>
      </c>
    </row>
    <row r="44" spans="1:39" ht="19.5" customHeight="1" thickBot="1">
      <c r="A44" s="346"/>
      <c r="B44" s="347">
        <v>12</v>
      </c>
      <c r="C44" s="546">
        <v>20.2</v>
      </c>
      <c r="D44" s="547">
        <v>167.1</v>
      </c>
      <c r="E44" s="547">
        <v>161.80000000000001</v>
      </c>
      <c r="F44" s="547">
        <v>5.3</v>
      </c>
      <c r="G44" s="547">
        <v>22.8</v>
      </c>
      <c r="H44" s="547">
        <v>147</v>
      </c>
      <c r="I44" s="547">
        <v>127.7</v>
      </c>
      <c r="J44" s="547">
        <v>19.3</v>
      </c>
      <c r="K44" s="547">
        <v>20.100000000000001</v>
      </c>
      <c r="L44" s="547">
        <v>166.1</v>
      </c>
      <c r="M44" s="547">
        <v>151.69999999999999</v>
      </c>
      <c r="N44" s="547">
        <v>14.4</v>
      </c>
      <c r="O44" s="547">
        <v>18</v>
      </c>
      <c r="P44" s="547">
        <v>166.6</v>
      </c>
      <c r="Q44" s="547">
        <v>142.5</v>
      </c>
      <c r="R44" s="547">
        <v>24.1</v>
      </c>
      <c r="S44" s="547">
        <v>19.2</v>
      </c>
      <c r="T44" s="547">
        <v>180.2</v>
      </c>
      <c r="U44" s="547">
        <v>152.4</v>
      </c>
      <c r="V44" s="547">
        <v>27.8</v>
      </c>
      <c r="W44" s="547">
        <v>18.5</v>
      </c>
      <c r="X44" s="547">
        <v>153.9</v>
      </c>
      <c r="Y44" s="547">
        <v>138.19999999999999</v>
      </c>
      <c r="Z44" s="547">
        <v>15.7</v>
      </c>
      <c r="AA44" s="547">
        <v>18.5</v>
      </c>
      <c r="AB44" s="547">
        <v>162.5</v>
      </c>
      <c r="AC44" s="547">
        <v>143.19999999999999</v>
      </c>
      <c r="AD44" s="547">
        <v>19.3</v>
      </c>
      <c r="AE44" s="547">
        <v>19.399999999999999</v>
      </c>
      <c r="AF44" s="547">
        <v>166.8</v>
      </c>
      <c r="AG44" s="547">
        <v>142.4</v>
      </c>
      <c r="AH44" s="547">
        <v>24.4</v>
      </c>
      <c r="AI44" s="547">
        <v>18.899999999999999</v>
      </c>
      <c r="AJ44" s="547">
        <v>124.2</v>
      </c>
      <c r="AK44" s="547">
        <v>118.6</v>
      </c>
      <c r="AL44" s="547">
        <v>5.6</v>
      </c>
      <c r="AM44" s="349" t="s">
        <v>99</v>
      </c>
    </row>
    <row r="45" spans="1:39" s="350" customFormat="1" ht="12" customHeight="1">
      <c r="A45" s="350" t="s">
        <v>254</v>
      </c>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row>
    <row r="46" spans="1:39" s="350" customFormat="1" ht="12.75" customHeight="1">
      <c r="A46" s="175" t="s">
        <v>289</v>
      </c>
      <c r="B46" s="35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1"/>
      <c r="AB46" s="471"/>
      <c r="AC46" s="471"/>
      <c r="AD46" s="471"/>
      <c r="AE46" s="471"/>
      <c r="AF46" s="471"/>
      <c r="AG46" s="471"/>
      <c r="AH46" s="471"/>
      <c r="AI46" s="471"/>
      <c r="AJ46" s="471"/>
      <c r="AK46" s="471"/>
      <c r="AL46" s="471"/>
      <c r="AM46" s="471"/>
    </row>
    <row r="47" spans="1:39" s="350" customFormat="1" ht="12.75" customHeight="1">
      <c r="A47" s="175" t="s">
        <v>325</v>
      </c>
      <c r="B47" s="35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1"/>
      <c r="AB47" s="471"/>
      <c r="AC47" s="471"/>
      <c r="AD47" s="471"/>
      <c r="AE47" s="471"/>
      <c r="AF47" s="471"/>
      <c r="AG47" s="471"/>
      <c r="AH47" s="471"/>
      <c r="AI47" s="471"/>
      <c r="AJ47" s="471"/>
      <c r="AK47" s="471"/>
      <c r="AL47" s="471"/>
      <c r="AM47" s="471"/>
    </row>
    <row r="48" spans="1:39" s="350" customFormat="1" ht="12.75" customHeight="1">
      <c r="A48" s="175" t="s">
        <v>326</v>
      </c>
      <c r="B48" s="35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1"/>
      <c r="AB48" s="471"/>
      <c r="AC48" s="471"/>
      <c r="AD48" s="471"/>
      <c r="AE48" s="471"/>
      <c r="AF48" s="471"/>
      <c r="AG48" s="471"/>
      <c r="AH48" s="471"/>
      <c r="AI48" s="471"/>
      <c r="AJ48" s="471"/>
      <c r="AK48" s="471"/>
      <c r="AL48" s="471"/>
      <c r="AM48" s="471"/>
    </row>
    <row r="49" spans="1:39" s="350" customFormat="1" ht="12.75" customHeight="1">
      <c r="A49" s="175" t="s">
        <v>327</v>
      </c>
      <c r="B49" s="35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1"/>
      <c r="AB49" s="471"/>
      <c r="AC49" s="471"/>
      <c r="AD49" s="471"/>
      <c r="AE49" s="471"/>
      <c r="AF49" s="471"/>
      <c r="AG49" s="471"/>
      <c r="AH49" s="471"/>
      <c r="AI49" s="471"/>
      <c r="AJ49" s="471"/>
      <c r="AK49" s="471"/>
      <c r="AL49" s="471"/>
      <c r="AM49" s="471"/>
    </row>
    <row r="50" spans="1:39">
      <c r="A50" s="314"/>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row>
  </sheetData>
  <mergeCells count="32">
    <mergeCell ref="S25:V25"/>
    <mergeCell ref="A27:B27"/>
    <mergeCell ref="A28:B28"/>
    <mergeCell ref="A29:B29"/>
    <mergeCell ref="A30:B30"/>
    <mergeCell ref="A31:B31"/>
    <mergeCell ref="A24:B26"/>
    <mergeCell ref="W24:Z25"/>
    <mergeCell ref="AA24:AD25"/>
    <mergeCell ref="AE24:AH25"/>
    <mergeCell ref="AI24:AL25"/>
    <mergeCell ref="AM24:AM26"/>
    <mergeCell ref="C25:F25"/>
    <mergeCell ref="G25:J25"/>
    <mergeCell ref="K25:N25"/>
    <mergeCell ref="O25:R25"/>
    <mergeCell ref="AI4:AL4"/>
    <mergeCell ref="A6:B6"/>
    <mergeCell ref="A7:B7"/>
    <mergeCell ref="A8:B8"/>
    <mergeCell ref="A9:B9"/>
    <mergeCell ref="A10:B10"/>
    <mergeCell ref="A3:B5"/>
    <mergeCell ref="C3:F4"/>
    <mergeCell ref="G3:J4"/>
    <mergeCell ref="K3:N4"/>
    <mergeCell ref="AM3:AM5"/>
    <mergeCell ref="O4:R4"/>
    <mergeCell ref="S4:V4"/>
    <mergeCell ref="W4:Z4"/>
    <mergeCell ref="AA4:AD4"/>
    <mergeCell ref="AE4:AH4"/>
  </mergeCells>
  <phoneticPr fontId="9"/>
  <printOptions horizontalCentered="1"/>
  <pageMargins left="0.39370078740157483" right="0.39370078740157483" top="0.59055118110236227" bottom="0.39370078740157483" header="0.51181102362204722" footer="0.11811023622047245"/>
  <pageSetup paperSize="8" scale="9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15</vt:i4>
      </vt:variant>
    </vt:vector>
  </HeadingPairs>
  <TitlesOfParts>
    <vt:vector size="36" baseType="lpstr">
      <vt:lpstr>16-1 </vt:lpstr>
      <vt:lpstr>16-2(1)</vt:lpstr>
      <vt:lpstr>16-2(2)</vt:lpstr>
      <vt:lpstr>16-3</vt:lpstr>
      <vt:lpstr>16-4.5 </vt:lpstr>
      <vt:lpstr>16-6 </vt:lpstr>
      <vt:lpstr>16-7(1)</vt:lpstr>
      <vt:lpstr>16-7(2)</vt:lpstr>
      <vt:lpstr>16-8(1)</vt:lpstr>
      <vt:lpstr>16-8(2)</vt:lpstr>
      <vt:lpstr>16-9 </vt:lpstr>
      <vt:lpstr>16-10(1)</vt:lpstr>
      <vt:lpstr>16-10(2)</vt:lpstr>
      <vt:lpstr>16-10(3)</vt:lpstr>
      <vt:lpstr>16-11 </vt:lpstr>
      <vt:lpstr>16-12</vt:lpstr>
      <vt:lpstr>16-13  </vt:lpstr>
      <vt:lpstr>16-14</vt:lpstr>
      <vt:lpstr>16-15(1)</vt:lpstr>
      <vt:lpstr>16-15(2)</vt:lpstr>
      <vt:lpstr>16-16 </vt:lpstr>
      <vt:lpstr>'16-1 '!Print_Area</vt:lpstr>
      <vt:lpstr>'16-10(2)'!Print_Area</vt:lpstr>
      <vt:lpstr>'16-11 '!Print_Area</vt:lpstr>
      <vt:lpstr>'16-12'!Print_Area</vt:lpstr>
      <vt:lpstr>'16-13  '!Print_Area</vt:lpstr>
      <vt:lpstr>'16-16 '!Print_Area</vt:lpstr>
      <vt:lpstr>'16-2(1)'!Print_Area</vt:lpstr>
      <vt:lpstr>'16-2(2)'!Print_Area</vt:lpstr>
      <vt:lpstr>'16-3'!Print_Area</vt:lpstr>
      <vt:lpstr>'16-4.5 '!Print_Area</vt:lpstr>
      <vt:lpstr>'16-6 '!Print_Area</vt:lpstr>
      <vt:lpstr>'16-7(1)'!Print_Area</vt:lpstr>
      <vt:lpstr>'16-7(2)'!Print_Area</vt:lpstr>
      <vt:lpstr>'16-8(1)'!Print_Area</vt:lpstr>
      <vt:lpstr>'16-9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下村　侃子（統計分析課）</dc:creator>
  <cp:lastModifiedBy>下村　侃子（統計分析課）</cp:lastModifiedBy>
  <dcterms:created xsi:type="dcterms:W3CDTF">2023-03-27T07:57:53Z</dcterms:created>
  <dcterms:modified xsi:type="dcterms:W3CDTF">2023-03-27T08:19:58Z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